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drawings/drawing8.xml" ContentType="application/vnd.openxmlformats-officedocument.drawing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drawings/drawing9.xml" ContentType="application/vnd.openxmlformats-officedocument.drawing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0836F610-ADE7-404D-A8C0-582D57B11212}" xr6:coauthVersionLast="47" xr6:coauthVersionMax="47" xr10:uidLastSave="{00000000-0000-0000-0000-000000000000}"/>
  <bookViews>
    <workbookView xWindow="0" yWindow="0" windowWidth="28800" windowHeight="18000" xr2:uid="{C1F6CC11-1296-3549-A35C-9D74F73648F5}"/>
  </bookViews>
  <sheets>
    <sheet name="Today" sheetId="10" r:id="rId1"/>
    <sheet name="Objectives" sheetId="6" r:id="rId2"/>
    <sheet name="Swaps" sheetId="18" r:id="rId3"/>
    <sheet name="LIBOR" sheetId="106" state="hidden" r:id="rId4"/>
    <sheet name="Swaps_" sheetId="78" state="hidden" r:id="rId5"/>
    <sheet name="Swaps_IRS" sheetId="79" state="hidden" r:id="rId6"/>
    <sheet name="Swaps_FX" sheetId="80" state="hidden" r:id="rId7"/>
    <sheet name="Marginal_VaR" sheetId="70" r:id="rId8"/>
    <sheet name="PortfolioVariance" sheetId="97" state="hidden" r:id="rId9"/>
    <sheet name="MVaR" sheetId="67" state="hidden" r:id="rId10"/>
    <sheet name="MVaR_Pct" sheetId="46" state="hidden" r:id="rId11"/>
    <sheet name="MVaR_Both" sheetId="45" state="hidden" r:id="rId12"/>
    <sheet name="iVaR" sheetId="68" state="hidden" r:id="rId13"/>
    <sheet name="Basel" sheetId="90" r:id="rId14"/>
    <sheet name="Basel1234" sheetId="89" state="hidden" r:id="rId15"/>
    <sheet name="10Day_ScaledVsDirect" sheetId="81" state="hidden" r:id="rId16"/>
    <sheet name="10DayPnL" sheetId="82" state="hidden" r:id="rId17"/>
    <sheet name="10DayVaR" sheetId="83" state="hidden" r:id="rId18"/>
    <sheet name="10DaySVaR" sheetId="84" state="hidden" r:id="rId19"/>
    <sheet name="10DayES" sheetId="85" state="hidden" r:id="rId20"/>
    <sheet name="FRTB" sheetId="72" r:id="rId21"/>
    <sheet name="Basel_2.5" sheetId="58" state="hidden" r:id="rId22"/>
    <sheet name="Basel_FRTB" sheetId="75" state="hidden" r:id="rId23"/>
    <sheet name="FRTB_SA" sheetId="74" state="hidden" r:id="rId24"/>
    <sheet name="FRTB_SA_Sensitivity" sheetId="63" state="hidden" r:id="rId25"/>
    <sheet name="FRTB_IMA_Horizons" sheetId="87" state="hidden" r:id="rId26"/>
    <sheet name="FRTB_IMA_Horizon_Calc" sheetId="88" state="hidden" r:id="rId27"/>
    <sheet name="FRTB_IMA_Example" sheetId="51" state="hidden" r:id="rId28"/>
    <sheet name="FRTB_Default Risk" sheetId="64" state="hidden" r:id="rId29"/>
    <sheet name="FRTB_SA_Residual" sheetId="65" state="hidden" r:id="rId30"/>
    <sheet name="CreditRisk" sheetId="52" r:id="rId31"/>
    <sheet name="ELoss" sheetId="53" r:id="rId32"/>
    <sheet name="CashVsProfit" sheetId="54" r:id="rId33"/>
    <sheet name="Prework4NextClass" sheetId="24" r:id="rId34"/>
    <sheet name="Q1_MVaR" sheetId="49" r:id="rId35"/>
    <sheet name="FX_Corporate" sheetId="107" r:id="rId36"/>
    <sheet name="DiscussionQuestion" sheetId="37" r:id="rId37"/>
    <sheet name="Case" sheetId="66" r:id="rId38"/>
    <sheet name="Case_RiskWeights" sheetId="101" r:id="rId39"/>
    <sheet name="Case_Questions" sheetId="94" r:id="rId40"/>
    <sheet name="Case_AssetList" sheetId="91" r:id="rId41"/>
    <sheet name="Case Prices" sheetId="92" r:id="rId42"/>
    <sheet name="Case_Readings" sheetId="99" r:id="rId43"/>
    <sheet name="Case_WorkSpace" sheetId="96" r:id="rId44"/>
    <sheet name="Appendix" sheetId="102" r:id="rId45"/>
    <sheet name="PVariance1" sheetId="103" state="hidden" r:id="rId46"/>
    <sheet name="PVariance2" sheetId="104" state="hidden" r:id="rId47"/>
    <sheet name="PVariance3" sheetId="105" state="hidden" r:id="rId48"/>
    <sheet name="Delta_Reg" sheetId="109" state="hidden" r:id="rId49"/>
    <sheet name="SA_Calcs1" sheetId="110" state="hidden" r:id="rId50"/>
    <sheet name="SA_Calcs2" sheetId="111" state="hidden" r:id="rId51"/>
  </sheets>
  <externalReferences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_2_15_2017" localSheetId="37">[1]VaR3!$D$11:$H$11</definedName>
    <definedName name="_2_15_2017" localSheetId="41">[1]VaR3!$D$11:$H$11</definedName>
    <definedName name="_2_15_2017" localSheetId="40">[1]VaR3!$D$11:$H$11</definedName>
    <definedName name="_2_15_2017" localSheetId="39">[1]VaR3!$D$11:$H$11</definedName>
    <definedName name="_2_15_2017" localSheetId="42">[1]VaR3!$D$11:$H$11</definedName>
    <definedName name="_2_15_2017" localSheetId="38">[1]VaR3!$D$11:$H$11</definedName>
    <definedName name="_2_15_2017" localSheetId="36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7">#REF!</definedName>
    <definedName name="ad" localSheetId="41">#REF!</definedName>
    <definedName name="ad" localSheetId="40">#REF!</definedName>
    <definedName name="ad" localSheetId="39">#REF!</definedName>
    <definedName name="ad" localSheetId="42">#REF!</definedName>
    <definedName name="ad" localSheetId="38">#REF!</definedName>
    <definedName name="ad" localSheetId="36">#REF!</definedName>
    <definedName name="ad" localSheetId="8">#REF!</definedName>
    <definedName name="ad">#REF!</definedName>
    <definedName name="age">[5]Aggregation!$E$4:$E$15</definedName>
    <definedName name="alan" localSheetId="37">#REF!</definedName>
    <definedName name="alan" localSheetId="41">#REF!</definedName>
    <definedName name="alan" localSheetId="40">#REF!</definedName>
    <definedName name="alan" localSheetId="39">#REF!</definedName>
    <definedName name="alan" localSheetId="42">#REF!</definedName>
    <definedName name="alan" localSheetId="38">#REF!</definedName>
    <definedName name="alan" localSheetId="36">#REF!</definedName>
    <definedName name="alan" localSheetId="8">#REF!</definedName>
    <definedName name="alan">#REF!</definedName>
    <definedName name="alpha" localSheetId="37">#REF!</definedName>
    <definedName name="alpha" localSheetId="41">#REF!</definedName>
    <definedName name="alpha" localSheetId="40">#REF!</definedName>
    <definedName name="alpha" localSheetId="39">#REF!</definedName>
    <definedName name="alpha" localSheetId="42">#REF!</definedName>
    <definedName name="alpha" localSheetId="38">#REF!</definedName>
    <definedName name="alpha" localSheetId="36">#REF!</definedName>
    <definedName name="alpha" localSheetId="12">iVaR!$I$3</definedName>
    <definedName name="alpha" localSheetId="9">MVaR!$I$3</definedName>
    <definedName name="alpha" localSheetId="11">MVaR_Both!$I$3</definedName>
    <definedName name="alpha" localSheetId="10">MVaR_Pct!$I$3</definedName>
    <definedName name="alpha" localSheetId="8">#REF!</definedName>
    <definedName name="alpha" localSheetId="34">[6]MVaR!$H$3</definedName>
    <definedName name="alpha">#REF!</definedName>
    <definedName name="b" localSheetId="12">iVaR!$B$26:$B$27</definedName>
    <definedName name="b" localSheetId="9">MVaR!$B$21:$B$22</definedName>
    <definedName name="b" localSheetId="11">MVaR_Both!$B$21:$B$22</definedName>
    <definedName name="b" localSheetId="10">MVaR_Pct!$B$21:$B$22</definedName>
    <definedName name="b" localSheetId="8">#REF!</definedName>
    <definedName name="b" localSheetId="34">[6]MVaR!$B$21:$B$22</definedName>
    <definedName name="b">#REF!</definedName>
    <definedName name="b_pct">MVaR_Pct!$F$21:$F$22</definedName>
    <definedName name="bid">[3]Liquidity1!$C$7:$C$23</definedName>
    <definedName name="Bins" localSheetId="37">#REF!</definedName>
    <definedName name="Bins" localSheetId="41">#REF!</definedName>
    <definedName name="Bins" localSheetId="40">#REF!</definedName>
    <definedName name="Bins" localSheetId="39">#REF!</definedName>
    <definedName name="Bins" localSheetId="42">#REF!</definedName>
    <definedName name="Bins" localSheetId="38">#REF!</definedName>
    <definedName name="Bins" localSheetId="36">#REF!</definedName>
    <definedName name="Bins" localSheetId="8">#REF!</definedName>
    <definedName name="Bins">#REF!</definedName>
    <definedName name="Bond_Value" localSheetId="32">#REF!</definedName>
    <definedName name="Bond_Value" localSheetId="31">#REF!</definedName>
    <definedName name="Bond_Value" localSheetId="8">#REF!</definedName>
    <definedName name="Bond_Value">#REF!</definedName>
    <definedName name="Bond_Value_" localSheetId="32">#REF!</definedName>
    <definedName name="Bond_Value_" localSheetId="31">#REF!</definedName>
    <definedName name="Bond_Value_" localSheetId="8">#REF!</definedName>
    <definedName name="Bond_Value_">#REF!</definedName>
    <definedName name="C_" localSheetId="37">[7]A4_1!$C$20:$E$20</definedName>
    <definedName name="C_" localSheetId="41">[7]A4_1!$C$20:$E$20</definedName>
    <definedName name="C_" localSheetId="40">[7]A4_1!$C$20:$E$20</definedName>
    <definedName name="C_" localSheetId="39">[7]A4_1!$C$20:$E$20</definedName>
    <definedName name="C_" localSheetId="42">[7]A4_1!$C$20:$E$20</definedName>
    <definedName name="C_" localSheetId="38">[7]A4_1!$C$20:$E$20</definedName>
    <definedName name="C_" localSheetId="36">[7]A4_1!$C$20:$E$20</definedName>
    <definedName name="C_">[8]A4_1!$C$20:$E$20</definedName>
    <definedName name="Cd" localSheetId="37">#REF!</definedName>
    <definedName name="Cd" localSheetId="41">#REF!</definedName>
    <definedName name="Cd" localSheetId="40">#REF!</definedName>
    <definedName name="Cd" localSheetId="39">#REF!</definedName>
    <definedName name="Cd" localSheetId="42">#REF!</definedName>
    <definedName name="Cd" localSheetId="38">#REF!</definedName>
    <definedName name="Cd" localSheetId="32">#REF!</definedName>
    <definedName name="Cd" localSheetId="36">#REF!</definedName>
    <definedName name="Cd" localSheetId="8">#REF!</definedName>
    <definedName name="Cd">#REF!</definedName>
    <definedName name="Cd_" localSheetId="37">[9]BOPM3!#REF!</definedName>
    <definedName name="Cd_" localSheetId="41">[9]BOPM3!#REF!</definedName>
    <definedName name="Cd_" localSheetId="40">[9]BOPM3!#REF!</definedName>
    <definedName name="Cd_" localSheetId="39">[9]BOPM3!#REF!</definedName>
    <definedName name="Cd_" localSheetId="42">[9]BOPM3!#REF!</definedName>
    <definedName name="Cd_" localSheetId="38">[9]BOPM3!#REF!</definedName>
    <definedName name="Cd_" localSheetId="36">[9]BOPM3!#REF!</definedName>
    <definedName name="Cd_" localSheetId="8">[10]BOPM3!#REF!</definedName>
    <definedName name="Cd_">[10]BOPM3!#REF!</definedName>
    <definedName name="Change" localSheetId="37">#REF!</definedName>
    <definedName name="Change" localSheetId="41">#REF!</definedName>
    <definedName name="Change" localSheetId="40">#REF!</definedName>
    <definedName name="Change" localSheetId="39">#REF!</definedName>
    <definedName name="Change" localSheetId="42">#REF!</definedName>
    <definedName name="Change" localSheetId="38">#REF!</definedName>
    <definedName name="Change" localSheetId="32">[11]VaR0!#REF!</definedName>
    <definedName name="Change" localSheetId="36">#REF!</definedName>
    <definedName name="Change" localSheetId="8">#REF!</definedName>
    <definedName name="Change">#REF!</definedName>
    <definedName name="CI" localSheetId="37">#REF!</definedName>
    <definedName name="CI" localSheetId="41">#REF!</definedName>
    <definedName name="CI" localSheetId="40">#REF!</definedName>
    <definedName name="CI" localSheetId="39">#REF!</definedName>
    <definedName name="CI" localSheetId="42">#REF!</definedName>
    <definedName name="CI" localSheetId="38">#REF!</definedName>
    <definedName name="CI" localSheetId="32">#REF!</definedName>
    <definedName name="CI" localSheetId="36">#REF!</definedName>
    <definedName name="CI" localSheetId="31">#REF!</definedName>
    <definedName name="CI" localSheetId="8">#REF!</definedName>
    <definedName name="CI">#REF!</definedName>
    <definedName name="CI_lo" localSheetId="37">#REF!</definedName>
    <definedName name="CI_lo" localSheetId="41">#REF!</definedName>
    <definedName name="CI_lo" localSheetId="40">#REF!</definedName>
    <definedName name="CI_lo" localSheetId="39">#REF!</definedName>
    <definedName name="CI_lo" localSheetId="42">#REF!</definedName>
    <definedName name="CI_lo" localSheetId="38">#REF!</definedName>
    <definedName name="CI_lo" localSheetId="32">#REF!</definedName>
    <definedName name="CI_lo" localSheetId="36">#REF!</definedName>
    <definedName name="CI_lo" localSheetId="31">#REF!</definedName>
    <definedName name="CI_lo" localSheetId="8">#REF!</definedName>
    <definedName name="CI_lo">#REF!</definedName>
    <definedName name="contracts" localSheetId="37">[7]A4_1!$C$25:$E$25</definedName>
    <definedName name="contracts" localSheetId="41">[7]A4_1!$C$25:$E$25</definedName>
    <definedName name="contracts" localSheetId="40">[7]A4_1!$C$25:$E$25</definedName>
    <definedName name="contracts" localSheetId="39">[7]A4_1!$C$25:$E$25</definedName>
    <definedName name="contracts" localSheetId="42">[7]A4_1!$C$25:$E$25</definedName>
    <definedName name="contracts" localSheetId="38">[7]A4_1!$C$25:$E$25</definedName>
    <definedName name="contracts" localSheetId="36">[7]A4_1!$C$25:$E$25</definedName>
    <definedName name="contracts">[8]A4_1!$C$25:$E$25</definedName>
    <definedName name="corrmat" localSheetId="37">[12]VaR4!$M$43:$Q$47</definedName>
    <definedName name="corrmat" localSheetId="41">[12]VaR4!$M$43:$Q$47</definedName>
    <definedName name="corrmat" localSheetId="40">[12]VaR4!$M$43:$Q$47</definedName>
    <definedName name="corrmat" localSheetId="39">[12]VaR4!$M$43:$Q$47</definedName>
    <definedName name="corrmat" localSheetId="42">[12]VaR4!$M$43:$Q$47</definedName>
    <definedName name="corrmat" localSheetId="38">[12]VaR4!$M$43:$Q$47</definedName>
    <definedName name="corrmat" localSheetId="36">[12]VaR4!$M$43:$Q$47</definedName>
    <definedName name="corrmat">[13]VaR4!$M$43:$Q$47</definedName>
    <definedName name="CountVec">[14]Example!$H$5:$AE$5</definedName>
    <definedName name="CouponPmt" localSheetId="32">#REF!</definedName>
    <definedName name="CouponPmt" localSheetId="31">#REF!</definedName>
    <definedName name="CouponPmt" localSheetId="8">#REF!</definedName>
    <definedName name="CouponPmt">#REF!</definedName>
    <definedName name="couponrate" localSheetId="37">#REF!</definedName>
    <definedName name="couponrate" localSheetId="41">#REF!</definedName>
    <definedName name="couponrate" localSheetId="40">#REF!</definedName>
    <definedName name="couponrate" localSheetId="39">#REF!</definedName>
    <definedName name="couponrate" localSheetId="42">#REF!</definedName>
    <definedName name="couponrate" localSheetId="38">#REF!</definedName>
    <definedName name="CouponRate" localSheetId="32">#REF!</definedName>
    <definedName name="couponrate" localSheetId="36">#REF!</definedName>
    <definedName name="CouponRate" localSheetId="31">#REF!</definedName>
    <definedName name="couponrate" localSheetId="8">#REF!</definedName>
    <definedName name="couponrate">#REF!</definedName>
    <definedName name="couponrate_ctd">[15]A4_2_1!$C$18</definedName>
    <definedName name="covmat" localSheetId="37">[1]VaR3!$D$43:$H$47</definedName>
    <definedName name="covmat" localSheetId="41">[1]VaR3!$D$43:$H$47</definedName>
    <definedName name="covmat" localSheetId="40">[1]VaR3!$D$43:$H$47</definedName>
    <definedName name="covmat" localSheetId="39">[1]VaR3!$D$43:$H$47</definedName>
    <definedName name="covmat" localSheetId="42">[1]VaR3!$D$43:$H$47</definedName>
    <definedName name="covmat" localSheetId="38">[1]VaR3!$D$43:$H$47</definedName>
    <definedName name="covmat" localSheetId="36">[1]VaR3!$D$43:$H$47</definedName>
    <definedName name="covmat" localSheetId="9">MVaR!$B$3:$C$4</definedName>
    <definedName name="covmat" localSheetId="11">MVaR_Both!$B$3:$C$4</definedName>
    <definedName name="covmat" localSheetId="10">MVaR_Pct!$B$3:$C$4</definedName>
    <definedName name="covmat" localSheetId="34">[6]MVaR!$B$3:$C$4</definedName>
    <definedName name="covmat">iVaR!$B$3:$E$6</definedName>
    <definedName name="covmat_calc" localSheetId="37">[12]VaR4!$M$59:$Q$63</definedName>
    <definedName name="covmat_calc" localSheetId="41">[12]VaR4!$M$59:$Q$63</definedName>
    <definedName name="covmat_calc" localSheetId="40">[12]VaR4!$M$59:$Q$63</definedName>
    <definedName name="covmat_calc" localSheetId="39">[12]VaR4!$M$59:$Q$63</definedName>
    <definedName name="covmat_calc" localSheetId="42">[12]VaR4!$M$59:$Q$63</definedName>
    <definedName name="covmat_calc" localSheetId="38">[12]VaR4!$M$59:$Q$63</definedName>
    <definedName name="covmat_calc" localSheetId="36">[12]VaR4!$M$59:$Q$63</definedName>
    <definedName name="covmat_calc">[13]VaR4!$M$59:$Q$63</definedName>
    <definedName name="Cu" localSheetId="37">#REF!</definedName>
    <definedName name="Cu" localSheetId="41">#REF!</definedName>
    <definedName name="Cu" localSheetId="40">#REF!</definedName>
    <definedName name="Cu" localSheetId="39">#REF!</definedName>
    <definedName name="Cu" localSheetId="42">#REF!</definedName>
    <definedName name="Cu" localSheetId="38">#REF!</definedName>
    <definedName name="Cu" localSheetId="32">#REF!</definedName>
    <definedName name="Cu" localSheetId="36">#REF!</definedName>
    <definedName name="Cu" localSheetId="8">#REF!</definedName>
    <definedName name="Cu">#REF!</definedName>
    <definedName name="d" localSheetId="37">#REF!</definedName>
    <definedName name="d" localSheetId="41">#REF!</definedName>
    <definedName name="d" localSheetId="40">#REF!</definedName>
    <definedName name="d" localSheetId="39">#REF!</definedName>
    <definedName name="d" localSheetId="42">#REF!</definedName>
    <definedName name="d" localSheetId="38">#REF!</definedName>
    <definedName name="d" localSheetId="36">#REF!</definedName>
    <definedName name="d" localSheetId="8">#REF!</definedName>
    <definedName name="d">#REF!</definedName>
    <definedName name="d1_" localSheetId="37">[7]A4_1!$C$9:$E$9</definedName>
    <definedName name="d1_" localSheetId="41">[7]A4_1!$C$9:$E$9</definedName>
    <definedName name="d1_" localSheetId="40">[7]A4_1!$C$9:$E$9</definedName>
    <definedName name="d1_" localSheetId="39">[7]A4_1!$C$9:$E$9</definedName>
    <definedName name="d1_" localSheetId="42">[7]A4_1!$C$9:$E$9</definedName>
    <definedName name="d1_" localSheetId="38">[7]A4_1!$C$9:$E$9</definedName>
    <definedName name="d1_" localSheetId="32">#REF!</definedName>
    <definedName name="d1_" localSheetId="36">[7]A4_1!$C$9:$E$9</definedName>
    <definedName name="d1_" localSheetId="31">#REF!</definedName>
    <definedName name="d1_">[8]A4_1!$C$9:$E$9</definedName>
    <definedName name="d2_" localSheetId="37">[7]A4_1!$C$10:$E$10</definedName>
    <definedName name="d2_" localSheetId="41">[7]A4_1!$C$10:$E$10</definedName>
    <definedName name="d2_" localSheetId="40">[7]A4_1!$C$10:$E$10</definedName>
    <definedName name="d2_" localSheetId="39">[7]A4_1!$C$10:$E$10</definedName>
    <definedName name="d2_" localSheetId="42">[7]A4_1!$C$10:$E$10</definedName>
    <definedName name="d2_" localSheetId="38">[7]A4_1!$C$10:$E$10</definedName>
    <definedName name="d2_" localSheetId="32">#REF!</definedName>
    <definedName name="d2_" localSheetId="36">[7]A4_1!$C$10:$E$10</definedName>
    <definedName name="d2_" localSheetId="31">#REF!</definedName>
    <definedName name="d2_">[8]A4_1!$C$10:$E$10</definedName>
    <definedName name="Data">[16]Vlookup!$C$4:$E$7</definedName>
    <definedName name="Denomination_F">[15]A4_2_1!$C$24</definedName>
    <definedName name="df" localSheetId="37">#REF!</definedName>
    <definedName name="df" localSheetId="41">#REF!</definedName>
    <definedName name="df" localSheetId="40">#REF!</definedName>
    <definedName name="df" localSheetId="39">#REF!</definedName>
    <definedName name="df" localSheetId="42">#REF!</definedName>
    <definedName name="df" localSheetId="38">#REF!</definedName>
    <definedName name="df" localSheetId="36">#REF!</definedName>
    <definedName name="df" localSheetId="8">#REF!</definedName>
    <definedName name="df">#REF!</definedName>
    <definedName name="dollar_rate" localSheetId="37">#REF!</definedName>
    <definedName name="dollar_rate" localSheetId="41">#REF!</definedName>
    <definedName name="dollar_rate" localSheetId="40">#REF!</definedName>
    <definedName name="dollar_rate" localSheetId="39">#REF!</definedName>
    <definedName name="dollar_rate" localSheetId="42">#REF!</definedName>
    <definedName name="dollar_rate" localSheetId="38">#REF!</definedName>
    <definedName name="dollar_rate" localSheetId="36">#REF!</definedName>
    <definedName name="dollar_rate" localSheetId="8">[17]FX_Intro!$C$66</definedName>
    <definedName name="dollar_rate">#REF!</definedName>
    <definedName name="Dollar_S" localSheetId="45">PVariance1!$D$16:$G$19</definedName>
    <definedName name="Dollar_S" localSheetId="47">PVariance3!$D$16:$G$19</definedName>
    <definedName name="Dollar_S">PVariance2!$D$16:$G$19</definedName>
    <definedName name="dollars" localSheetId="45">PVariance1!$B$4:$B$7</definedName>
    <definedName name="dollars" localSheetId="47">PVariance3!$B$4:$B$7</definedName>
    <definedName name="dollars">PVariance2!$B$4:$B$7</definedName>
    <definedName name="DollarVolMat" localSheetId="45">PVariance1!$D$28:$G$31</definedName>
    <definedName name="DollarVolMat" localSheetId="47">PVariance3!$D$28:$G$31</definedName>
    <definedName name="DollarVolMat">PVariance2!$D$28:$G$31</definedName>
    <definedName name="dollarvols" localSheetId="45">PVariance1!$B$10:$B$13</definedName>
    <definedName name="dollarvols" localSheetId="47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7">[18]CentralLimitTheorem!$E$8</definedName>
    <definedName name="F" localSheetId="41">[18]CentralLimitTheorem!$E$8</definedName>
    <definedName name="F" localSheetId="40">[18]CentralLimitTheorem!$E$8</definedName>
    <definedName name="F" localSheetId="39">[18]CentralLimitTheorem!$E$8</definedName>
    <definedName name="F" localSheetId="42">[18]CentralLimitTheorem!$E$8</definedName>
    <definedName name="F" localSheetId="38">[18]CentralLimitTheorem!$E$8</definedName>
    <definedName name="F" localSheetId="36">[18]CentralLimitTheorem!$E$8</definedName>
    <definedName name="F">[19]CentralLimitTheorem!$E$8</definedName>
    <definedName name="F_Draw" localSheetId="37">[18]FnS!$B$7:$B$106</definedName>
    <definedName name="F_Draw" localSheetId="41">[18]FnS!$B$7:$B$106</definedName>
    <definedName name="F_Draw" localSheetId="40">[18]FnS!$B$7:$B$106</definedName>
    <definedName name="F_Draw" localSheetId="39">[18]FnS!$B$7:$B$106</definedName>
    <definedName name="F_Draw" localSheetId="42">[18]FnS!$B$7:$B$106</definedName>
    <definedName name="F_Draw" localSheetId="38">[18]FnS!$B$7:$B$106</definedName>
    <definedName name="F_Draw" localSheetId="36">[18]FnS!$B$7:$B$106</definedName>
    <definedName name="F_Draw">[19]FnS!$B$7:$B$106</definedName>
    <definedName name="F_Row" localSheetId="37">[18]CentralLimitTheorem!$E$10:$P$10</definedName>
    <definedName name="F_Row" localSheetId="41">[18]CentralLimitTheorem!$E$10:$P$10</definedName>
    <definedName name="F_Row" localSheetId="40">[18]CentralLimitTheorem!$E$10:$P$10</definedName>
    <definedName name="F_Row" localSheetId="39">[18]CentralLimitTheorem!$E$10:$P$10</definedName>
    <definedName name="F_Row" localSheetId="42">[18]CentralLimitTheorem!$E$10:$P$10</definedName>
    <definedName name="F_Row" localSheetId="38">[18]CentralLimitTheorem!$E$10:$P$10</definedName>
    <definedName name="F_Row" localSheetId="36">[18]CentralLimitTheorem!$E$10:$P$10</definedName>
    <definedName name="F_Row">[19]CentralLimitTheorem!$E$10:$P$10</definedName>
    <definedName name="face" localSheetId="37">#REF!</definedName>
    <definedName name="face" localSheetId="41">#REF!</definedName>
    <definedName name="face" localSheetId="40">#REF!</definedName>
    <definedName name="face" localSheetId="39">#REF!</definedName>
    <definedName name="face" localSheetId="42">#REF!</definedName>
    <definedName name="face" localSheetId="38">#REF!</definedName>
    <definedName name="Face" localSheetId="32">#REF!</definedName>
    <definedName name="face" localSheetId="36">#REF!</definedName>
    <definedName name="Face" localSheetId="31">#REF!</definedName>
    <definedName name="face" localSheetId="8">#REF!</definedName>
    <definedName name="face">#REF!</definedName>
    <definedName name="forward_rate" localSheetId="37">#REF!</definedName>
    <definedName name="forward_rate" localSheetId="41">#REF!</definedName>
    <definedName name="forward_rate" localSheetId="40">#REF!</definedName>
    <definedName name="forward_rate" localSheetId="39">#REF!</definedName>
    <definedName name="forward_rate" localSheetId="42">#REF!</definedName>
    <definedName name="forward_rate" localSheetId="38">#REF!</definedName>
    <definedName name="forward_rate" localSheetId="36">#REF!</definedName>
    <definedName name="forward_rate" localSheetId="8">[17]FX_Intro!$C$67</definedName>
    <definedName name="forward_rate">#REF!</definedName>
    <definedName name="Frequency" localSheetId="32">#REF!</definedName>
    <definedName name="Frequency" localSheetId="31">#REF!</definedName>
    <definedName name="Frequency" localSheetId="8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7">[7]A4_1!$C$3</definedName>
    <definedName name="K" localSheetId="41">[7]A4_1!$C$3</definedName>
    <definedName name="K" localSheetId="40">[7]A4_1!$C$3</definedName>
    <definedName name="K" localSheetId="39">[7]A4_1!$C$3</definedName>
    <definedName name="K" localSheetId="42">[7]A4_1!$C$3</definedName>
    <definedName name="K" localSheetId="38">[7]A4_1!$C$3</definedName>
    <definedName name="K" localSheetId="36">[7]A4_1!$C$3</definedName>
    <definedName name="K">[8]A4_1!$C$3</definedName>
    <definedName name="lamda">[14]Example!$B$3</definedName>
    <definedName name="listrange">[16]NamedRange!$E$21:$E$23</definedName>
    <definedName name="LN_Sim" localSheetId="37">#REF!</definedName>
    <definedName name="LN_Sim" localSheetId="41">#REF!</definedName>
    <definedName name="LN_Sim" localSheetId="40">#REF!</definedName>
    <definedName name="LN_Sim" localSheetId="39">#REF!</definedName>
    <definedName name="LN_Sim" localSheetId="42">#REF!</definedName>
    <definedName name="LN_Sim" localSheetId="38">#REF!</definedName>
    <definedName name="LN_Sim" localSheetId="36">#REF!</definedName>
    <definedName name="LN_Sim" localSheetId="8">#REF!</definedName>
    <definedName name="LN_Sim">#REF!</definedName>
    <definedName name="loss" localSheetId="37">#REF!</definedName>
    <definedName name="loss" localSheetId="41">#REF!</definedName>
    <definedName name="loss" localSheetId="40">#REF!</definedName>
    <definedName name="loss" localSheetId="39">#REF!</definedName>
    <definedName name="loss" localSheetId="42">#REF!</definedName>
    <definedName name="loss" localSheetId="38">#REF!</definedName>
    <definedName name="loss" localSheetId="36">#REF!</definedName>
    <definedName name="loss" localSheetId="8">#REF!</definedName>
    <definedName name="loss">#REF!</definedName>
    <definedName name="loss_30" localSheetId="37">#REF!</definedName>
    <definedName name="loss_30" localSheetId="41">#REF!</definedName>
    <definedName name="loss_30" localSheetId="40">#REF!</definedName>
    <definedName name="loss_30" localSheetId="39">#REF!</definedName>
    <definedName name="loss_30" localSheetId="42">#REF!</definedName>
    <definedName name="loss_30" localSheetId="38">#REF!</definedName>
    <definedName name="loss_30" localSheetId="32">#REF!</definedName>
    <definedName name="loss_30" localSheetId="36">#REF!</definedName>
    <definedName name="loss_30" localSheetId="8">#REF!</definedName>
    <definedName name="loss_30">#REF!</definedName>
    <definedName name="loss_t" localSheetId="37">#REF!</definedName>
    <definedName name="loss_t" localSheetId="41">#REF!</definedName>
    <definedName name="loss_t" localSheetId="40">#REF!</definedName>
    <definedName name="loss_t" localSheetId="39">#REF!</definedName>
    <definedName name="loss_t" localSheetId="42">#REF!</definedName>
    <definedName name="loss_t" localSheetId="38">#REF!</definedName>
    <definedName name="loss_t" localSheetId="32">#REF!</definedName>
    <definedName name="loss_t" localSheetId="36">#REF!</definedName>
    <definedName name="loss_t" localSheetId="8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7">#REF!</definedName>
    <definedName name="Mean" localSheetId="41">#REF!</definedName>
    <definedName name="Mean" localSheetId="40">#REF!</definedName>
    <definedName name="Mean" localSheetId="39">#REF!</definedName>
    <definedName name="Mean" localSheetId="42">#REF!</definedName>
    <definedName name="Mean" localSheetId="38">#REF!</definedName>
    <definedName name="Mean" localSheetId="32">#REF!</definedName>
    <definedName name="Mean" localSheetId="36">#REF!</definedName>
    <definedName name="Mean" localSheetId="31">#REF!</definedName>
    <definedName name="Mean" localSheetId="8">#REF!</definedName>
    <definedName name="Mean">#REF!</definedName>
    <definedName name="midprice">[3]Liquidity1!$E$7:$E$23</definedName>
    <definedName name="mu" localSheetId="8">[3]Liquidity1!$G$25</definedName>
    <definedName name="mu">'10Day_ScaledVsDirect'!$C$2</definedName>
    <definedName name="MyBank" localSheetId="37">#REF!</definedName>
    <definedName name="MyBank" localSheetId="41">#REF!</definedName>
    <definedName name="MyBank" localSheetId="40">#REF!</definedName>
    <definedName name="MyBank" localSheetId="39">#REF!</definedName>
    <definedName name="MyBank" localSheetId="42">#REF!</definedName>
    <definedName name="MyBank" localSheetId="38">#REF!</definedName>
    <definedName name="MyBank" localSheetId="36">#REF!</definedName>
    <definedName name="MyBank" localSheetId="8">#REF!</definedName>
    <definedName name="MyBank">#REF!</definedName>
    <definedName name="MyBankDeposits" localSheetId="37">#REF!</definedName>
    <definedName name="MyBankDeposits" localSheetId="41">#REF!</definedName>
    <definedName name="MyBankDeposits" localSheetId="40">#REF!</definedName>
    <definedName name="MyBankDeposits" localSheetId="39">#REF!</definedName>
    <definedName name="MyBankDeposits" localSheetId="42">#REF!</definedName>
    <definedName name="MyBankDeposits" localSheetId="38">#REF!</definedName>
    <definedName name="MyBankDeposits" localSheetId="36">#REF!</definedName>
    <definedName name="MyBankDeposits" localSheetId="8">#REF!</definedName>
    <definedName name="MyBankDeposits">#REF!</definedName>
    <definedName name="mycol1">[21]VectorCalcs!$D$4:$D$8</definedName>
    <definedName name="mycol2">[21]VectorCalcs!$E$4:$E$8</definedName>
    <definedName name="MyFriendsBank" localSheetId="37">#REF!</definedName>
    <definedName name="MyFriendsBank" localSheetId="41">#REF!</definedName>
    <definedName name="MyFriendsBank" localSheetId="40">#REF!</definedName>
    <definedName name="MyFriendsBank" localSheetId="39">#REF!</definedName>
    <definedName name="MyFriendsBank" localSheetId="42">#REF!</definedName>
    <definedName name="MyFriendsBank" localSheetId="38">#REF!</definedName>
    <definedName name="MyFriendsBank" localSheetId="36">#REF!</definedName>
    <definedName name="MyFriendsBank" localSheetId="8">#REF!</definedName>
    <definedName name="MyFriendsBank">#REF!</definedName>
    <definedName name="MyFriendsDeposits" localSheetId="37">#REF!</definedName>
    <definedName name="MyFriendsDeposits" localSheetId="41">#REF!</definedName>
    <definedName name="MyFriendsDeposits" localSheetId="40">#REF!</definedName>
    <definedName name="MyFriendsDeposits" localSheetId="39">#REF!</definedName>
    <definedName name="MyFriendsDeposits" localSheetId="42">#REF!</definedName>
    <definedName name="MyFriendsDeposits" localSheetId="38">#REF!</definedName>
    <definedName name="MyFriendsDeposits" localSheetId="36">#REF!</definedName>
    <definedName name="MyFriendsDeposits" localSheetId="8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7">#REF!</definedName>
    <definedName name="n" localSheetId="41">#REF!</definedName>
    <definedName name="n" localSheetId="40">#REF!</definedName>
    <definedName name="n" localSheetId="39">#REF!</definedName>
    <definedName name="n" localSheetId="42">#REF!</definedName>
    <definedName name="n" localSheetId="38">#REF!</definedName>
    <definedName name="n" localSheetId="32">#REF!</definedName>
    <definedName name="n" localSheetId="36">#REF!</definedName>
    <definedName name="n" localSheetId="31">#REF!</definedName>
    <definedName name="n" localSheetId="8">#REF!</definedName>
    <definedName name="n">#REF!</definedName>
    <definedName name="n_">[22]Date0Check1!$H$4:$H$23</definedName>
    <definedName name="N__d1" localSheetId="37">[7]A4_1!$C$14:$E$14</definedName>
    <definedName name="N__d1" localSheetId="41">[7]A4_1!$C$14:$E$14</definedName>
    <definedName name="N__d1" localSheetId="40">[7]A4_1!$C$14:$E$14</definedName>
    <definedName name="N__d1" localSheetId="39">[7]A4_1!$C$14:$E$14</definedName>
    <definedName name="N__d1" localSheetId="42">[7]A4_1!$C$14:$E$14</definedName>
    <definedName name="N__d1" localSheetId="38">[7]A4_1!$C$14:$E$14</definedName>
    <definedName name="N__d1" localSheetId="36">[7]A4_1!$C$14:$E$14</definedName>
    <definedName name="N__d1">[8]A4_1!$C$14:$E$14</definedName>
    <definedName name="N__d2" localSheetId="37">[7]A4_1!$C$15:$E$15</definedName>
    <definedName name="N__d2" localSheetId="41">[7]A4_1!$C$15:$E$15</definedName>
    <definedName name="N__d2" localSheetId="40">[7]A4_1!$C$15:$E$15</definedName>
    <definedName name="N__d2" localSheetId="39">[7]A4_1!$C$15:$E$15</definedName>
    <definedName name="N__d2" localSheetId="42">[7]A4_1!$C$15:$E$15</definedName>
    <definedName name="N__d2" localSheetId="38">[7]A4_1!$C$15:$E$15</definedName>
    <definedName name="N__d2" localSheetId="36">[7]A4_1!$C$15:$E$15</definedName>
    <definedName name="N__d2">[8]A4_1!$C$15:$E$15</definedName>
    <definedName name="N_d1" localSheetId="37">[7]A4_1!$C$12:$E$12</definedName>
    <definedName name="N_d1" localSheetId="41">[7]A4_1!$C$12:$E$12</definedName>
    <definedName name="N_d1" localSheetId="40">[7]A4_1!$C$12:$E$12</definedName>
    <definedName name="N_d1" localSheetId="39">[7]A4_1!$C$12:$E$12</definedName>
    <definedName name="N_d1" localSheetId="42">[7]A4_1!$C$12:$E$12</definedName>
    <definedName name="N_d1" localSheetId="38">[7]A4_1!$C$12:$E$12</definedName>
    <definedName name="N_d1" localSheetId="36">[7]A4_1!$C$12:$E$12</definedName>
    <definedName name="N_d1">[8]A4_1!$C$12:$E$12</definedName>
    <definedName name="N_d2" localSheetId="37">[7]A4_1!$C$13:$E$13</definedName>
    <definedName name="N_d2" localSheetId="41">[7]A4_1!$C$13:$E$13</definedName>
    <definedName name="N_d2" localSheetId="40">[7]A4_1!$C$13:$E$13</definedName>
    <definedName name="N_d2" localSheetId="39">[7]A4_1!$C$13:$E$13</definedName>
    <definedName name="N_d2" localSheetId="42">[7]A4_1!$C$13:$E$13</definedName>
    <definedName name="N_d2" localSheetId="38">[7]A4_1!$C$13:$E$13</definedName>
    <definedName name="N_d2" localSheetId="36">[7]A4_1!$C$13:$E$13</definedName>
    <definedName name="N_d2">[8]A4_1!$C$13:$E$13</definedName>
    <definedName name="notional" localSheetId="37">[7]A4_1!$C$24:$E$24</definedName>
    <definedName name="notional" localSheetId="41">[7]A4_1!$C$24:$E$24</definedName>
    <definedName name="notional" localSheetId="40">[7]A4_1!$C$24:$E$24</definedName>
    <definedName name="notional" localSheetId="39">[7]A4_1!$C$24:$E$24</definedName>
    <definedName name="notional" localSheetId="42">[7]A4_1!$C$24:$E$24</definedName>
    <definedName name="notional" localSheetId="38">[7]A4_1!$C$24:$E$24</definedName>
    <definedName name="notional" localSheetId="36">[7]A4_1!$C$24:$E$24</definedName>
    <definedName name="notional">[8]A4_1!$C$24:$E$24</definedName>
    <definedName name="offer">[3]Liquidity1!$D$7:$D$23</definedName>
    <definedName name="p" localSheetId="37">[23]Bond!$F$6</definedName>
    <definedName name="p" localSheetId="41">[23]Bond!$F$6</definedName>
    <definedName name="p" localSheetId="40">[23]Bond!$F$6</definedName>
    <definedName name="p" localSheetId="39">[23]Bond!$F$6</definedName>
    <definedName name="p" localSheetId="42">[23]Bond!$F$6</definedName>
    <definedName name="p" localSheetId="38">[23]Bond!$F$6</definedName>
    <definedName name="p" localSheetId="36">[23]Bond!$F$6</definedName>
    <definedName name="p">[24]Bond!$F$6</definedName>
    <definedName name="PD">[4]PD2Spread!$C$23:$C$27</definedName>
    <definedName name="Period" localSheetId="32">#REF!</definedName>
    <definedName name="Period" localSheetId="31">#REF!</definedName>
    <definedName name="Period" localSheetId="8">#REF!</definedName>
    <definedName name="Period">#REF!</definedName>
    <definedName name="peso_rate" localSheetId="37">#REF!</definedName>
    <definedName name="peso_rate" localSheetId="41">#REF!</definedName>
    <definedName name="peso_rate" localSheetId="40">#REF!</definedName>
    <definedName name="peso_rate" localSheetId="39">#REF!</definedName>
    <definedName name="peso_rate" localSheetId="42">#REF!</definedName>
    <definedName name="peso_rate" localSheetId="38">#REF!</definedName>
    <definedName name="peso_rate" localSheetId="36">#REF!</definedName>
    <definedName name="peso_rate" localSheetId="8">[17]FX_Intro!$C$65</definedName>
    <definedName name="peso_rate">#REF!</definedName>
    <definedName name="pmt" localSheetId="37">#REF!</definedName>
    <definedName name="pmt" localSheetId="41">#REF!</definedName>
    <definedName name="pmt" localSheetId="40">#REF!</definedName>
    <definedName name="pmt" localSheetId="39">#REF!</definedName>
    <definedName name="pmt" localSheetId="42">#REF!</definedName>
    <definedName name="pmt" localSheetId="38">#REF!</definedName>
    <definedName name="pmt" localSheetId="32">#REF!</definedName>
    <definedName name="pmt" localSheetId="36">#REF!</definedName>
    <definedName name="pmt" localSheetId="31">#REF!</definedName>
    <definedName name="pmt" localSheetId="8">#REF!</definedName>
    <definedName name="pmt">#REF!</definedName>
    <definedName name="pmt_">[22]Date0Check2!$F$4</definedName>
    <definedName name="pmtperyear" localSheetId="37">#REF!</definedName>
    <definedName name="pmtperyear" localSheetId="41">#REF!</definedName>
    <definedName name="pmtperyear" localSheetId="40">#REF!</definedName>
    <definedName name="pmtperyear" localSheetId="39">#REF!</definedName>
    <definedName name="pmtperyear" localSheetId="42">#REF!</definedName>
    <definedName name="pmtperyear" localSheetId="38">#REF!</definedName>
    <definedName name="pmtperyear" localSheetId="36">#REF!</definedName>
    <definedName name="pmtperyear" localSheetId="8">#REF!</definedName>
    <definedName name="pmtperyear">#REF!</definedName>
    <definedName name="pmtperyear_ctd">[15]A4_2_1!$C$20</definedName>
    <definedName name="pmts" localSheetId="37">#REF!</definedName>
    <definedName name="pmts" localSheetId="41">#REF!</definedName>
    <definedName name="pmts" localSheetId="40">#REF!</definedName>
    <definedName name="pmts" localSheetId="39">#REF!</definedName>
    <definedName name="pmts" localSheetId="42">#REF!</definedName>
    <definedName name="pmts" localSheetId="38">#REF!</definedName>
    <definedName name="pmts" localSheetId="36">#REF!</definedName>
    <definedName name="pmts" localSheetId="8">#REF!</definedName>
    <definedName name="pmts">#REF!</definedName>
    <definedName name="Price" localSheetId="37">#REF!</definedName>
    <definedName name="Price" localSheetId="41">#REF!</definedName>
    <definedName name="Price" localSheetId="40">#REF!</definedName>
    <definedName name="Price" localSheetId="39">#REF!</definedName>
    <definedName name="Price" localSheetId="42">#REF!</definedName>
    <definedName name="Price" localSheetId="38">#REF!</definedName>
    <definedName name="Price" localSheetId="32">[11]VaR0!#REF!</definedName>
    <definedName name="Price" localSheetId="36">#REF!</definedName>
    <definedName name="Price" localSheetId="8">#REF!</definedName>
    <definedName name="Price">#REF!</definedName>
    <definedName name="Price_F" localSheetId="37">[15]A4_2_1!#REF!</definedName>
    <definedName name="Price_F" localSheetId="41">[15]A4_2_1!#REF!</definedName>
    <definedName name="Price_F" localSheetId="40">[15]A4_2_1!#REF!</definedName>
    <definedName name="Price_F" localSheetId="39">[15]A4_2_1!#REF!</definedName>
    <definedName name="Price_F" localSheetId="42">[15]A4_2_1!#REF!</definedName>
    <definedName name="Price_F" localSheetId="38">[15]A4_2_1!#REF!</definedName>
    <definedName name="Price_F" localSheetId="36">[15]A4_2_1!#REF!</definedName>
    <definedName name="Price_F" localSheetId="8">[15]A4_2_1!#REF!</definedName>
    <definedName name="Price_F">[15]A4_2_1!#REF!</definedName>
    <definedName name="PS">[4]PD2Spread!$C$13:$C$17</definedName>
    <definedName name="PurchasePrice" localSheetId="37">[25]O1_Intro!$F$15:$F$20</definedName>
    <definedName name="PurchasePrice" localSheetId="41">[25]O1_Intro!$F$15:$F$20</definedName>
    <definedName name="PurchasePrice" localSheetId="40">[25]O1_Intro!$F$15:$F$20</definedName>
    <definedName name="PurchasePrice" localSheetId="39">[25]O1_Intro!$F$15:$F$20</definedName>
    <definedName name="PurchasePrice" localSheetId="42">[25]O1_Intro!$F$15:$F$20</definedName>
    <definedName name="PurchasePrice" localSheetId="38">[25]O1_Intro!$F$15:$F$20</definedName>
    <definedName name="PurchasePrice" localSheetId="36">[25]O1_Intro!$F$15:$F$20</definedName>
    <definedName name="PurchasePrice">[26]O1_Intro!$F$15:$F$20</definedName>
    <definedName name="pv" localSheetId="37">#REF!</definedName>
    <definedName name="pv" localSheetId="41">#REF!</definedName>
    <definedName name="pv" localSheetId="40">#REF!</definedName>
    <definedName name="pv" localSheetId="39">#REF!</definedName>
    <definedName name="pv" localSheetId="42">#REF!</definedName>
    <definedName name="pv" localSheetId="38">#REF!</definedName>
    <definedName name="pv" localSheetId="32">#REF!</definedName>
    <definedName name="pv" localSheetId="36">#REF!</definedName>
    <definedName name="pv" localSheetId="31">#REF!</definedName>
    <definedName name="pv" localSheetId="8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7">#REF!</definedName>
    <definedName name="pv2_" localSheetId="41">#REF!</definedName>
    <definedName name="pv2_" localSheetId="40">#REF!</definedName>
    <definedName name="pv2_" localSheetId="39">#REF!</definedName>
    <definedName name="pv2_" localSheetId="42">#REF!</definedName>
    <definedName name="pv2_" localSheetId="38">#REF!</definedName>
    <definedName name="pv2_" localSheetId="36">#REF!</definedName>
    <definedName name="pv2_" localSheetId="8">#REF!</definedName>
    <definedName name="pv2_">#REF!</definedName>
    <definedName name="PVA" localSheetId="37">#REF!</definedName>
    <definedName name="PVA" localSheetId="41">#REF!</definedName>
    <definedName name="PVA" localSheetId="40">#REF!</definedName>
    <definedName name="PVA" localSheetId="39">#REF!</definedName>
    <definedName name="PVA" localSheetId="42">#REF!</definedName>
    <definedName name="PVA" localSheetId="38">#REF!</definedName>
    <definedName name="PVA" localSheetId="36">#REF!</definedName>
    <definedName name="PVA" localSheetId="8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7">[7]A4_1!$C$6:$E$6</definedName>
    <definedName name="q" localSheetId="41">[7]A4_1!$C$6:$E$6</definedName>
    <definedName name="q" localSheetId="40">[7]A4_1!$C$6:$E$6</definedName>
    <definedName name="q" localSheetId="39">[7]A4_1!$C$6:$E$6</definedName>
    <definedName name="q" localSheetId="42">[7]A4_1!$C$6:$E$6</definedName>
    <definedName name="q" localSheetId="38">[7]A4_1!$C$6:$E$6</definedName>
    <definedName name="q" localSheetId="32">#REF!</definedName>
    <definedName name="q" localSheetId="36">[7]A4_1!$C$6:$E$6</definedName>
    <definedName name="q" localSheetId="31">#REF!</definedName>
    <definedName name="q">[8]A4_1!$C$6:$E$6</definedName>
    <definedName name="r_" localSheetId="37">[7]A4_1!$C$5:$E$5</definedName>
    <definedName name="r_" localSheetId="41">[7]A4_1!$C$5:$E$5</definedName>
    <definedName name="r_" localSheetId="40">[7]A4_1!$C$5:$E$5</definedName>
    <definedName name="r_" localSheetId="39">[7]A4_1!$C$5:$E$5</definedName>
    <definedName name="r_" localSheetId="42">[7]A4_1!$C$5:$E$5</definedName>
    <definedName name="r_" localSheetId="38">[7]A4_1!$C$5:$E$5</definedName>
    <definedName name="r_" localSheetId="32">#REF!</definedName>
    <definedName name="r_" localSheetId="36">[7]A4_1!$C$5:$E$5</definedName>
    <definedName name="r_" localSheetId="31">#REF!</definedName>
    <definedName name="r_">[8]A4_1!$C$5:$E$5</definedName>
    <definedName name="rate">[22]Date0Check2!$E$4</definedName>
    <definedName name="rated" localSheetId="37">[27]A2!$E$4:$H$4</definedName>
    <definedName name="rated" localSheetId="41">[27]A2!$E$4:$H$4</definedName>
    <definedName name="rated" localSheetId="40">[27]A2!$E$4:$H$4</definedName>
    <definedName name="rated" localSheetId="39">[27]A2!$E$4:$H$4</definedName>
    <definedName name="rated" localSheetId="42">[27]A2!$E$4:$H$4</definedName>
    <definedName name="rated" localSheetId="38">[27]A2!$E$4:$H$4</definedName>
    <definedName name="rated" localSheetId="36">[27]A2!$E$4:$H$4</definedName>
    <definedName name="rated">[28]A2!$E$4:$H$4</definedName>
    <definedName name="ratef" localSheetId="37">[27]A2!$E$5:$H$5</definedName>
    <definedName name="ratef" localSheetId="41">[27]A2!$E$5:$H$5</definedName>
    <definedName name="ratef" localSheetId="40">[27]A2!$E$5:$H$5</definedName>
    <definedName name="ratef" localSheetId="39">[27]A2!$E$5:$H$5</definedName>
    <definedName name="ratef" localSheetId="42">[27]A2!$E$5:$H$5</definedName>
    <definedName name="ratef" localSheetId="38">[27]A2!$E$5:$H$5</definedName>
    <definedName name="ratef" localSheetId="36">[27]A2!$E$5:$H$5</definedName>
    <definedName name="ratef">[28]A2!$E$5:$H$5</definedName>
    <definedName name="RatingLast" localSheetId="37">[29]CreditMatrix!$D$10:$D$109</definedName>
    <definedName name="RatingLast" localSheetId="41">[29]CreditMatrix!$D$10:$D$109</definedName>
    <definedName name="RatingLast" localSheetId="40">[29]CreditMatrix!$D$10:$D$109</definedName>
    <definedName name="RatingLast" localSheetId="39">[29]CreditMatrix!$D$10:$D$109</definedName>
    <definedName name="RatingLast" localSheetId="42">[29]CreditMatrix!$D$10:$D$109</definedName>
    <definedName name="RatingLast" localSheetId="38">[29]CreditMatrix!$D$10:$D$109</definedName>
    <definedName name="RatingLast" localSheetId="36">[29]CreditMatrix!$D$10:$D$109</definedName>
    <definedName name="RatingLast">[30]CreditMatrix!$D$10:$D$109</definedName>
    <definedName name="RatingNow" localSheetId="37">[29]CreditMatrix!$E$10:$E$109</definedName>
    <definedName name="RatingNow" localSheetId="41">[29]CreditMatrix!$E$10:$E$109</definedName>
    <definedName name="RatingNow" localSheetId="40">[29]CreditMatrix!$E$10:$E$109</definedName>
    <definedName name="RatingNow" localSheetId="39">[29]CreditMatrix!$E$10:$E$109</definedName>
    <definedName name="RatingNow" localSheetId="42">[29]CreditMatrix!$E$10:$E$109</definedName>
    <definedName name="RatingNow" localSheetId="38">[29]CreditMatrix!$E$10:$E$109</definedName>
    <definedName name="RatingNow" localSheetId="36">[29]CreditMatrix!$E$10:$E$109</definedName>
    <definedName name="RatingNow">[30]CreditMatrix!$E$10:$E$109</definedName>
    <definedName name="ratingsTbl" localSheetId="37">[29]CreditMatrix!$B$2:$C$7</definedName>
    <definedName name="ratingsTbl" localSheetId="41">[29]CreditMatrix!$B$2:$C$7</definedName>
    <definedName name="ratingsTbl" localSheetId="40">[29]CreditMatrix!$B$2:$C$7</definedName>
    <definedName name="ratingsTbl" localSheetId="39">[29]CreditMatrix!$B$2:$C$7</definedName>
    <definedName name="ratingsTbl" localSheetId="42">[29]CreditMatrix!$B$2:$C$7</definedName>
    <definedName name="ratingsTbl" localSheetId="38">[29]CreditMatrix!$B$2:$C$7</definedName>
    <definedName name="ratingsTbl" localSheetId="36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5">PVariance1!$D$10:$G$13</definedName>
    <definedName name="RhoMat" localSheetId="47">PVariance3!$D$10:$G$13</definedName>
    <definedName name="RhoMat">PVariance2!$D$10:$G$13</definedName>
    <definedName name="s" localSheetId="37">#REF!</definedName>
    <definedName name="s" localSheetId="41">#REF!</definedName>
    <definedName name="s" localSheetId="40">#REF!</definedName>
    <definedName name="s" localSheetId="39">#REF!</definedName>
    <definedName name="s" localSheetId="42">#REF!</definedName>
    <definedName name="s" localSheetId="38">#REF!</definedName>
    <definedName name="s" localSheetId="32">#REF!</definedName>
    <definedName name="s" localSheetId="36">#REF!</definedName>
    <definedName name="s" localSheetId="31">#REF!</definedName>
    <definedName name="s" localSheetId="8">#REF!</definedName>
    <definedName name="S" localSheetId="45">PVariance1!$D$4:$G$7</definedName>
    <definedName name="S" localSheetId="47">PVariance3!$D$4:$G$7</definedName>
    <definedName name="S">PVariance2!$D$4:$G$7</definedName>
    <definedName name="S0" localSheetId="37">[7]A4_1!$C$2:$E$2</definedName>
    <definedName name="S0" localSheetId="41">[7]A4_1!$C$2:$E$2</definedName>
    <definedName name="S0" localSheetId="40">[7]A4_1!$C$2:$E$2</definedName>
    <definedName name="S0" localSheetId="39">[7]A4_1!$C$2:$E$2</definedName>
    <definedName name="S0" localSheetId="42">[7]A4_1!$C$2:$E$2</definedName>
    <definedName name="S0" localSheetId="38">[7]A4_1!$C$2:$E$2</definedName>
    <definedName name="S0" localSheetId="32">#REF!</definedName>
    <definedName name="S0" localSheetId="36">[7]A4_1!$C$2:$E$2</definedName>
    <definedName name="S0" localSheetId="31">#REF!</definedName>
    <definedName name="S0">[8]A4_1!$C$2:$E$2</definedName>
    <definedName name="S0_e_qt" localSheetId="37">[7]A4_1!$C$17:$E$17</definedName>
    <definedName name="S0_e_qt" localSheetId="41">[7]A4_1!$C$17:$E$17</definedName>
    <definedName name="S0_e_qt" localSheetId="40">[7]A4_1!$C$17:$E$17</definedName>
    <definedName name="S0_e_qt" localSheetId="39">[7]A4_1!$C$17:$E$17</definedName>
    <definedName name="S0_e_qt" localSheetId="42">[7]A4_1!$C$17:$E$17</definedName>
    <definedName name="S0_e_qt" localSheetId="38">[7]A4_1!$C$17:$E$17</definedName>
    <definedName name="S0_e_qt" localSheetId="36">[7]A4_1!$C$17:$E$17</definedName>
    <definedName name="S0_e_qt">[8]A4_1!$C$17:$E$17</definedName>
    <definedName name="SD" localSheetId="37">#REF!</definedName>
    <definedName name="SD" localSheetId="41">#REF!</definedName>
    <definedName name="SD" localSheetId="40">#REF!</definedName>
    <definedName name="SD" localSheetId="39">#REF!</definedName>
    <definedName name="SD" localSheetId="42">#REF!</definedName>
    <definedName name="SD" localSheetId="38">#REF!</definedName>
    <definedName name="SD" localSheetId="32">#REF!</definedName>
    <definedName name="SD" localSheetId="36">#REF!</definedName>
    <definedName name="SD" localSheetId="31">#REF!</definedName>
    <definedName name="SD" localSheetId="8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7">[1]VaR3!$D$6:$H$6</definedName>
    <definedName name="Shares" localSheetId="41">[1]VaR3!$D$6:$H$6</definedName>
    <definedName name="Shares" localSheetId="40">[1]VaR3!$D$6:$H$6</definedName>
    <definedName name="Shares" localSheetId="39">[1]VaR3!$D$6:$H$6</definedName>
    <definedName name="Shares" localSheetId="42">[1]VaR3!$D$6:$H$6</definedName>
    <definedName name="Shares" localSheetId="38">[1]VaR3!$D$6:$H$6</definedName>
    <definedName name="Shares" localSheetId="36">[1]VaR3!$D$6:$H$6</definedName>
    <definedName name="Shares">[2]VaR3!$D$6:$H$6</definedName>
    <definedName name="sigma" localSheetId="8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7">#REF!</definedName>
    <definedName name="sims_a" localSheetId="41">#REF!</definedName>
    <definedName name="sims_a" localSheetId="40">#REF!</definedName>
    <definedName name="sims_a" localSheetId="39">#REF!</definedName>
    <definedName name="sims_a" localSheetId="42">#REF!</definedName>
    <definedName name="sims_a" localSheetId="38">#REF!</definedName>
    <definedName name="sims_a" localSheetId="36">#REF!</definedName>
    <definedName name="sims_a" localSheetId="8">#REF!</definedName>
    <definedName name="sims_a">#REF!</definedName>
    <definedName name="sims_h" localSheetId="37">#REF!</definedName>
    <definedName name="sims_h" localSheetId="41">#REF!</definedName>
    <definedName name="sims_h" localSheetId="40">#REF!</definedName>
    <definedName name="sims_h" localSheetId="39">#REF!</definedName>
    <definedName name="sims_h" localSheetId="42">#REF!</definedName>
    <definedName name="sims_h" localSheetId="38">#REF!</definedName>
    <definedName name="sims_h" localSheetId="36">#REF!</definedName>
    <definedName name="sims_h" localSheetId="8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7">[27]A2!$E$3:$H$3</definedName>
    <definedName name="Spot" localSheetId="41">[27]A2!$E$3:$H$3</definedName>
    <definedName name="Spot" localSheetId="40">[27]A2!$E$3:$H$3</definedName>
    <definedName name="Spot" localSheetId="39">[27]A2!$E$3:$H$3</definedName>
    <definedName name="Spot" localSheetId="42">[27]A2!$E$3:$H$3</definedName>
    <definedName name="Spot" localSheetId="38">[27]A2!$E$3:$H$3</definedName>
    <definedName name="Spot" localSheetId="36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7">#REF!</definedName>
    <definedName name="stdev" localSheetId="41">#REF!</definedName>
    <definedName name="stdev" localSheetId="40">#REF!</definedName>
    <definedName name="stdev" localSheetId="39">#REF!</definedName>
    <definedName name="stdev" localSheetId="42">#REF!</definedName>
    <definedName name="stdev" localSheetId="38">#REF!</definedName>
    <definedName name="stdev" localSheetId="36">#REF!</definedName>
    <definedName name="stdev" localSheetId="8">#REF!</definedName>
    <definedName name="stdev">#REF!</definedName>
    <definedName name="Stock" localSheetId="37">[25]O1_Intro!$C$15:$C$20</definedName>
    <definedName name="Stock" localSheetId="41">[25]O1_Intro!$C$15:$C$20</definedName>
    <definedName name="Stock" localSheetId="40">[25]O1_Intro!$C$15:$C$20</definedName>
    <definedName name="Stock" localSheetId="39">[25]O1_Intro!$C$15:$C$20</definedName>
    <definedName name="Stock" localSheetId="42">[25]O1_Intro!$C$15:$C$20</definedName>
    <definedName name="Stock" localSheetId="38">[25]O1_Intro!$C$15:$C$20</definedName>
    <definedName name="Stock" localSheetId="36">[25]O1_Intro!$C$15:$C$20</definedName>
    <definedName name="Stock">[26]O1_Intro!$C$15:$C$20</definedName>
    <definedName name="Strike" localSheetId="37">[25]O1_Intro!$D$15:$D$20</definedName>
    <definedName name="Strike" localSheetId="41">[25]O1_Intro!$D$15:$D$20</definedName>
    <definedName name="Strike" localSheetId="40">[25]O1_Intro!$D$15:$D$20</definedName>
    <definedName name="Strike" localSheetId="39">[25]O1_Intro!$D$15:$D$20</definedName>
    <definedName name="Strike" localSheetId="42">[25]O1_Intro!$D$15:$D$20</definedName>
    <definedName name="Strike" localSheetId="38">[25]O1_Intro!$D$15:$D$20</definedName>
    <definedName name="Strike" localSheetId="36">[25]O1_Intro!$D$15:$D$20</definedName>
    <definedName name="Strike">[26]O1_Intro!$D$15:$D$20</definedName>
    <definedName name="Sum" localSheetId="37">[18]CentralLimitTheorem!$C$12:$C$111</definedName>
    <definedName name="Sum" localSheetId="41">[18]CentralLimitTheorem!$C$12:$C$111</definedName>
    <definedName name="Sum" localSheetId="40">[18]CentralLimitTheorem!$C$12:$C$111</definedName>
    <definedName name="Sum" localSheetId="39">[18]CentralLimitTheorem!$C$12:$C$111</definedName>
    <definedName name="Sum" localSheetId="42">[18]CentralLimitTheorem!$C$12:$C$111</definedName>
    <definedName name="Sum" localSheetId="38">[18]CentralLimitTheorem!$C$12:$C$111</definedName>
    <definedName name="Sum" localSheetId="36">[18]CentralLimitTheorem!$C$12:$C$111</definedName>
    <definedName name="Sum">[19]CentralLimitTheorem!$C$12:$C$111</definedName>
    <definedName name="Sw" localSheetId="12">iVaR!$G$22:$G$23</definedName>
    <definedName name="Sw" localSheetId="9">MVaR!$G$17:$G$18</definedName>
    <definedName name="Sw" localSheetId="11">MVaR_Both!$F$17:$F$18</definedName>
    <definedName name="Sw" localSheetId="10">MVaR_Pct!$F$17:$F$18</definedName>
    <definedName name="Sw" localSheetId="8">#REF!</definedName>
    <definedName name="Sw" localSheetId="34">[6]MVaR!$F$17:$F$18</definedName>
    <definedName name="Sw">#REF!</definedName>
    <definedName name="Sx" localSheetId="12">iVaR!$B$22:$B$23</definedName>
    <definedName name="Sx" localSheetId="9">MVaR!$B$17:$B$18</definedName>
    <definedName name="Sx" localSheetId="11">MVaR_Both!$B$17:$B$18</definedName>
    <definedName name="Sx" localSheetId="10">MVaR_Pct!$B$17:$B$18</definedName>
    <definedName name="Sx" localSheetId="8">#REF!</definedName>
    <definedName name="Sx" localSheetId="34">[6]MVaR!$B$17:$B$18</definedName>
    <definedName name="Sx">#REF!</definedName>
    <definedName name="t" localSheetId="37">[7]A4_1!$C$7:$E$7</definedName>
    <definedName name="t" localSheetId="41">[7]A4_1!$C$7:$E$7</definedName>
    <definedName name="t" localSheetId="40">[7]A4_1!$C$7:$E$7</definedName>
    <definedName name="t" localSheetId="39">[7]A4_1!$C$7:$E$7</definedName>
    <definedName name="t" localSheetId="42">[7]A4_1!$C$7:$E$7</definedName>
    <definedName name="t" localSheetId="38">[7]A4_1!$C$7:$E$7</definedName>
    <definedName name="t" localSheetId="32">#REF!</definedName>
    <definedName name="t" localSheetId="36">[7]A4_1!$C$7:$E$7</definedName>
    <definedName name="t" localSheetId="31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7">#REF!</definedName>
    <definedName name="Time" localSheetId="41">#REF!</definedName>
    <definedName name="Time" localSheetId="40">#REF!</definedName>
    <definedName name="Time" localSheetId="39">#REF!</definedName>
    <definedName name="Time" localSheetId="42">#REF!</definedName>
    <definedName name="Time" localSheetId="38">#REF!</definedName>
    <definedName name="Time" localSheetId="32">#REF!</definedName>
    <definedName name="Time" localSheetId="36">#REF!</definedName>
    <definedName name="Time" localSheetId="31">#REF!</definedName>
    <definedName name="Time" localSheetId="8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2">#REF!</definedName>
    <definedName name="tmat12" localSheetId="31">#REF!</definedName>
    <definedName name="tmat12" localSheetId="8">#REF!</definedName>
    <definedName name="tmat12">#REF!</definedName>
    <definedName name="tmat5">[3]ExporeInf!$C$12:$H$17</definedName>
    <definedName name="tmatInf">[3]ExporeInf!$C$21:$H$26</definedName>
    <definedName name="TotalValue" localSheetId="37">[1]VaR3!$D$52</definedName>
    <definedName name="TotalValue" localSheetId="41">[1]VaR3!$D$52</definedName>
    <definedName name="TotalValue" localSheetId="40">[1]VaR3!$D$52</definedName>
    <definedName name="TotalValue" localSheetId="39">[1]VaR3!$D$52</definedName>
    <definedName name="TotalValue" localSheetId="42">[1]VaR3!$D$52</definedName>
    <definedName name="TotalValue" localSheetId="38">[1]VaR3!$D$52</definedName>
    <definedName name="TotalValue" localSheetId="36">[1]VaR3!$D$52</definedName>
    <definedName name="TotalValue">[2]VaR3!$D$52</definedName>
    <definedName name="u" localSheetId="37">#REF!</definedName>
    <definedName name="u" localSheetId="41">#REF!</definedName>
    <definedName name="u" localSheetId="40">#REF!</definedName>
    <definedName name="u" localSheetId="39">#REF!</definedName>
    <definedName name="u" localSheetId="42">#REF!</definedName>
    <definedName name="u" localSheetId="38">#REF!</definedName>
    <definedName name="u" localSheetId="36">#REF!</definedName>
    <definedName name="u" localSheetId="8">#REF!</definedName>
    <definedName name="u">#REF!</definedName>
    <definedName name="usd_peso" localSheetId="37">#REF!</definedName>
    <definedName name="usd_peso" localSheetId="41">#REF!</definedName>
    <definedName name="usd_peso" localSheetId="40">#REF!</definedName>
    <definedName name="usd_peso" localSheetId="39">#REF!</definedName>
    <definedName name="usd_peso" localSheetId="42">#REF!</definedName>
    <definedName name="usd_peso" localSheetId="38">#REF!</definedName>
    <definedName name="usd_peso" localSheetId="36">#REF!</definedName>
    <definedName name="usd_peso" localSheetId="8">[17]FX_Intro!$C$64</definedName>
    <definedName name="usd_peso">#REF!</definedName>
    <definedName name="v" localSheetId="37">#REF!</definedName>
    <definedName name="v" localSheetId="41">#REF!</definedName>
    <definedName name="v" localSheetId="40">#REF!</definedName>
    <definedName name="v" localSheetId="39">#REF!</definedName>
    <definedName name="v" localSheetId="42">#REF!</definedName>
    <definedName name="v" localSheetId="38">#REF!</definedName>
    <definedName name="v" localSheetId="36">#REF!</definedName>
    <definedName name="v" localSheetId="8">#REF!</definedName>
    <definedName name="v">#REF!</definedName>
    <definedName name="Value" localSheetId="37">[1]VaR3!$D$50:$H$50</definedName>
    <definedName name="Value" localSheetId="41">[1]VaR3!$D$50:$H$50</definedName>
    <definedName name="Value" localSheetId="40">[1]VaR3!$D$50:$H$50</definedName>
    <definedName name="Value" localSheetId="39">[1]VaR3!$D$50:$H$50</definedName>
    <definedName name="Value" localSheetId="42">[1]VaR3!$D$50:$H$50</definedName>
    <definedName name="Value" localSheetId="38">[1]VaR3!$D$50:$H$50</definedName>
    <definedName name="Value" localSheetId="36">[1]VaR3!$D$50:$H$50</definedName>
    <definedName name="Value" localSheetId="12">iVaR!$G$3</definedName>
    <definedName name="Value" localSheetId="9">MVaR!$F$3</definedName>
    <definedName name="Value" localSheetId="11">MVaR_Both!$F$3</definedName>
    <definedName name="Value" localSheetId="10">MVaR_Pct!$F$3</definedName>
    <definedName name="Value" localSheetId="34">[6]MVaR!$E$4</definedName>
    <definedName name="Value">[2]VaR3!$D$50:$H$50</definedName>
    <definedName name="Value_" localSheetId="37">[25]O1_Intro!$E$15:$E$20</definedName>
    <definedName name="Value_" localSheetId="41">[25]O1_Intro!$E$15:$E$20</definedName>
    <definedName name="Value_" localSheetId="40">[25]O1_Intro!$E$15:$E$20</definedName>
    <definedName name="Value_" localSheetId="39">[25]O1_Intro!$E$15:$E$20</definedName>
    <definedName name="Value_" localSheetId="42">[25]O1_Intro!$E$15:$E$20</definedName>
    <definedName name="Value_" localSheetId="38">[25]O1_Intro!$E$15:$E$20</definedName>
    <definedName name="Value_" localSheetId="36">[25]O1_Intro!$E$15:$E$20</definedName>
    <definedName name="Value_">[26]O1_Intro!$E$15:$E$20</definedName>
    <definedName name="value_01" localSheetId="37">#REF!</definedName>
    <definedName name="value_01" localSheetId="41">#REF!</definedName>
    <definedName name="value_01" localSheetId="40">#REF!</definedName>
    <definedName name="value_01" localSheetId="39">#REF!</definedName>
    <definedName name="value_01" localSheetId="42">#REF!</definedName>
    <definedName name="value_01" localSheetId="38">#REF!</definedName>
    <definedName name="value_01" localSheetId="36">#REF!</definedName>
    <definedName name="value_01" localSheetId="8">#REF!</definedName>
    <definedName name="value_01">#REF!</definedName>
    <definedName name="Value_F" localSheetId="37">[15]A4_2_1!#REF!</definedName>
    <definedName name="Value_F" localSheetId="41">[15]A4_2_1!#REF!</definedName>
    <definedName name="Value_F" localSheetId="40">[15]A4_2_1!#REF!</definedName>
    <definedName name="Value_F" localSheetId="39">[15]A4_2_1!#REF!</definedName>
    <definedName name="Value_F" localSheetId="42">[15]A4_2_1!#REF!</definedName>
    <definedName name="Value_F" localSheetId="38">[15]A4_2_1!#REF!</definedName>
    <definedName name="Value_F" localSheetId="36">[15]A4_2_1!#REF!</definedName>
    <definedName name="Value_F" localSheetId="8">[15]A4_2_1!#REF!</definedName>
    <definedName name="Value_F">[15]A4_2_1!#REF!</definedName>
    <definedName name="value_lo" localSheetId="37">#REF!</definedName>
    <definedName name="value_lo" localSheetId="41">#REF!</definedName>
    <definedName name="value_lo" localSheetId="40">#REF!</definedName>
    <definedName name="value_lo" localSheetId="39">#REF!</definedName>
    <definedName name="value_lo" localSheetId="42">#REF!</definedName>
    <definedName name="value_lo" localSheetId="38">#REF!</definedName>
    <definedName name="value_lo" localSheetId="32">#REF!</definedName>
    <definedName name="value_lo" localSheetId="36">#REF!</definedName>
    <definedName name="value_lo" localSheetId="31">#REF!</definedName>
    <definedName name="value_lo" localSheetId="8">#REF!</definedName>
    <definedName name="value_lo">#REF!</definedName>
    <definedName name="value_rf_">[4]Spread2PD!$C$42:$C$46</definedName>
    <definedName name="VaR" localSheetId="12">iVaR!$I$16</definedName>
    <definedName name="VaR" localSheetId="9">MVaR!$I$11</definedName>
    <definedName name="VaR" localSheetId="11">MVaR_Both!$I$11</definedName>
    <definedName name="VaR" localSheetId="10">MVaR_Pct!$I$11</definedName>
    <definedName name="VaR" localSheetId="8">#REF!</definedName>
    <definedName name="VaR" localSheetId="34">[6]MVaR!$H$11</definedName>
    <definedName name="VaR">#REF!</definedName>
    <definedName name="Variance" localSheetId="37">[1]VaR3!$D$61</definedName>
    <definedName name="Variance" localSheetId="41">[1]VaR3!$D$61</definedName>
    <definedName name="Variance" localSheetId="40">[1]VaR3!$D$61</definedName>
    <definedName name="Variance" localSheetId="39">[1]VaR3!$D$61</definedName>
    <definedName name="Variance" localSheetId="42">[1]VaR3!$D$61</definedName>
    <definedName name="Variance" localSheetId="38">[1]VaR3!$D$61</definedName>
    <definedName name="Variance" localSheetId="36">[1]VaR3!$D$61</definedName>
    <definedName name="variance" localSheetId="12">iVaR!$B$16</definedName>
    <definedName name="variance" localSheetId="9">MVaR!$B$11</definedName>
    <definedName name="variance" localSheetId="11">MVaR_Both!$B$11</definedName>
    <definedName name="variance" localSheetId="10">MVaR_Pct!$B$11</definedName>
    <definedName name="variance" localSheetId="34">[6]MVaR!$B$11</definedName>
    <definedName name="Variance">[2]VaR3!$D$61</definedName>
    <definedName name="Variance_calc" localSheetId="37">[12]VaR4!$M$65</definedName>
    <definedName name="Variance_calc" localSheetId="41">[12]VaR4!$M$65</definedName>
    <definedName name="Variance_calc" localSheetId="40">[12]VaR4!$M$65</definedName>
    <definedName name="Variance_calc" localSheetId="39">[12]VaR4!$M$65</definedName>
    <definedName name="Variance_calc" localSheetId="42">[12]VaR4!$M$65</definedName>
    <definedName name="Variance_calc" localSheetId="38">[12]VaR4!$M$65</definedName>
    <definedName name="Variance_calc" localSheetId="36">[12]VaR4!$M$65</definedName>
    <definedName name="Variance_calc">[13]VaR4!$M$65</definedName>
    <definedName name="variancePct" localSheetId="12">iVaR!$G$16</definedName>
    <definedName name="variancePct" localSheetId="9">MVaR!$G$11</definedName>
    <definedName name="variancePct" localSheetId="11">MVaR_Both!$F$11</definedName>
    <definedName name="variancePct" localSheetId="10">MVaR_Pct!$F$11</definedName>
    <definedName name="variancePct" localSheetId="8">#REF!</definedName>
    <definedName name="variancePct" localSheetId="34">[6]MVaR!$F$11</definedName>
    <definedName name="variancePct">#REF!</definedName>
    <definedName name="VaRLevel" localSheetId="19">'10DayES'!$E$5</definedName>
    <definedName name="VaRLevel" localSheetId="18">'10DaySVaR'!$E$5</definedName>
    <definedName name="VaRLevel">'10DayVaR'!$E$5</definedName>
    <definedName name="VaRPct" localSheetId="12">iVaR!$J$16</definedName>
    <definedName name="VaRPct" localSheetId="9">MVaR!$J$11</definedName>
    <definedName name="VaRPct" localSheetId="11">MVaR_Both!$J$11</definedName>
    <definedName name="VaRPct" localSheetId="10">MVaR_Pct!$J$11</definedName>
    <definedName name="VaRPct" localSheetId="8">#REF!</definedName>
    <definedName name="VaRPct" localSheetId="34">[6]MVaR!$I$11</definedName>
    <definedName name="VaRPct">#REF!</definedName>
    <definedName name="vol" localSheetId="12">iVaR!$B$19</definedName>
    <definedName name="vol" localSheetId="9">MVaR!$B$14</definedName>
    <definedName name="vol" localSheetId="11">MVaR_Both!$B$14</definedName>
    <definedName name="vol" localSheetId="10">MVaR_Pct!$B$14</definedName>
    <definedName name="vol" localSheetId="8">#REF!</definedName>
    <definedName name="vol" localSheetId="34">[6]MVaR!$B$14</definedName>
    <definedName name="vol">#REF!</definedName>
    <definedName name="volmat" localSheetId="37">[12]VaR4!$M$52:$Q$56</definedName>
    <definedName name="volmat" localSheetId="41">[12]VaR4!$M$52:$Q$56</definedName>
    <definedName name="volmat" localSheetId="40">[12]VaR4!$M$52:$Q$56</definedName>
    <definedName name="volmat" localSheetId="39">[12]VaR4!$M$52:$Q$56</definedName>
    <definedName name="volmat" localSheetId="42">[12]VaR4!$M$52:$Q$56</definedName>
    <definedName name="volmat" localSheetId="38">[12]VaR4!$M$52:$Q$56</definedName>
    <definedName name="volmat" localSheetId="36">[12]VaR4!$M$52:$Q$56</definedName>
    <definedName name="VolMat" localSheetId="45">PVariance1!$D$22:$G$25</definedName>
    <definedName name="VolMat" localSheetId="47">PVariance3!$D$22:$G$25</definedName>
    <definedName name="VolMat">PVariance2!$D$22:$G$25</definedName>
    <definedName name="vols" localSheetId="37">[12]VaR4!$J$52:$J$56</definedName>
    <definedName name="vols" localSheetId="41">[12]VaR4!$J$52:$J$56</definedName>
    <definedName name="vols" localSheetId="40">[12]VaR4!$J$52:$J$56</definedName>
    <definedName name="vols" localSheetId="39">[12]VaR4!$J$52:$J$56</definedName>
    <definedName name="vols" localSheetId="42">[12]VaR4!$J$52:$J$56</definedName>
    <definedName name="vols" localSheetId="38">[12]VaR4!$J$52:$J$56</definedName>
    <definedName name="vols" localSheetId="36">[12]VaR4!$J$52:$J$56</definedName>
    <definedName name="vols" localSheetId="45">PVariance1!$B$22:$B$25</definedName>
    <definedName name="vols" localSheetId="47">PVariance3!$B$22:$B$25</definedName>
    <definedName name="vols">PVariance2!$B$22:$B$25</definedName>
    <definedName name="vols_" localSheetId="37">[12]VaR4!$M$49:$Q$49</definedName>
    <definedName name="vols_" localSheetId="41">[12]VaR4!$M$49:$Q$49</definedName>
    <definedName name="vols_" localSheetId="40">[12]VaR4!$M$49:$Q$49</definedName>
    <definedName name="vols_" localSheetId="39">[12]VaR4!$M$49:$Q$49</definedName>
    <definedName name="vols_" localSheetId="42">[12]VaR4!$M$49:$Q$49</definedName>
    <definedName name="vols_" localSheetId="38">[12]VaR4!$M$49:$Q$49</definedName>
    <definedName name="vols_" localSheetId="36">[12]VaR4!$M$49:$Q$49</definedName>
    <definedName name="vols_">[13]VaR4!$M$49:$Q$49</definedName>
    <definedName name="w" localSheetId="12">iVaR!$G$9:$G$12</definedName>
    <definedName name="w" localSheetId="9">MVaR!$G$7:$G$8</definedName>
    <definedName name="w" localSheetId="11">MVaR_Both!$F$7:$F$8</definedName>
    <definedName name="w" localSheetId="10">MVaR_Pct!$F$7:$F$8</definedName>
    <definedName name="w" localSheetId="8">#REF!</definedName>
    <definedName name="w" localSheetId="34">[6]MVaR!$F$7:$F$8</definedName>
    <definedName name="w">#REF!</definedName>
    <definedName name="weight" localSheetId="37">[29]CreditMatrix_Weighted!$F$10:$F$109</definedName>
    <definedName name="weight" localSheetId="41">[29]CreditMatrix_Weighted!$F$10:$F$109</definedName>
    <definedName name="weight" localSheetId="40">[29]CreditMatrix_Weighted!$F$10:$F$109</definedName>
    <definedName name="weight" localSheetId="39">[29]CreditMatrix_Weighted!$F$10:$F$109</definedName>
    <definedName name="weight" localSheetId="42">[29]CreditMatrix_Weighted!$F$10:$F$109</definedName>
    <definedName name="weight" localSheetId="38">[29]CreditMatrix_Weighted!$F$10:$F$109</definedName>
    <definedName name="weight" localSheetId="36">[29]CreditMatrix_Weighted!$F$10:$F$109</definedName>
    <definedName name="weight">[30]CreditMatrix_Weighted!$F$10:$F$109</definedName>
    <definedName name="weights" localSheetId="37">[1]VaR3!$C$55:$C$59</definedName>
    <definedName name="weights" localSheetId="41">[1]VaR3!$C$55:$C$59</definedName>
    <definedName name="weights" localSheetId="40">[1]VaR3!$C$55:$C$59</definedName>
    <definedName name="weights" localSheetId="39">[1]VaR3!$C$55:$C$59</definedName>
    <definedName name="weights" localSheetId="42">[1]VaR3!$C$55:$C$59</definedName>
    <definedName name="weights" localSheetId="38">[1]VaR3!$C$55:$C$59</definedName>
    <definedName name="weights" localSheetId="36">[1]VaR3!$C$55:$C$59</definedName>
    <definedName name="weights">[2]VaR3!$C$55:$C$59</definedName>
    <definedName name="Window" localSheetId="19">'10DayES'!$E$2</definedName>
    <definedName name="Window" localSheetId="18">'10DaySVaR'!$E$2</definedName>
    <definedName name="Window">'10DayVaR'!$E$2</definedName>
    <definedName name="X" localSheetId="37">#REF!</definedName>
    <definedName name="X" localSheetId="41">#REF!</definedName>
    <definedName name="X" localSheetId="40">#REF!</definedName>
    <definedName name="X" localSheetId="39">#REF!</definedName>
    <definedName name="X" localSheetId="42">#REF!</definedName>
    <definedName name="X" localSheetId="38">#REF!</definedName>
    <definedName name="X" localSheetId="32">#REF!</definedName>
    <definedName name="X" localSheetId="36">#REF!</definedName>
    <definedName name="X" localSheetId="31">#REF!</definedName>
    <definedName name="x" localSheetId="12">iVaR!$B$9:$B$12</definedName>
    <definedName name="x" localSheetId="9">MVaR!$B$7:$B$8</definedName>
    <definedName name="x" localSheetId="11">MVaR_Both!$B$7:$B$8</definedName>
    <definedName name="x" localSheetId="10">MVaR_Pct!$B$7:$B$8</definedName>
    <definedName name="X" localSheetId="8">#REF!</definedName>
    <definedName name="x" localSheetId="34">[6]MVaR!$B$7:$B$8</definedName>
    <definedName name="X">#REF!</definedName>
    <definedName name="x_0" localSheetId="12">iVaR!$M$3:$M$6</definedName>
    <definedName name="x_0">MVaR_Both!$L$7:$L$8</definedName>
    <definedName name="x_1" localSheetId="12">iVaR!$N$3:$N$6</definedName>
    <definedName name="x_1">MVaR_Both!$M$7:$M$8</definedName>
    <definedName name="x_2" localSheetId="12">iVaR!$O$3:$O$6</definedName>
    <definedName name="x_2">MVaR_Both!$N$7:$N$8</definedName>
    <definedName name="x_3" localSheetId="12">iVaR!$P$3:$P$6</definedName>
    <definedName name="x_3">MVaR_Both!$O$7:$O$8</definedName>
    <definedName name="x_4" localSheetId="12">iVaR!$Q$3:$Q$6</definedName>
    <definedName name="x_4">MVaR_Both!$P$7:$P$8</definedName>
    <definedName name="x_5" localSheetId="12">iVaR!#REF!</definedName>
    <definedName name="x_5">MVaR_Both!$Q$7:$Q$8</definedName>
    <definedName name="x_6" localSheetId="12">iVaR!#REF!</definedName>
    <definedName name="x_6">MVaR_Both!$R$7:$R$8</definedName>
    <definedName name="X_e_rt" localSheetId="37">[7]A4_1!$C$18:$E$18</definedName>
    <definedName name="X_e_rt" localSheetId="41">[7]A4_1!$C$18:$E$18</definedName>
    <definedName name="X_e_rt" localSheetId="40">[7]A4_1!$C$18:$E$18</definedName>
    <definedName name="X_e_rt" localSheetId="39">[7]A4_1!$C$18:$E$18</definedName>
    <definedName name="X_e_rt" localSheetId="42">[7]A4_1!$C$18:$E$18</definedName>
    <definedName name="X_e_rt" localSheetId="38">[7]A4_1!$C$18:$E$18</definedName>
    <definedName name="X_e_rt" localSheetId="36">[7]A4_1!$C$18:$E$18</definedName>
    <definedName name="X_e_rt">[8]A4_1!$C$18:$E$18</definedName>
    <definedName name="x0" localSheetId="12">iVaR!$M$3:$M$4</definedName>
    <definedName name="x0" localSheetId="8">#REF!</definedName>
    <definedName name="x0">MVaR_Both!$L$7:$L$8</definedName>
    <definedName name="x0_" localSheetId="12">iVaR!$M$3:$M$4</definedName>
    <definedName name="x0_" localSheetId="8">#REF!</definedName>
    <definedName name="x0_">MVaR_Both!$L$7:$L$8</definedName>
    <definedName name="x1_" localSheetId="12">iVaR!$N$3:$N$4</definedName>
    <definedName name="x1_" localSheetId="8">#REF!</definedName>
    <definedName name="x1_">MVaR_Both!$M$7:$M$8</definedName>
    <definedName name="x2_" localSheetId="12">iVaR!$O$3:$O$4</definedName>
    <definedName name="x2_" localSheetId="8">#REF!</definedName>
    <definedName name="x2_">MVaR_Both!$N$7:$N$8</definedName>
    <definedName name="y" localSheetId="37">#REF!</definedName>
    <definedName name="y" localSheetId="41">#REF!</definedName>
    <definedName name="y" localSheetId="40">#REF!</definedName>
    <definedName name="y" localSheetId="39">#REF!</definedName>
    <definedName name="y" localSheetId="42">#REF!</definedName>
    <definedName name="y" localSheetId="38">#REF!</definedName>
    <definedName name="y" localSheetId="36">#REF!</definedName>
    <definedName name="y" localSheetId="8">#REF!</definedName>
    <definedName name="y">#REF!</definedName>
    <definedName name="y_ctd">[15]A4_2_1!$C$19</definedName>
    <definedName name="years" localSheetId="37">#REF!</definedName>
    <definedName name="years" localSheetId="41">#REF!</definedName>
    <definedName name="years" localSheetId="40">#REF!</definedName>
    <definedName name="years" localSheetId="39">#REF!</definedName>
    <definedName name="years" localSheetId="42">#REF!</definedName>
    <definedName name="years" localSheetId="38">#REF!</definedName>
    <definedName name="years" localSheetId="36">#REF!</definedName>
    <definedName name="years" localSheetId="8">#REF!</definedName>
    <definedName name="years">#REF!</definedName>
    <definedName name="Years_F">[15]A4_2_1!$C$23</definedName>
    <definedName name="YTM" localSheetId="32">#REF!</definedName>
    <definedName name="YTM" localSheetId="31">#REF!</definedName>
    <definedName name="YTM" localSheetId="8">#REF!</definedName>
    <definedName name="YTM">#REF!</definedName>
    <definedName name="YTM_rf" localSheetId="32">#REF!</definedName>
    <definedName name="YTM_rf" localSheetId="31">#REF!</definedName>
    <definedName name="YTM_rf" localSheetId="8">#REF!</definedName>
    <definedName name="YTM_rf">#REF!</definedName>
    <definedName name="z" localSheetId="12">iVaR!#REF!</definedName>
    <definedName name="z" localSheetId="9">MVaR!$I$7</definedName>
    <definedName name="z" localSheetId="11">MVaR_Both!#REF!</definedName>
    <definedName name="z" localSheetId="10">MVaR_Pct!$I$7</definedName>
    <definedName name="z" localSheetId="8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16" i="92" l="1"/>
  <c r="K339" i="92"/>
  <c r="L192" i="92"/>
  <c r="K192" i="92"/>
  <c r="K90" i="92"/>
  <c r="J21" i="92"/>
  <c r="L7" i="92"/>
  <c r="K7" i="92"/>
  <c r="I15" i="80"/>
  <c r="I16" i="80"/>
  <c r="I14" i="80"/>
  <c r="I13" i="80"/>
  <c r="I12" i="80"/>
  <c r="B10" i="105" a="1"/>
  <c r="B10" i="105" s="1"/>
  <c r="D22" i="105" a="1"/>
  <c r="D22" i="105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G23" i="105" l="1"/>
  <c r="F25" i="105"/>
  <c r="E25" i="105"/>
  <c r="G24" i="105"/>
  <c r="F24" i="105"/>
  <c r="E24" i="105"/>
  <c r="D28" i="105" a="1"/>
  <c r="E29" i="105" s="1"/>
  <c r="I10" i="105" a="1"/>
  <c r="I10" i="105" s="1"/>
  <c r="E23" i="105"/>
  <c r="G25" i="105"/>
  <c r="G22" i="105"/>
  <c r="F22" i="105"/>
  <c r="D28" i="103" a="1"/>
  <c r="G31" i="103" s="1"/>
  <c r="G25" i="103"/>
  <c r="D24" i="103"/>
  <c r="F23" i="105"/>
  <c r="D28" i="104" a="1"/>
  <c r="F30" i="104" s="1"/>
  <c r="I10" i="104" a="1"/>
  <c r="I10" i="104" s="1"/>
  <c r="G24" i="104"/>
  <c r="F24" i="104"/>
  <c r="E24" i="104"/>
  <c r="G22" i="104"/>
  <c r="F22" i="104"/>
  <c r="E22" i="104"/>
  <c r="E22" i="103"/>
  <c r="E24" i="103"/>
  <c r="E23" i="103"/>
  <c r="F22" i="103"/>
  <c r="F24" i="103"/>
  <c r="G22" i="103"/>
  <c r="G24" i="103"/>
  <c r="D23" i="103"/>
  <c r="D25" i="103"/>
  <c r="E25" i="103"/>
  <c r="F23" i="103"/>
  <c r="F25" i="103"/>
  <c r="G23" i="103"/>
  <c r="D25" i="105"/>
  <c r="D23" i="105"/>
  <c r="D24" i="104"/>
  <c r="D22" i="104"/>
  <c r="G25" i="104"/>
  <c r="G23" i="104"/>
  <c r="F25" i="104"/>
  <c r="E22" i="105"/>
  <c r="E25" i="104"/>
  <c r="E23" i="104"/>
  <c r="D24" i="105"/>
  <c r="F23" i="104"/>
  <c r="D25" i="104"/>
  <c r="E30" i="103" l="1"/>
  <c r="D31" i="105"/>
  <c r="G29" i="103"/>
  <c r="E30" i="105"/>
  <c r="F31" i="103"/>
  <c r="G28" i="103"/>
  <c r="D28" i="105"/>
  <c r="F30" i="103"/>
  <c r="E31" i="105"/>
  <c r="G31" i="105"/>
  <c r="D29" i="105"/>
  <c r="E28" i="103"/>
  <c r="G30" i="105"/>
  <c r="G29" i="105"/>
  <c r="E31" i="103"/>
  <c r="D31" i="103"/>
  <c r="G28" i="105"/>
  <c r="F31" i="105"/>
  <c r="D29" i="103"/>
  <c r="F30" i="105"/>
  <c r="E29" i="103"/>
  <c r="D30" i="103"/>
  <c r="E28" i="105"/>
  <c r="F29" i="105"/>
  <c r="D28" i="103"/>
  <c r="G30" i="103"/>
  <c r="F28" i="105"/>
  <c r="F29" i="103"/>
  <c r="F28" i="103"/>
  <c r="D30" i="105"/>
  <c r="E28" i="104"/>
  <c r="F31" i="104"/>
  <c r="D4" i="103" a="1"/>
  <c r="G6" i="103" s="1"/>
  <c r="D4" i="105" a="1"/>
  <c r="G5" i="105" s="1"/>
  <c r="D4" i="104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D16" i="105" l="1" a="1"/>
  <c r="D16" i="103" a="1"/>
  <c r="F16" i="105"/>
  <c r="G16" i="105"/>
  <c r="F18" i="105"/>
  <c r="G19" i="105"/>
  <c r="D6" i="103"/>
  <c r="E5" i="103"/>
  <c r="E6" i="103"/>
  <c r="G7" i="103"/>
  <c r="F5" i="103"/>
  <c r="G17" i="105"/>
  <c r="G18" i="105"/>
  <c r="E7" i="103"/>
  <c r="D16" i="104" a="1"/>
  <c r="G17" i="104" s="1"/>
  <c r="D16" i="105"/>
  <c r="D18" i="105"/>
  <c r="D7" i="103"/>
  <c r="F19" i="105"/>
  <c r="D19" i="105"/>
  <c r="E4" i="103"/>
  <c r="G4" i="103"/>
  <c r="F4" i="103"/>
  <c r="F17" i="105"/>
  <c r="E16" i="105"/>
  <c r="D17" i="105"/>
  <c r="G5" i="103"/>
  <c r="F6" i="103"/>
  <c r="G4" i="105"/>
  <c r="F5" i="105"/>
  <c r="E4" i="105"/>
  <c r="F6" i="105"/>
  <c r="E6" i="105"/>
  <c r="E7" i="105"/>
  <c r="F4" i="105"/>
  <c r="D5" i="105"/>
  <c r="D7" i="105"/>
  <c r="F7" i="105"/>
  <c r="D6" i="105"/>
  <c r="D4" i="105"/>
  <c r="D5" i="103"/>
  <c r="E19" i="105"/>
  <c r="E18" i="105"/>
  <c r="E5" i="105"/>
  <c r="G7" i="105"/>
  <c r="D4" i="103"/>
  <c r="E17" i="105"/>
  <c r="G6" i="105"/>
  <c r="F7" i="103"/>
  <c r="G6" i="104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E19" i="104" l="1"/>
  <c r="E17" i="104"/>
  <c r="D19" i="104"/>
  <c r="D17" i="104"/>
  <c r="F16" i="104"/>
  <c r="D18" i="104"/>
  <c r="E16" i="104"/>
  <c r="D16" i="104"/>
  <c r="G18" i="104"/>
  <c r="G19" i="104"/>
  <c r="G16" i="104"/>
  <c r="F19" i="104"/>
  <c r="I4" i="103" a="1"/>
  <c r="I4" i="103" s="1"/>
  <c r="F18" i="104"/>
  <c r="F17" i="104"/>
  <c r="E18" i="104"/>
  <c r="I4" i="105" a="1"/>
  <c r="I4" i="105" s="1"/>
  <c r="I16" i="105"/>
  <c r="I4" i="104" a="1"/>
  <c r="I4" i="104" s="1"/>
  <c r="I16" i="103"/>
  <c r="I16" i="104" l="1"/>
  <c r="Q21" i="68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D16" i="80"/>
  <c r="F15" i="80"/>
  <c r="D15" i="80"/>
  <c r="F14" i="80"/>
  <c r="D14" i="80"/>
  <c r="K14" i="80" s="1"/>
  <c r="F13" i="80"/>
  <c r="D13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I8" i="84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K12" i="80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<sst xmlns="http://schemas.openxmlformats.org/spreadsheetml/2006/main" count="777" uniqueCount="517">
  <si>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</si>
  <si>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</si>
  <si>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</si>
  <si>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</si>
  <si>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</si>
  <si>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</si>
  <si>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</si>
  <si>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</si>
  <si>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</si>
  <si>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</si>
  <si>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</si>
  <si>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</si>
  <si>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</si>
  <si>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</si>
  <si>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</si>
  <si>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</si>
  <si>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</si>
  <si>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</si>
  <si>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</si>
  <si>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</si>
  <si>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</si>
  <si>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</si>
  <si>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</si>
  <si>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</si>
  <si>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</si>
  <si>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</si>
  <si>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</si>
  <si>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</si>
  <si>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</si>
  <si>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</si>
  <si>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</si>
  <si>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</si>
  <si>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</si>
  <si>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</si>
  <si>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</si>
  <si>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</si>
  <si>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</si>
  <si>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</si>
  <si>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</si>
  <si>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</si>
  <si>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</si>
  <si>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</si>
  <si>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</si>
  <si>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</si>
  <si>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</si>
  <si>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</si>
  <si>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</si>
  <si>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</si>
  <si>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</si>
  <si>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</si>
  <si>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</si>
  <si>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</si>
  <si>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</si>
  <si>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</si>
  <si>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</si>
  <si>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</si>
  <si>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</si>
  <si>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</si>
  <si>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</si>
  <si>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</si>
  <si>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</si>
  <si>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</si>
  <si>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</si>
  <si>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</si>
  <si>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</si>
  <si>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</si>
  <si>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</si>
  <si>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</si>
  <si>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</si>
  <si>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</si>
  <si>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</si>
  <si>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</si>
  <si>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</si>
  <si>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</si>
  <si>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</si>
  <si>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</si>
  <si>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</si>
  <si>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</si>
  <si>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</si>
  <si>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</si>
  <si>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</si>
  <si>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</si>
  <si>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</si>
  <si>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</si>
  <si>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</si>
  <si>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</si>
  <si>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</si>
  <si>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</si>
  <si>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</si>
  <si>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</si>
  <si>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</si>
  <si>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</si>
  <si>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</si>
  <si>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</si>
  <si>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</si>
  <si>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</si>
  <si>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</si>
  <si>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</si>
  <si>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</si>
  <si>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</si>
  <si>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</si>
  <si>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</si>
  <si>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</si>
  <si>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</si>
  <si>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</si>
  <si>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</si>
  <si>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</si>
  <si>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</si>
  <si>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</si>
  <si>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</si>
  <si>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</si>
  <si>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</si>
  <si>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</si>
  <si>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</si>
  <si>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</si>
  <si>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</si>
  <si>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</si>
  <si>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</si>
  <si>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</si>
  <si>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</si>
  <si>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</si>
  <si>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</si>
  <si>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</si>
  <si>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</si>
  <si>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</si>
  <si>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</si>
  <si>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</si>
  <si>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</si>
  <si>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</si>
  <si>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</si>
  <si>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</si>
  <si>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</si>
  <si>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</si>
  <si>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</si>
  <si>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</si>
  <si>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</si>
  <si>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</si>
  <si>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</si>
  <si>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</si>
  <si>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</si>
  <si>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</si>
  <si>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</si>
  <si>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</si>
  <si>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</si>
  <si>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</si>
  <si>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</si>
  <si>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</si>
  <si>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</si>
  <si>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</si>
  <si>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</si>
  <si>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</si>
  <si>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</si>
  <si>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</si>
  <si>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</si>
  <si>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</si>
  <si>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</si>
  <si>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</si>
  <si>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</si>
  <si>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</si>
  <si>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</si>
  <si>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</si>
  <si>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</si>
  <si>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</si>
  <si>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</si>
  <si>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</si>
  <si>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</si>
  <si>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</si>
  <si>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</si>
  <si>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</si>
  <si>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</si>
  <si>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</si>
  <si>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</si>
  <si>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</si>
  <si>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</si>
  <si>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</si>
  <si>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</si>
  <si>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</si>
  <si>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</si>
  <si>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</si>
  <si>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</si>
  <si>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</si>
  <si>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</si>
  <si>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</si>
  <si>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</si>
  <si>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</si>
  <si>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</si>
  <si>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</si>
  <si>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</si>
  <si>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</si>
  <si>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</si>
  <si>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</si>
  <si>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</si>
  <si>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</si>
  <si>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Corporate Bond</t>
  </si>
  <si>
    <t>Coupon</t>
  </si>
  <si>
    <t>Bond Rating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</si>
  <si>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</si>
  <si>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</si>
  <si>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</si>
  <si>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</si>
  <si>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</si>
  <si>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</si>
  <si>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</si>
  <si>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</si>
  <si>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</si>
  <si>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</si>
  <si>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</si>
  <si>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</si>
  <si>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</si>
  <si>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</si>
  <si>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</si>
  <si>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</si>
  <si>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</si>
  <si>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</si>
  <si>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</si>
  <si>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</si>
  <si>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</si>
  <si>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</si>
  <si>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</si>
  <si>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</si>
  <si>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</si>
  <si>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</si>
  <si>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</si>
  <si>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</si>
  <si>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</si>
  <si>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</si>
  <si>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</si>
  <si>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</si>
  <si>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</si>
  <si>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</si>
  <si>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</si>
  <si>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</si>
  <si>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</si>
  <si>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</si>
  <si>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</si>
  <si>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</si>
  <si>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</si>
  <si>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</si>
  <si>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</si>
  <si>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</si>
  <si>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</si>
  <si>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</si>
  <si>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</si>
  <si>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</si>
  <si>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</si>
  <si>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</si>
  <si>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</si>
  <si>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</si>
  <si>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</si>
  <si>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</si>
  <si>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</si>
  <si>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</si>
  <si>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</si>
  <si>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</si>
  <si>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</si>
  <si>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</si>
  <si>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</si>
  <si>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</si>
  <si>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</si>
  <si>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</si>
  <si>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</si>
  <si>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</si>
  <si>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</si>
  <si>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</si>
  <si>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</si>
  <si>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</si>
  <si>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</si>
  <si>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</si>
  <si>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</si>
  <si>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</si>
  <si>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</si>
  <si>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</si>
  <si>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</si>
  <si>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</si>
  <si>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</si>
  <si>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</si>
  <si>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</si>
  <si>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</si>
  <si>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</si>
  <si>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</si>
  <si>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</si>
  <si>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</si>
  <si>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</si>
  <si>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</si>
  <si>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</si>
  <si>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</si>
  <si>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</si>
  <si>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</si>
  <si>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</si>
  <si>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</si>
  <si>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</si>
  <si>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</si>
  <si>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</si>
  <si>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</si>
  <si>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</si>
  <si>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</si>
  <si>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</si>
  <si>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</si>
  <si>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</si>
  <si>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</si>
  <si>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</si>
  <si>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</si>
  <si>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</si>
  <si>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</si>
  <si>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</si>
  <si>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</si>
  <si>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</si>
  <si>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</si>
  <si>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</si>
  <si>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</si>
  <si>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</si>
  <si>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</si>
  <si>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</si>
  <si>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</si>
  <si>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</si>
  <si>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</si>
  <si>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</si>
  <si>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</si>
  <si>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</si>
  <si>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</si>
  <si>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</si>
  <si>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</si>
  <si>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</si>
  <si>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</si>
  <si>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</si>
  <si>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</si>
  <si>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</si>
  <si>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</si>
  <si>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</si>
  <si>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</si>
  <si>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</si>
  <si>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</si>
  <si>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</si>
  <si>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</si>
  <si>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</si>
  <si>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</si>
  <si>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</si>
  <si>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</si>
  <si>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</si>
  <si>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</si>
  <si>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</si>
  <si>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</si>
  <si>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</si>
  <si>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</si>
  <si>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</si>
  <si>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</si>
  <si>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</si>
  <si>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</si>
  <si>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</si>
  <si>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</si>
  <si>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</si>
  <si>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</si>
  <si>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</si>
  <si>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</si>
  <si>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</si>
  <si>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</si>
  <si>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</si>
  <si>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</si>
  <si>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</si>
  <si>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</si>
  <si>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</si>
  <si>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</si>
  <si>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</si>
  <si>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</si>
  <si>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</si>
  <si>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</si>
  <si>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</si>
  <si>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</si>
  <si>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</si>
  <si>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</si>
  <si>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</si>
  <si>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</si>
  <si>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</si>
  <si>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</si>
  <si>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</si>
  <si>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</si>
  <si>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</si>
  <si>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</si>
  <si>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</si>
  <si>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</si>
  <si>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</si>
  <si>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</si>
  <si>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</si>
  <si>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</si>
  <si>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</si>
  <si>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</si>
  <si>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</si>
  <si>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</si>
  <si>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</si>
  <si>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</si>
  <si>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</si>
  <si>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</si>
  <si>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</si>
  <si>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</si>
  <si>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</si>
  <si>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</si>
  <si>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</si>
  <si>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</si>
  <si>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</si>
  <si>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</si>
  <si>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</si>
  <si>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</si>
  <si>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</si>
  <si>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</si>
  <si>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</si>
  <si>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</si>
  <si>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</si>
  <si>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</si>
  <si>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</si>
  <si>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</si>
  <si>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</si>
  <si>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</si>
  <si>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</si>
  <si>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</si>
  <si>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</si>
  <si>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</si>
  <si>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</si>
  <si>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</si>
  <si>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</si>
  <si>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</si>
  <si>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</si>
  <si>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</si>
  <si>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</si>
  <si>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</si>
  <si>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</si>
  <si>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</si>
  <si>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</si>
  <si>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</si>
  <si>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</si>
  <si>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</si>
  <si>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</si>
  <si>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</si>
  <si>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</si>
  <si>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</si>
  <si>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</si>
  <si>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</si>
  <si>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</si>
  <si>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</si>
  <si>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</si>
  <si>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</si>
  <si>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</si>
  <si>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</si>
  <si>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</si>
  <si>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</si>
  <si>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</si>
  <si>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</si>
  <si>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</si>
  <si>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</si>
  <si>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</si>
  <si>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</si>
  <si>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</si>
  <si>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</si>
  <si>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</si>
  <si>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</si>
  <si>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</si>
  <si>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</si>
  <si>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</si>
  <si>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</si>
  <si>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</si>
  <si>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</si>
  <si>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</si>
  <si>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</si>
  <si>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</si>
  <si>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</si>
  <si>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</si>
  <si>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</si>
  <si>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</si>
  <si>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</si>
  <si>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</si>
  <si>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</si>
  <si>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</si>
  <si>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</si>
  <si>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</si>
  <si>
    <t>London Interbank Offered Rate</t>
  </si>
  <si>
    <t>Secured Overnight Financing Rate</t>
  </si>
  <si>
    <t>SOFR</t>
  </si>
  <si>
    <t>Sterling Overnight Interbank Average</t>
  </si>
  <si>
    <t>SONIA</t>
  </si>
  <si>
    <t>Euro Short Term Rate</t>
  </si>
  <si>
    <t>ESTER</t>
  </si>
  <si>
    <t>You are a construction company in Mexico.</t>
  </si>
  <si>
    <t>You are about to start a local construction project in 3 months.</t>
  </si>
  <si>
    <t>Your credit is good in Mexico but capital is scarce.</t>
  </si>
  <si>
    <t>Consequently, you can borrow locally at 8%. But that rate could change.</t>
  </si>
  <si>
    <t>Or, you can borrow USD at 6%. But that rate could change.</t>
  </si>
  <si>
    <t>For both approaches, the corresponding banks will want a single bullet repayment 1 year later.</t>
  </si>
  <si>
    <t>How do you finance your project cheaply and hedge your currency risk and rate risk?</t>
  </si>
  <si>
    <t>Click on the yellow cells and select values.</t>
  </si>
  <si>
    <t>For the cash flow in 3 months from now</t>
  </si>
  <si>
    <t>against the</t>
  </si>
  <si>
    <t>For the interest rate in 3 months from now.</t>
  </si>
  <si>
    <t>Enter an agreement to pay</t>
  </si>
  <si>
    <t>for a one year period.</t>
  </si>
  <si>
    <t>For the cash flow in 3 months and 1 year from now</t>
  </si>
  <si>
    <t>You are the same company in Mexico as before.</t>
  </si>
  <si>
    <t>This time banks are willing to give you a 5 year loan, at the rates above, with semi-annual interest payments.</t>
  </si>
  <si>
    <t>to pay</t>
  </si>
  <si>
    <t>for a five year period.</t>
  </si>
  <si>
    <t>For the cash flow in 3 months and 5 years from now</t>
  </si>
  <si>
    <t>You might start a local construction project in 3 months, but you are not sure you it will actually happen.</t>
  </si>
  <si>
    <t>Enter into a forward starting</t>
  </si>
  <si>
    <t>Delta_Reg</t>
  </si>
  <si>
    <t>SA_Calcs1</t>
  </si>
  <si>
    <t>SA_Calcs2</t>
  </si>
  <si>
    <t>Regulatory Delta</t>
  </si>
  <si>
    <t>Starbucks Corp</t>
  </si>
  <si>
    <t>Ticker</t>
  </si>
  <si>
    <t>SBUX 3 02/14/32 Corp</t>
  </si>
  <si>
    <t>BBB+</t>
  </si>
  <si>
    <t>JNJ 2.9 01/15/28 Corp</t>
  </si>
  <si>
    <t>JGB 0.2 03/20/32 #366</t>
  </si>
  <si>
    <t>JPY</t>
  </si>
  <si>
    <t>USD equivalent</t>
  </si>
  <si>
    <t>T1 ³₈ 11/15/31</t>
  </si>
  <si>
    <t>UKT 0 ¹₄ 07/31/31</t>
  </si>
  <si>
    <t>BTPS 2 ½ 12/01/32 Corp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</si>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</sst>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9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theme="1"/>
      <name val="Calibri"/>
      <family val="2"/>
    </font>
    <font>
      <sz val="20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rgb="FF000000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16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66" fontId="1" fillId="3" borderId="8" xfId="1" applyNumberFormat="1" applyFont="1" applyFill="1" applyBorder="1"/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5" fillId="3" borderId="0" xfId="3" applyFont="1" applyFill="1"/>
    <xf numFmtId="165" fontId="21" fillId="3" borderId="0" xfId="8" applyNumberFormat="1" applyFont="1" applyFill="1" applyBorder="1" applyAlignment="1">
      <alignment horizontal="right"/>
    </xf>
    <xf numFmtId="165" fontId="1" fillId="3" borderId="0" xfId="8" applyNumberFormat="1" applyFont="1" applyFill="1" applyBorder="1" applyAlignment="1">
      <alignment horizontal="right"/>
    </xf>
    <xf numFmtId="165" fontId="1" fillId="3" borderId="9" xfId="8" applyNumberFormat="1" applyFont="1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1" fillId="13" borderId="0" xfId="0" applyFont="1" applyFill="1"/>
    <xf numFmtId="0" fontId="4" fillId="13" borderId="0" xfId="3" applyFill="1"/>
    <xf numFmtId="166" fontId="1" fillId="2" borderId="14" xfId="9" applyNumberFormat="1" applyFont="1" applyFill="1" applyBorder="1" applyAlignment="1">
      <alignment horizontal="right"/>
    </xf>
    <xf numFmtId="0" fontId="36" fillId="14" borderId="0" xfId="0" applyFont="1" applyFill="1" applyAlignment="1">
      <alignment horizontal="right"/>
    </xf>
    <xf numFmtId="0" fontId="1" fillId="2" borderId="5" xfId="0" applyFont="1" applyFill="1" applyBorder="1" applyAlignment="1">
      <alignment horizontal="center" shrinkToFit="1"/>
    </xf>
    <xf numFmtId="0" fontId="1" fillId="2" borderId="7" xfId="0" applyFont="1" applyFill="1" applyBorder="1" applyAlignment="1">
      <alignment horizontal="center" shrinkToFit="1"/>
    </xf>
    <xf numFmtId="0" fontId="1" fillId="2" borderId="11" xfId="0" applyFont="1" applyFill="1" applyBorder="1" applyAlignment="1">
      <alignment horizontal="center" shrinkToFit="1"/>
    </xf>
    <xf numFmtId="14" fontId="36" fillId="14" borderId="0" xfId="0" applyNumberFormat="1" applyFont="1" applyFill="1"/>
    <xf numFmtId="0" fontId="37" fillId="2" borderId="5" xfId="0" applyFont="1" applyFill="1" applyBorder="1"/>
    <xf numFmtId="0" fontId="37" fillId="2" borderId="7" xfId="0" applyFont="1" applyFill="1" applyBorder="1"/>
    <xf numFmtId="0" fontId="38" fillId="2" borderId="5" xfId="0" applyFont="1" applyFill="1" applyBorder="1"/>
    <xf numFmtId="0" fontId="38" fillId="2" borderId="7" xfId="0" applyFont="1" applyFill="1" applyBorder="1"/>
    <xf numFmtId="0" fontId="38" fillId="2" borderId="11" xfId="0" applyFont="1" applyFill="1" applyBorder="1"/>
    <xf numFmtId="0" fontId="37" fillId="2" borderId="11" xfId="0" applyFont="1" applyFill="1" applyBorder="1"/>
    <xf numFmtId="0" fontId="36" fillId="14" borderId="11" xfId="0" applyFont="1" applyFill="1" applyBorder="1"/>
    <xf numFmtId="0" fontId="37" fillId="2" borderId="12" xfId="0" applyFont="1" applyFill="1" applyBorder="1"/>
    <xf numFmtId="0" fontId="37" fillId="2" borderId="13" xfId="0" applyFont="1" applyFill="1" applyBorder="1"/>
    <xf numFmtId="0" fontId="38" fillId="2" borderId="12" xfId="0" applyFont="1" applyFill="1" applyBorder="1"/>
    <xf numFmtId="0" fontId="38" fillId="2" borderId="13" xfId="0" applyFont="1" applyFill="1" applyBorder="1"/>
    <xf numFmtId="0" fontId="38" fillId="2" borderId="14" xfId="0" applyFont="1" applyFill="1" applyBorder="1"/>
    <xf numFmtId="0" fontId="37" fillId="2" borderId="14" xfId="0" applyFont="1" applyFill="1" applyBorder="1"/>
    <xf numFmtId="0" fontId="36" fillId="14" borderId="14" xfId="0" applyFont="1" applyFill="1" applyBorder="1"/>
    <xf numFmtId="0" fontId="37" fillId="2" borderId="8" xfId="0" applyFont="1" applyFill="1" applyBorder="1"/>
    <xf numFmtId="0" fontId="37" fillId="2" borderId="10" xfId="0" applyFont="1" applyFill="1" applyBorder="1"/>
    <xf numFmtId="0" fontId="38" fillId="2" borderId="8" xfId="0" applyFont="1" applyFill="1" applyBorder="1"/>
    <xf numFmtId="0" fontId="38" fillId="2" borderId="10" xfId="0" applyFont="1" applyFill="1" applyBorder="1"/>
    <xf numFmtId="0" fontId="38" fillId="2" borderId="15" xfId="0" applyFont="1" applyFill="1" applyBorder="1"/>
    <xf numFmtId="0" fontId="37" fillId="2" borderId="15" xfId="0" applyFont="1" applyFill="1" applyBorder="1"/>
    <xf numFmtId="0" fontId="36" fillId="14" borderId="15" xfId="0" applyFont="1" applyFill="1" applyBorder="1"/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2.xml"/><Relationship Id="rId68" Type="http://schemas.openxmlformats.org/officeDocument/2006/relationships/externalLink" Target="externalLinks/externalLink17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2.xml"/><Relationship Id="rId58" Type="http://schemas.openxmlformats.org/officeDocument/2006/relationships/externalLink" Target="externalLinks/externalLink7.xml"/><Relationship Id="rId74" Type="http://schemas.openxmlformats.org/officeDocument/2006/relationships/externalLink" Target="externalLinks/externalLink23.xml"/><Relationship Id="rId79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5.xml"/><Relationship Id="rId64" Type="http://schemas.openxmlformats.org/officeDocument/2006/relationships/externalLink" Target="externalLinks/externalLink13.xml"/><Relationship Id="rId69" Type="http://schemas.openxmlformats.org/officeDocument/2006/relationships/externalLink" Target="externalLinks/externalLink18.xml"/><Relationship Id="rId77" Type="http://schemas.openxmlformats.org/officeDocument/2006/relationships/externalLink" Target="externalLinks/externalLink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1.xml"/><Relationship Id="rId80" Type="http://schemas.openxmlformats.org/officeDocument/2006/relationships/externalLink" Target="externalLinks/externalLink29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8.xml"/><Relationship Id="rId67" Type="http://schemas.openxmlformats.org/officeDocument/2006/relationships/externalLink" Target="externalLinks/externalLink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3.xml"/><Relationship Id="rId62" Type="http://schemas.openxmlformats.org/officeDocument/2006/relationships/externalLink" Target="externalLinks/externalLink11.xml"/><Relationship Id="rId70" Type="http://schemas.openxmlformats.org/officeDocument/2006/relationships/externalLink" Target="externalLinks/externalLink19.xml"/><Relationship Id="rId75" Type="http://schemas.openxmlformats.org/officeDocument/2006/relationships/externalLink" Target="externalLinks/externalLink24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openxmlformats.org/officeDocument/2006/relationships/externalLink" Target="externalLinks/externalLink9.xml"/><Relationship Id="rId65" Type="http://schemas.openxmlformats.org/officeDocument/2006/relationships/externalLink" Target="externalLinks/externalLink14.xml"/><Relationship Id="rId73" Type="http://schemas.openxmlformats.org/officeDocument/2006/relationships/externalLink" Target="externalLinks/externalLink22.xml"/><Relationship Id="rId78" Type="http://schemas.openxmlformats.org/officeDocument/2006/relationships/externalLink" Target="externalLinks/externalLink27.xml"/><Relationship Id="rId81" Type="http://schemas.openxmlformats.org/officeDocument/2006/relationships/externalLink" Target="externalLinks/externalLink30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4.xml"/><Relationship Id="rId76" Type="http://schemas.openxmlformats.org/officeDocument/2006/relationships/externalLink" Target="externalLinks/externalLink2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5.xml"/><Relationship Id="rId87" Type="http://schemas.openxmlformats.org/officeDocument/2006/relationships/calcChain" Target="calcChain.xml"/><Relationship Id="rId61" Type="http://schemas.openxmlformats.org/officeDocument/2006/relationships/externalLink" Target="externalLinks/externalLink10.xml"/><Relationship Id="rId82" Type="http://schemas.openxmlformats.org/officeDocument/2006/relationships/externalLink" Target="externalLinks/externalLink3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9.1453166198080818E-2</c:v>
                </c:pt>
                <c:pt idx="2">
                  <c:v>8.8277002319086584E-2</c:v>
                </c:pt>
                <c:pt idx="3">
                  <c:v>8.7073995869232451E-2</c:v>
                </c:pt>
                <c:pt idx="4">
                  <c:v>8.5917622979459901E-2</c:v>
                </c:pt>
                <c:pt idx="5">
                  <c:v>8.2659610844547413E-2</c:v>
                </c:pt>
                <c:pt idx="6">
                  <c:v>7.6546439476967182E-2</c:v>
                </c:pt>
                <c:pt idx="7">
                  <c:v>5.9983854821121216E-2</c:v>
                </c:pt>
                <c:pt idx="8">
                  <c:v>4.3898290350247636E-2</c:v>
                </c:pt>
                <c:pt idx="9">
                  <c:v>3.1964856759034641E-2</c:v>
                </c:pt>
                <c:pt idx="10">
                  <c:v>3.0459895507466552E-2</c:v>
                </c:pt>
                <c:pt idx="11">
                  <c:v>3.4711781603847365E-2</c:v>
                </c:pt>
                <c:pt idx="12">
                  <c:v>4.3049776363777534E-2</c:v>
                </c:pt>
                <c:pt idx="13">
                  <c:v>4.8863328929004995E-2</c:v>
                </c:pt>
                <c:pt idx="14">
                  <c:v>4.672917788742869E-2</c:v>
                </c:pt>
                <c:pt idx="15">
                  <c:v>5.027038917522289E-2</c:v>
                </c:pt>
                <c:pt idx="16">
                  <c:v>5.2685919855893909E-2</c:v>
                </c:pt>
                <c:pt idx="17">
                  <c:v>5.562676743088333E-2</c:v>
                </c:pt>
                <c:pt idx="18">
                  <c:v>6.031335321141152E-2</c:v>
                </c:pt>
                <c:pt idx="19">
                  <c:v>6.0122978898863172E-2</c:v>
                </c:pt>
                <c:pt idx="20">
                  <c:v>5.9151701779336908E-2</c:v>
                </c:pt>
                <c:pt idx="21">
                  <c:v>5.763628747698165E-2</c:v>
                </c:pt>
                <c:pt idx="22">
                  <c:v>5.5194242361924453E-2</c:v>
                </c:pt>
                <c:pt idx="23">
                  <c:v>4.4810088580246848E-2</c:v>
                </c:pt>
                <c:pt idx="24">
                  <c:v>4.5945724162090015E-2</c:v>
                </c:pt>
                <c:pt idx="25">
                  <c:v>5.5554377079013131E-2</c:v>
                </c:pt>
                <c:pt idx="26">
                  <c:v>6.1244392448475474E-2</c:v>
                </c:pt>
                <c:pt idx="27">
                  <c:v>5.2128212090198245E-2</c:v>
                </c:pt>
                <c:pt idx="28">
                  <c:v>5.0012845634383983E-2</c:v>
                </c:pt>
                <c:pt idx="29">
                  <c:v>6.6820093836939987E-2</c:v>
                </c:pt>
                <c:pt idx="30">
                  <c:v>7.5014774929504188E-2</c:v>
                </c:pt>
                <c:pt idx="31">
                  <c:v>7.9659842141171611E-2</c:v>
                </c:pt>
                <c:pt idx="32">
                  <c:v>8.1400363659254946E-2</c:v>
                </c:pt>
                <c:pt idx="33">
                  <c:v>8.1516089579970502E-2</c:v>
                </c:pt>
                <c:pt idx="34">
                  <c:v>8.263924135090471E-2</c:v>
                </c:pt>
                <c:pt idx="35">
                  <c:v>7.8014228618461121E-2</c:v>
                </c:pt>
                <c:pt idx="36">
                  <c:v>8.2275362025917356E-2</c:v>
                </c:pt>
                <c:pt idx="37">
                  <c:v>8.2876658527876679E-2</c:v>
                </c:pt>
                <c:pt idx="38">
                  <c:v>8.4127167488817087E-2</c:v>
                </c:pt>
                <c:pt idx="39">
                  <c:v>6.758986165952513E-2</c:v>
                </c:pt>
                <c:pt idx="40">
                  <c:v>6.1312058249012875E-2</c:v>
                </c:pt>
                <c:pt idx="41">
                  <c:v>5.340867179400742E-2</c:v>
                </c:pt>
                <c:pt idx="42">
                  <c:v>6.2374930974773937E-2</c:v>
                </c:pt>
                <c:pt idx="43">
                  <c:v>6.2442363517038753E-2</c:v>
                </c:pt>
                <c:pt idx="44">
                  <c:v>6.1077464713544673E-2</c:v>
                </c:pt>
                <c:pt idx="45">
                  <c:v>5.9347692888273872E-2</c:v>
                </c:pt>
                <c:pt idx="46">
                  <c:v>4.4003356343758571E-2</c:v>
                </c:pt>
                <c:pt idx="47">
                  <c:v>4.4878172328942541E-2</c:v>
                </c:pt>
                <c:pt idx="48">
                  <c:v>4.4053274401596072E-2</c:v>
                </c:pt>
                <c:pt idx="49">
                  <c:v>4.5897338126504983E-2</c:v>
                </c:pt>
                <c:pt idx="50">
                  <c:v>4.6118359841764128E-2</c:v>
                </c:pt>
                <c:pt idx="51">
                  <c:v>4.4655593619653697E-2</c:v>
                </c:pt>
                <c:pt idx="52">
                  <c:v>2.9928302898915571E-2</c:v>
                </c:pt>
                <c:pt idx="53">
                  <c:v>4.7609307750725145E-2</c:v>
                </c:pt>
                <c:pt idx="54">
                  <c:v>4.5642123437587868E-2</c:v>
                </c:pt>
                <c:pt idx="55">
                  <c:v>4.3140629649180293E-2</c:v>
                </c:pt>
                <c:pt idx="56">
                  <c:v>5.5182313285562334E-2</c:v>
                </c:pt>
                <c:pt idx="57">
                  <c:v>5.5744461792981745E-2</c:v>
                </c:pt>
                <c:pt idx="58">
                  <c:v>5.8749274297324024E-2</c:v>
                </c:pt>
                <c:pt idx="59">
                  <c:v>5.988718415137461E-2</c:v>
                </c:pt>
                <c:pt idx="60">
                  <c:v>5.9998125731688751E-2</c:v>
                </c:pt>
                <c:pt idx="61">
                  <c:v>5.9311747502488806E-2</c:v>
                </c:pt>
                <c:pt idx="62">
                  <c:v>5.9976368445788658E-2</c:v>
                </c:pt>
                <c:pt idx="63">
                  <c:v>5.2794174647811186E-2</c:v>
                </c:pt>
                <c:pt idx="64">
                  <c:v>5.120423004865518E-2</c:v>
                </c:pt>
                <c:pt idx="65">
                  <c:v>6.4745436387931787E-2</c:v>
                </c:pt>
                <c:pt idx="66">
                  <c:v>4.8915600634384937E-2</c:v>
                </c:pt>
                <c:pt idx="67">
                  <c:v>4.940581566786828E-2</c:v>
                </c:pt>
                <c:pt idx="68">
                  <c:v>5.706006199580628E-2</c:v>
                </c:pt>
                <c:pt idx="69">
                  <c:v>6.1021654793218784E-2</c:v>
                </c:pt>
                <c:pt idx="70">
                  <c:v>6.1822755628705851E-2</c:v>
                </c:pt>
                <c:pt idx="71">
                  <c:v>6.1553114179685932E-2</c:v>
                </c:pt>
                <c:pt idx="72">
                  <c:v>6.0764857869360971E-2</c:v>
                </c:pt>
                <c:pt idx="73">
                  <c:v>5.94921697370265E-2</c:v>
                </c:pt>
                <c:pt idx="74">
                  <c:v>7.8354331825319631E-2</c:v>
                </c:pt>
                <c:pt idx="75">
                  <c:v>6.3871486918112161E-2</c:v>
                </c:pt>
                <c:pt idx="76">
                  <c:v>6.3716819521939874E-2</c:v>
                </c:pt>
                <c:pt idx="77">
                  <c:v>6.484928134942923E-2</c:v>
                </c:pt>
                <c:pt idx="78">
                  <c:v>6.6597396184118349E-2</c:v>
                </c:pt>
                <c:pt idx="79">
                  <c:v>6.41587614340864E-2</c:v>
                </c:pt>
                <c:pt idx="80">
                  <c:v>6.2703638749540741E-2</c:v>
                </c:pt>
                <c:pt idx="81">
                  <c:v>6.247614210456106E-2</c:v>
                </c:pt>
                <c:pt idx="82">
                  <c:v>6.1973374534912966E-2</c:v>
                </c:pt>
                <c:pt idx="83">
                  <c:v>6.4222775992989742E-2</c:v>
                </c:pt>
                <c:pt idx="84">
                  <c:v>4.4408636092839751E-2</c:v>
                </c:pt>
                <c:pt idx="85">
                  <c:v>5.1541019393445485E-2</c:v>
                </c:pt>
                <c:pt idx="86">
                  <c:v>5.3847593987586914E-2</c:v>
                </c:pt>
                <c:pt idx="87">
                  <c:v>5.2197551538821621E-2</c:v>
                </c:pt>
                <c:pt idx="88">
                  <c:v>5.8355261802822404E-2</c:v>
                </c:pt>
                <c:pt idx="89">
                  <c:v>5.9682108371199347E-2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2.9124272633523341E-2</c:v>
                </c:pt>
                <c:pt idx="2">
                  <c:v>2.4104329061567779E-2</c:v>
                </c:pt>
                <c:pt idx="3">
                  <c:v>2.5296285604669597E-2</c:v>
                </c:pt>
                <c:pt idx="4">
                  <c:v>2.5643939684660222E-2</c:v>
                </c:pt>
                <c:pt idx="5">
                  <c:v>2.524890943312422E-2</c:v>
                </c:pt>
                <c:pt idx="6">
                  <c:v>2.32665420835611E-2</c:v>
                </c:pt>
                <c:pt idx="7">
                  <c:v>1.4663146950366489E-2</c:v>
                </c:pt>
                <c:pt idx="8">
                  <c:v>1.1395658715594189E-2</c:v>
                </c:pt>
                <c:pt idx="9">
                  <c:v>1.2314097522908619E-2</c:v>
                </c:pt>
                <c:pt idx="10">
                  <c:v>1.2740195768464515E-2</c:v>
                </c:pt>
                <c:pt idx="11">
                  <c:v>1.3724146404638463E-2</c:v>
                </c:pt>
                <c:pt idx="12">
                  <c:v>1.9260660439383969E-2</c:v>
                </c:pt>
                <c:pt idx="13">
                  <c:v>2.2534839726823019E-2</c:v>
                </c:pt>
                <c:pt idx="14">
                  <c:v>3.116588153008891E-2</c:v>
                </c:pt>
                <c:pt idx="15">
                  <c:v>3.2646377063429446E-2</c:v>
                </c:pt>
                <c:pt idx="16">
                  <c:v>3.7160662276168273E-2</c:v>
                </c:pt>
                <c:pt idx="17">
                  <c:v>3.5854326854946335E-2</c:v>
                </c:pt>
                <c:pt idx="18">
                  <c:v>3.5693763797853204E-2</c:v>
                </c:pt>
                <c:pt idx="19">
                  <c:v>3.3408988838582426E-2</c:v>
                </c:pt>
                <c:pt idx="20">
                  <c:v>2.8032896824365203E-2</c:v>
                </c:pt>
                <c:pt idx="21">
                  <c:v>2.1749221055882791E-2</c:v>
                </c:pt>
                <c:pt idx="22">
                  <c:v>2.2820936926682762E-2</c:v>
                </c:pt>
                <c:pt idx="23">
                  <c:v>2.2580359388224194E-2</c:v>
                </c:pt>
                <c:pt idx="24">
                  <c:v>2.5529392774818607E-2</c:v>
                </c:pt>
                <c:pt idx="25">
                  <c:v>2.6324704433806214E-2</c:v>
                </c:pt>
                <c:pt idx="26">
                  <c:v>2.7181248979461697E-2</c:v>
                </c:pt>
                <c:pt idx="27">
                  <c:v>2.7288768682694264E-2</c:v>
                </c:pt>
                <c:pt idx="28">
                  <c:v>2.8210720170637409E-2</c:v>
                </c:pt>
                <c:pt idx="29">
                  <c:v>2.81121093444845E-2</c:v>
                </c:pt>
                <c:pt idx="30">
                  <c:v>2.7545117866404387E-2</c:v>
                </c:pt>
                <c:pt idx="31">
                  <c:v>2.7375821948451482E-2</c:v>
                </c:pt>
                <c:pt idx="32">
                  <c:v>2.9976627165061383E-2</c:v>
                </c:pt>
                <c:pt idx="33">
                  <c:v>2.8968041412673173E-2</c:v>
                </c:pt>
                <c:pt idx="34">
                  <c:v>2.6592757907710731E-2</c:v>
                </c:pt>
                <c:pt idx="35">
                  <c:v>2.4853514686204989E-2</c:v>
                </c:pt>
                <c:pt idx="36">
                  <c:v>2.8477376186888143E-2</c:v>
                </c:pt>
                <c:pt idx="37">
                  <c:v>3.3692366968324429E-2</c:v>
                </c:pt>
                <c:pt idx="38">
                  <c:v>3.4301349837010067E-2</c:v>
                </c:pt>
                <c:pt idx="39">
                  <c:v>3.4184129702935717E-2</c:v>
                </c:pt>
                <c:pt idx="40">
                  <c:v>3.2661890957192768E-2</c:v>
                </c:pt>
                <c:pt idx="41">
                  <c:v>3.2441481986514364E-2</c:v>
                </c:pt>
                <c:pt idx="42">
                  <c:v>2.6894453215712415E-2</c:v>
                </c:pt>
                <c:pt idx="43">
                  <c:v>2.7276447294050064E-2</c:v>
                </c:pt>
                <c:pt idx="44">
                  <c:v>3.9047363813276177E-2</c:v>
                </c:pt>
                <c:pt idx="45">
                  <c:v>5.4768438251281581E-2</c:v>
                </c:pt>
                <c:pt idx="46">
                  <c:v>6.4232311454275687E-2</c:v>
                </c:pt>
                <c:pt idx="47">
                  <c:v>7.0651622990668891E-2</c:v>
                </c:pt>
                <c:pt idx="48">
                  <c:v>7.2245826101739269E-2</c:v>
                </c:pt>
                <c:pt idx="49">
                  <c:v>6.952209211342851E-2</c:v>
                </c:pt>
                <c:pt idx="50">
                  <c:v>6.4507638695102384E-2</c:v>
                </c:pt>
                <c:pt idx="51">
                  <c:v>5.5238319795364192E-2</c:v>
                </c:pt>
                <c:pt idx="52">
                  <c:v>3.6604466556355957E-2</c:v>
                </c:pt>
                <c:pt idx="53">
                  <c:v>2.166631368201162E-2</c:v>
                </c:pt>
                <c:pt idx="54">
                  <c:v>1.4868518252890112E-2</c:v>
                </c:pt>
                <c:pt idx="55">
                  <c:v>1.6733572611141945E-2</c:v>
                </c:pt>
                <c:pt idx="56">
                  <c:v>2.4098014496289621E-2</c:v>
                </c:pt>
                <c:pt idx="57">
                  <c:v>3.6124238373150645E-2</c:v>
                </c:pt>
                <c:pt idx="58">
                  <c:v>4.0654430881889345E-2</c:v>
                </c:pt>
                <c:pt idx="59">
                  <c:v>3.9267235424114609E-2</c:v>
                </c:pt>
                <c:pt idx="60">
                  <c:v>3.8995679138655613E-2</c:v>
                </c:pt>
                <c:pt idx="61">
                  <c:v>4.0062972052090695E-2</c:v>
                </c:pt>
                <c:pt idx="62">
                  <c:v>3.9303019725488379E-2</c:v>
                </c:pt>
                <c:pt idx="63">
                  <c:v>3.6697142352947562E-2</c:v>
                </c:pt>
                <c:pt idx="64">
                  <c:v>3.8936634196298753E-2</c:v>
                </c:pt>
                <c:pt idx="65">
                  <c:v>3.8954477320040301E-2</c:v>
                </c:pt>
                <c:pt idx="66">
                  <c:v>3.9336481084336468E-2</c:v>
                </c:pt>
                <c:pt idx="67">
                  <c:v>3.1794221462670358E-2</c:v>
                </c:pt>
                <c:pt idx="68">
                  <c:v>1.8672551162969505E-2</c:v>
                </c:pt>
                <c:pt idx="69">
                  <c:v>1.445899443342725E-2</c:v>
                </c:pt>
                <c:pt idx="70">
                  <c:v>1.548334408028159E-2</c:v>
                </c:pt>
                <c:pt idx="71">
                  <c:v>1.8345964729161283E-2</c:v>
                </c:pt>
                <c:pt idx="72">
                  <c:v>2.050623691910727E-2</c:v>
                </c:pt>
                <c:pt idx="73">
                  <c:v>2.3451607323133485E-2</c:v>
                </c:pt>
                <c:pt idx="74">
                  <c:v>2.3158710677285893E-2</c:v>
                </c:pt>
                <c:pt idx="75">
                  <c:v>2.2268965534713268E-2</c:v>
                </c:pt>
                <c:pt idx="76">
                  <c:v>2.384605299201507E-2</c:v>
                </c:pt>
                <c:pt idx="77">
                  <c:v>2.6230509953823533E-2</c:v>
                </c:pt>
                <c:pt idx="78">
                  <c:v>3.2756219188238365E-2</c:v>
                </c:pt>
                <c:pt idx="79">
                  <c:v>3.2244189379233984E-2</c:v>
                </c:pt>
                <c:pt idx="80">
                  <c:v>3.2000325256692844E-2</c:v>
                </c:pt>
                <c:pt idx="81">
                  <c:v>3.2231594632006984E-2</c:v>
                </c:pt>
                <c:pt idx="82">
                  <c:v>3.6224856381349479E-2</c:v>
                </c:pt>
                <c:pt idx="83">
                  <c:v>3.6123508508591834E-2</c:v>
                </c:pt>
                <c:pt idx="84">
                  <c:v>3.7022584286219136E-2</c:v>
                </c:pt>
                <c:pt idx="85">
                  <c:v>3.9955144071487425E-2</c:v>
                </c:pt>
                <c:pt idx="86">
                  <c:v>4.2618453035332897E-2</c:v>
                </c:pt>
                <c:pt idx="87">
                  <c:v>4.3411588538536078E-2</c:v>
                </c:pt>
                <c:pt idx="88">
                  <c:v>2.7357652770209583E-2</c:v>
                </c:pt>
                <c:pt idx="89">
                  <c:v>2.7340668277351234E-2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amazon.com/The-Spider-Network-David-Enrich-audiobook/dp/B01N0OR7UO/ref=sr_1_3?crid=MAFJ7ZJBN0T0&amp;keywords=David+Enrich&amp;qid=1706884660&amp;s=books&amp;sprefix=david+enrich%2Cstripbooks%2C397&amp;sr=1-3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7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2.xml"/><Relationship Id="rId21" Type="http://schemas.openxmlformats.org/officeDocument/2006/relationships/customXml" Target="../ink/ink14.xml"/><Relationship Id="rId42" Type="http://schemas.openxmlformats.org/officeDocument/2006/relationships/image" Target="../media/image27.png"/><Relationship Id="rId63" Type="http://schemas.openxmlformats.org/officeDocument/2006/relationships/customXml" Target="../ink/ink35.xml"/><Relationship Id="rId84" Type="http://schemas.openxmlformats.org/officeDocument/2006/relationships/image" Target="../media/image48.png"/><Relationship Id="rId138" Type="http://schemas.openxmlformats.org/officeDocument/2006/relationships/image" Target="../media/image76.png"/><Relationship Id="rId159" Type="http://schemas.openxmlformats.org/officeDocument/2006/relationships/customXml" Target="../ink/ink83.xml"/><Relationship Id="rId170" Type="http://schemas.openxmlformats.org/officeDocument/2006/relationships/image" Target="../media/image92.png"/><Relationship Id="rId191" Type="http://schemas.openxmlformats.org/officeDocument/2006/relationships/customXml" Target="../ink/ink99.xml"/><Relationship Id="rId107" Type="http://schemas.openxmlformats.org/officeDocument/2006/relationships/customXml" Target="../ink/ink57.xml"/><Relationship Id="rId11" Type="http://schemas.openxmlformats.org/officeDocument/2006/relationships/customXml" Target="../ink/ink9.xml"/><Relationship Id="rId32" Type="http://schemas.openxmlformats.org/officeDocument/2006/relationships/image" Target="../media/image22.png"/><Relationship Id="rId53" Type="http://schemas.openxmlformats.org/officeDocument/2006/relationships/customXml" Target="../ink/ink30.xml"/><Relationship Id="rId74" Type="http://schemas.openxmlformats.org/officeDocument/2006/relationships/image" Target="../media/image43.png"/><Relationship Id="rId128" Type="http://schemas.openxmlformats.org/officeDocument/2006/relationships/image" Target="../media/image71.png"/><Relationship Id="rId149" Type="http://schemas.openxmlformats.org/officeDocument/2006/relationships/customXml" Target="../ink/ink78.xml"/><Relationship Id="rId5" Type="http://schemas.openxmlformats.org/officeDocument/2006/relationships/customXml" Target="../ink/ink6.xml"/><Relationship Id="rId95" Type="http://schemas.openxmlformats.org/officeDocument/2006/relationships/customXml" Target="../ink/ink51.xml"/><Relationship Id="rId160" Type="http://schemas.openxmlformats.org/officeDocument/2006/relationships/image" Target="../media/image87.png"/><Relationship Id="rId181" Type="http://schemas.openxmlformats.org/officeDocument/2006/relationships/customXml" Target="../ink/ink94.xml"/><Relationship Id="rId22" Type="http://schemas.openxmlformats.org/officeDocument/2006/relationships/image" Target="../media/image17.png"/><Relationship Id="rId43" Type="http://schemas.openxmlformats.org/officeDocument/2006/relationships/customXml" Target="../ink/ink25.xml"/><Relationship Id="rId64" Type="http://schemas.openxmlformats.org/officeDocument/2006/relationships/image" Target="../media/image38.png"/><Relationship Id="rId118" Type="http://schemas.openxmlformats.org/officeDocument/2006/relationships/image" Target="../media/image66.png"/><Relationship Id="rId139" Type="http://schemas.openxmlformats.org/officeDocument/2006/relationships/customXml" Target="../ink/ink73.xml"/><Relationship Id="rId85" Type="http://schemas.openxmlformats.org/officeDocument/2006/relationships/customXml" Target="../ink/ink46.xml"/><Relationship Id="rId150" Type="http://schemas.openxmlformats.org/officeDocument/2006/relationships/image" Target="../media/image82.png"/><Relationship Id="rId171" Type="http://schemas.openxmlformats.org/officeDocument/2006/relationships/customXml" Target="../ink/ink89.xml"/><Relationship Id="rId192" Type="http://schemas.openxmlformats.org/officeDocument/2006/relationships/image" Target="../media/image103.png"/><Relationship Id="rId12" Type="http://schemas.openxmlformats.org/officeDocument/2006/relationships/image" Target="../media/image12.png"/><Relationship Id="rId33" Type="http://schemas.openxmlformats.org/officeDocument/2006/relationships/customXml" Target="../ink/ink20.xml"/><Relationship Id="rId108" Type="http://schemas.openxmlformats.org/officeDocument/2006/relationships/image" Target="../media/image61.png"/><Relationship Id="rId129" Type="http://schemas.openxmlformats.org/officeDocument/2006/relationships/customXml" Target="../ink/ink68.xml"/><Relationship Id="rId54" Type="http://schemas.openxmlformats.org/officeDocument/2006/relationships/image" Target="../media/image33.png"/><Relationship Id="rId75" Type="http://schemas.openxmlformats.org/officeDocument/2006/relationships/customXml" Target="../ink/ink41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84.xml"/><Relationship Id="rId182" Type="http://schemas.openxmlformats.org/officeDocument/2006/relationships/image" Target="../media/image98.png"/><Relationship Id="rId6" Type="http://schemas.openxmlformats.org/officeDocument/2006/relationships/image" Target="../media/image9.png"/><Relationship Id="rId23" Type="http://schemas.openxmlformats.org/officeDocument/2006/relationships/customXml" Target="../ink/ink15.xml"/><Relationship Id="rId119" Type="http://schemas.openxmlformats.org/officeDocument/2006/relationships/customXml" Target="../ink/ink63.xml"/><Relationship Id="rId44" Type="http://schemas.openxmlformats.org/officeDocument/2006/relationships/image" Target="../media/image28.png"/><Relationship Id="rId65" Type="http://schemas.openxmlformats.org/officeDocument/2006/relationships/customXml" Target="../ink/ink36.xml"/><Relationship Id="rId86" Type="http://schemas.openxmlformats.org/officeDocument/2006/relationships/image" Target="../media/image49.png"/><Relationship Id="rId130" Type="http://schemas.openxmlformats.org/officeDocument/2006/relationships/image" Target="../media/image72.png"/><Relationship Id="rId151" Type="http://schemas.openxmlformats.org/officeDocument/2006/relationships/customXml" Target="../ink/ink79.xml"/><Relationship Id="rId172" Type="http://schemas.openxmlformats.org/officeDocument/2006/relationships/image" Target="../media/image93.png"/><Relationship Id="rId193" Type="http://schemas.openxmlformats.org/officeDocument/2006/relationships/customXml" Target="../ink/ink100.xml"/><Relationship Id="rId13" Type="http://schemas.openxmlformats.org/officeDocument/2006/relationships/customXml" Target="../ink/ink10.xml"/><Relationship Id="rId109" Type="http://schemas.openxmlformats.org/officeDocument/2006/relationships/customXml" Target="../ink/ink58.xml"/><Relationship Id="rId34" Type="http://schemas.openxmlformats.org/officeDocument/2006/relationships/image" Target="../media/image23.png"/><Relationship Id="rId55" Type="http://schemas.openxmlformats.org/officeDocument/2006/relationships/customXml" Target="../ink/ink31.xml"/><Relationship Id="rId76" Type="http://schemas.openxmlformats.org/officeDocument/2006/relationships/image" Target="../media/image44.png"/><Relationship Id="rId97" Type="http://schemas.openxmlformats.org/officeDocument/2006/relationships/customXml" Target="../ink/ink52.xml"/><Relationship Id="rId120" Type="http://schemas.openxmlformats.org/officeDocument/2006/relationships/image" Target="../media/image67.png"/><Relationship Id="rId141" Type="http://schemas.openxmlformats.org/officeDocument/2006/relationships/customXml" Target="../ink/ink74.xml"/><Relationship Id="rId7" Type="http://schemas.openxmlformats.org/officeDocument/2006/relationships/customXml" Target="../ink/ink7.xml"/><Relationship Id="rId162" Type="http://schemas.openxmlformats.org/officeDocument/2006/relationships/image" Target="../media/image88.png"/><Relationship Id="rId183" Type="http://schemas.openxmlformats.org/officeDocument/2006/relationships/customXml" Target="../ink/ink95.xml"/><Relationship Id="rId2" Type="http://schemas.openxmlformats.org/officeDocument/2006/relationships/image" Target="../media/image7.png"/><Relationship Id="rId29" Type="http://schemas.openxmlformats.org/officeDocument/2006/relationships/customXml" Target="../ink/ink18.xml"/><Relationship Id="rId24" Type="http://schemas.openxmlformats.org/officeDocument/2006/relationships/image" Target="../media/image18.png"/><Relationship Id="rId40" Type="http://schemas.openxmlformats.org/officeDocument/2006/relationships/image" Target="../media/image26.png"/><Relationship Id="rId45" Type="http://schemas.openxmlformats.org/officeDocument/2006/relationships/customXml" Target="../ink/ink26.xml"/><Relationship Id="rId66" Type="http://schemas.openxmlformats.org/officeDocument/2006/relationships/image" Target="../media/image39.png"/><Relationship Id="rId87" Type="http://schemas.openxmlformats.org/officeDocument/2006/relationships/customXml" Target="../ink/ink47.xml"/><Relationship Id="rId110" Type="http://schemas.openxmlformats.org/officeDocument/2006/relationships/image" Target="../media/image62.png"/><Relationship Id="rId115" Type="http://schemas.openxmlformats.org/officeDocument/2006/relationships/customXml" Target="../ink/ink61.xml"/><Relationship Id="rId131" Type="http://schemas.openxmlformats.org/officeDocument/2006/relationships/customXml" Target="../ink/ink69.xml"/><Relationship Id="rId136" Type="http://schemas.openxmlformats.org/officeDocument/2006/relationships/image" Target="../media/image75.png"/><Relationship Id="rId157" Type="http://schemas.openxmlformats.org/officeDocument/2006/relationships/customXml" Target="../ink/ink82.xml"/><Relationship Id="rId178" Type="http://schemas.openxmlformats.org/officeDocument/2006/relationships/image" Target="../media/image96.png"/><Relationship Id="rId61" Type="http://schemas.openxmlformats.org/officeDocument/2006/relationships/customXml" Target="../ink/ink34.xml"/><Relationship Id="rId82" Type="http://schemas.openxmlformats.org/officeDocument/2006/relationships/image" Target="../media/image47.png"/><Relationship Id="rId152" Type="http://schemas.openxmlformats.org/officeDocument/2006/relationships/image" Target="../media/image83.png"/><Relationship Id="rId173" Type="http://schemas.openxmlformats.org/officeDocument/2006/relationships/customXml" Target="../ink/ink90.xml"/><Relationship Id="rId194" Type="http://schemas.openxmlformats.org/officeDocument/2006/relationships/image" Target="../media/image104.png"/><Relationship Id="rId199" Type="http://schemas.openxmlformats.org/officeDocument/2006/relationships/customXml" Target="../ink/ink103.xml"/><Relationship Id="rId203" Type="http://schemas.openxmlformats.org/officeDocument/2006/relationships/customXml" Target="../ink/ink105.xml"/><Relationship Id="rId19" Type="http://schemas.openxmlformats.org/officeDocument/2006/relationships/customXml" Target="../ink/ink13.xml"/><Relationship Id="rId14" Type="http://schemas.openxmlformats.org/officeDocument/2006/relationships/image" Target="../media/image13.png"/><Relationship Id="rId30" Type="http://schemas.openxmlformats.org/officeDocument/2006/relationships/image" Target="../media/image21.png"/><Relationship Id="rId35" Type="http://schemas.openxmlformats.org/officeDocument/2006/relationships/customXml" Target="../ink/ink21.xml"/><Relationship Id="rId56" Type="http://schemas.openxmlformats.org/officeDocument/2006/relationships/image" Target="../media/image34.png"/><Relationship Id="rId77" Type="http://schemas.openxmlformats.org/officeDocument/2006/relationships/customXml" Target="../ink/ink42.xml"/><Relationship Id="rId100" Type="http://schemas.openxmlformats.org/officeDocument/2006/relationships/image" Target="../media/image57.png"/><Relationship Id="rId105" Type="http://schemas.openxmlformats.org/officeDocument/2006/relationships/customXml" Target="../ink/ink56.xml"/><Relationship Id="rId126" Type="http://schemas.openxmlformats.org/officeDocument/2006/relationships/image" Target="../media/image70.png"/><Relationship Id="rId147" Type="http://schemas.openxmlformats.org/officeDocument/2006/relationships/customXml" Target="../ink/ink77.xml"/><Relationship Id="rId168" Type="http://schemas.openxmlformats.org/officeDocument/2006/relationships/image" Target="../media/image91.png"/><Relationship Id="rId8" Type="http://schemas.openxmlformats.org/officeDocument/2006/relationships/image" Target="../media/image10.png"/><Relationship Id="rId51" Type="http://schemas.openxmlformats.org/officeDocument/2006/relationships/customXml" Target="../ink/ink29.xml"/><Relationship Id="rId72" Type="http://schemas.openxmlformats.org/officeDocument/2006/relationships/image" Target="../media/image42.png"/><Relationship Id="rId93" Type="http://schemas.openxmlformats.org/officeDocument/2006/relationships/customXml" Target="../ink/ink50.xml"/><Relationship Id="rId98" Type="http://schemas.openxmlformats.org/officeDocument/2006/relationships/image" Target="../media/image56.png"/><Relationship Id="rId121" Type="http://schemas.openxmlformats.org/officeDocument/2006/relationships/customXml" Target="../ink/ink64.xml"/><Relationship Id="rId142" Type="http://schemas.openxmlformats.org/officeDocument/2006/relationships/image" Target="../media/image78.png"/><Relationship Id="rId163" Type="http://schemas.openxmlformats.org/officeDocument/2006/relationships/customXml" Target="../ink/ink85.xml"/><Relationship Id="rId184" Type="http://schemas.openxmlformats.org/officeDocument/2006/relationships/image" Target="../media/image99.png"/><Relationship Id="rId189" Type="http://schemas.openxmlformats.org/officeDocument/2006/relationships/customXml" Target="../ink/ink98.xml"/><Relationship Id="rId3" Type="http://schemas.openxmlformats.org/officeDocument/2006/relationships/customXml" Target="../ink/ink5.xml"/><Relationship Id="rId25" Type="http://schemas.openxmlformats.org/officeDocument/2006/relationships/customXml" Target="../ink/ink16.xml"/><Relationship Id="rId46" Type="http://schemas.openxmlformats.org/officeDocument/2006/relationships/image" Target="../media/image29.png"/><Relationship Id="rId67" Type="http://schemas.openxmlformats.org/officeDocument/2006/relationships/customXml" Target="../ink/ink37.xml"/><Relationship Id="rId116" Type="http://schemas.openxmlformats.org/officeDocument/2006/relationships/image" Target="../media/image65.png"/><Relationship Id="rId137" Type="http://schemas.openxmlformats.org/officeDocument/2006/relationships/customXml" Target="../ink/ink72.xml"/><Relationship Id="rId158" Type="http://schemas.openxmlformats.org/officeDocument/2006/relationships/image" Target="../media/image86.png"/><Relationship Id="rId20" Type="http://schemas.openxmlformats.org/officeDocument/2006/relationships/image" Target="../media/image16.png"/><Relationship Id="rId41" Type="http://schemas.openxmlformats.org/officeDocument/2006/relationships/customXml" Target="../ink/ink24.xml"/><Relationship Id="rId62" Type="http://schemas.openxmlformats.org/officeDocument/2006/relationships/image" Target="../media/image37.png"/><Relationship Id="rId83" Type="http://schemas.openxmlformats.org/officeDocument/2006/relationships/customXml" Target="../ink/ink45.xml"/><Relationship Id="rId88" Type="http://schemas.openxmlformats.org/officeDocument/2006/relationships/image" Target="../media/image51.png"/><Relationship Id="rId111" Type="http://schemas.openxmlformats.org/officeDocument/2006/relationships/customXml" Target="../ink/ink59.xml"/><Relationship Id="rId132" Type="http://schemas.openxmlformats.org/officeDocument/2006/relationships/image" Target="../media/image73.png"/><Relationship Id="rId153" Type="http://schemas.openxmlformats.org/officeDocument/2006/relationships/customXml" Target="../ink/ink80.xml"/><Relationship Id="rId174" Type="http://schemas.openxmlformats.org/officeDocument/2006/relationships/image" Target="../media/image94.png"/><Relationship Id="rId179" Type="http://schemas.openxmlformats.org/officeDocument/2006/relationships/customXml" Target="../ink/ink93.xml"/><Relationship Id="rId195" Type="http://schemas.openxmlformats.org/officeDocument/2006/relationships/customXml" Target="../ink/ink101.xml"/><Relationship Id="rId190" Type="http://schemas.openxmlformats.org/officeDocument/2006/relationships/image" Target="../media/image102.png"/><Relationship Id="rId204" Type="http://schemas.openxmlformats.org/officeDocument/2006/relationships/image" Target="../media/image109.png"/><Relationship Id="rId15" Type="http://schemas.openxmlformats.org/officeDocument/2006/relationships/customXml" Target="../ink/ink11.xml"/><Relationship Id="rId36" Type="http://schemas.openxmlformats.org/officeDocument/2006/relationships/image" Target="../media/image24.png"/><Relationship Id="rId57" Type="http://schemas.openxmlformats.org/officeDocument/2006/relationships/customXml" Target="../ink/ink32.xml"/><Relationship Id="rId106" Type="http://schemas.openxmlformats.org/officeDocument/2006/relationships/image" Target="../media/image60.png"/><Relationship Id="rId127" Type="http://schemas.openxmlformats.org/officeDocument/2006/relationships/customXml" Target="../ink/ink67.xml"/><Relationship Id="rId10" Type="http://schemas.openxmlformats.org/officeDocument/2006/relationships/image" Target="../media/image11.png"/><Relationship Id="rId31" Type="http://schemas.openxmlformats.org/officeDocument/2006/relationships/customXml" Target="../ink/ink19.xml"/><Relationship Id="rId52" Type="http://schemas.openxmlformats.org/officeDocument/2006/relationships/image" Target="../media/image32.png"/><Relationship Id="rId73" Type="http://schemas.openxmlformats.org/officeDocument/2006/relationships/customXml" Target="../ink/ink40.xml"/><Relationship Id="rId78" Type="http://schemas.openxmlformats.org/officeDocument/2006/relationships/image" Target="../media/image45.png"/><Relationship Id="rId94" Type="http://schemas.openxmlformats.org/officeDocument/2006/relationships/image" Target="../media/image54.png"/><Relationship Id="rId99" Type="http://schemas.openxmlformats.org/officeDocument/2006/relationships/customXml" Target="../ink/ink53.xml"/><Relationship Id="rId101" Type="http://schemas.openxmlformats.org/officeDocument/2006/relationships/customXml" Target="../ink/ink54.xml"/><Relationship Id="rId122" Type="http://schemas.openxmlformats.org/officeDocument/2006/relationships/image" Target="../media/image68.png"/><Relationship Id="rId143" Type="http://schemas.openxmlformats.org/officeDocument/2006/relationships/customXml" Target="../ink/ink75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88.xml"/><Relationship Id="rId185" Type="http://schemas.openxmlformats.org/officeDocument/2006/relationships/customXml" Target="../ink/ink96.xml"/><Relationship Id="rId4" Type="http://schemas.openxmlformats.org/officeDocument/2006/relationships/image" Target="../media/image8.png"/><Relationship Id="rId9" Type="http://schemas.openxmlformats.org/officeDocument/2006/relationships/customXml" Target="../ink/ink8.xml"/><Relationship Id="rId180" Type="http://schemas.openxmlformats.org/officeDocument/2006/relationships/image" Target="../media/image97.png"/><Relationship Id="rId26" Type="http://schemas.openxmlformats.org/officeDocument/2006/relationships/image" Target="../media/image19.png"/><Relationship Id="rId47" Type="http://schemas.openxmlformats.org/officeDocument/2006/relationships/customXml" Target="../ink/ink27.xml"/><Relationship Id="rId68" Type="http://schemas.openxmlformats.org/officeDocument/2006/relationships/image" Target="../media/image40.png"/><Relationship Id="rId89" Type="http://schemas.openxmlformats.org/officeDocument/2006/relationships/customXml" Target="../ink/ink48.xml"/><Relationship Id="rId112" Type="http://schemas.openxmlformats.org/officeDocument/2006/relationships/image" Target="../media/image63.png"/><Relationship Id="rId133" Type="http://schemas.openxmlformats.org/officeDocument/2006/relationships/customXml" Target="../ink/ink70.xml"/><Relationship Id="rId154" Type="http://schemas.openxmlformats.org/officeDocument/2006/relationships/image" Target="../media/image84.png"/><Relationship Id="rId175" Type="http://schemas.openxmlformats.org/officeDocument/2006/relationships/customXml" Target="../ink/ink91.xml"/><Relationship Id="rId196" Type="http://schemas.openxmlformats.org/officeDocument/2006/relationships/image" Target="../media/image105.png"/><Relationship Id="rId200" Type="http://schemas.openxmlformats.org/officeDocument/2006/relationships/image" Target="../media/image107.png"/><Relationship Id="rId16" Type="http://schemas.openxmlformats.org/officeDocument/2006/relationships/image" Target="../media/image14.png"/><Relationship Id="rId37" Type="http://schemas.openxmlformats.org/officeDocument/2006/relationships/customXml" Target="../ink/ink22.xml"/><Relationship Id="rId58" Type="http://schemas.openxmlformats.org/officeDocument/2006/relationships/image" Target="../media/image35.png"/><Relationship Id="rId79" Type="http://schemas.openxmlformats.org/officeDocument/2006/relationships/customXml" Target="../ink/ink43.xml"/><Relationship Id="rId102" Type="http://schemas.openxmlformats.org/officeDocument/2006/relationships/image" Target="../media/image58.png"/><Relationship Id="rId123" Type="http://schemas.openxmlformats.org/officeDocument/2006/relationships/customXml" Target="../ink/ink65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86.xml"/><Relationship Id="rId186" Type="http://schemas.openxmlformats.org/officeDocument/2006/relationships/image" Target="../media/image100.png"/><Relationship Id="rId27" Type="http://schemas.openxmlformats.org/officeDocument/2006/relationships/customXml" Target="../ink/ink17.xml"/><Relationship Id="rId48" Type="http://schemas.openxmlformats.org/officeDocument/2006/relationships/image" Target="../media/image30.png"/><Relationship Id="rId69" Type="http://schemas.openxmlformats.org/officeDocument/2006/relationships/customXml" Target="../ink/ink38.xml"/><Relationship Id="rId113" Type="http://schemas.openxmlformats.org/officeDocument/2006/relationships/customXml" Target="../ink/ink60.xml"/><Relationship Id="rId134" Type="http://schemas.openxmlformats.org/officeDocument/2006/relationships/image" Target="../media/image74.png"/><Relationship Id="rId80" Type="http://schemas.openxmlformats.org/officeDocument/2006/relationships/image" Target="../media/image46.png"/><Relationship Id="rId155" Type="http://schemas.openxmlformats.org/officeDocument/2006/relationships/customXml" Target="../ink/ink81.xml"/><Relationship Id="rId176" Type="http://schemas.openxmlformats.org/officeDocument/2006/relationships/image" Target="../media/image95.png"/><Relationship Id="rId197" Type="http://schemas.openxmlformats.org/officeDocument/2006/relationships/customXml" Target="../ink/ink102.xml"/><Relationship Id="rId201" Type="http://schemas.openxmlformats.org/officeDocument/2006/relationships/customXml" Target="../ink/ink104.xml"/><Relationship Id="rId17" Type="http://schemas.openxmlformats.org/officeDocument/2006/relationships/customXml" Target="../ink/ink12.xml"/><Relationship Id="rId38" Type="http://schemas.openxmlformats.org/officeDocument/2006/relationships/image" Target="../media/image25.png"/><Relationship Id="rId59" Type="http://schemas.openxmlformats.org/officeDocument/2006/relationships/customXml" Target="../ink/ink33.xml"/><Relationship Id="rId103" Type="http://schemas.openxmlformats.org/officeDocument/2006/relationships/customXml" Target="../ink/ink55.xml"/><Relationship Id="rId124" Type="http://schemas.openxmlformats.org/officeDocument/2006/relationships/image" Target="../media/image69.png"/><Relationship Id="rId70" Type="http://schemas.openxmlformats.org/officeDocument/2006/relationships/image" Target="../media/image41.png"/><Relationship Id="rId91" Type="http://schemas.openxmlformats.org/officeDocument/2006/relationships/customXml" Target="../ink/ink49.xml"/><Relationship Id="rId145" Type="http://schemas.openxmlformats.org/officeDocument/2006/relationships/customXml" Target="../ink/ink76.xml"/><Relationship Id="rId166" Type="http://schemas.openxmlformats.org/officeDocument/2006/relationships/image" Target="../media/image90.png"/><Relationship Id="rId187" Type="http://schemas.openxmlformats.org/officeDocument/2006/relationships/customXml" Target="../ink/ink97.xml"/><Relationship Id="rId1" Type="http://schemas.openxmlformats.org/officeDocument/2006/relationships/customXml" Target="../ink/ink4.xml"/><Relationship Id="rId28" Type="http://schemas.openxmlformats.org/officeDocument/2006/relationships/image" Target="../media/image20.png"/><Relationship Id="rId49" Type="http://schemas.openxmlformats.org/officeDocument/2006/relationships/customXml" Target="../ink/ink28.xml"/><Relationship Id="rId114" Type="http://schemas.openxmlformats.org/officeDocument/2006/relationships/image" Target="../media/image64.png"/><Relationship Id="rId60" Type="http://schemas.openxmlformats.org/officeDocument/2006/relationships/image" Target="../media/image36.png"/><Relationship Id="rId81" Type="http://schemas.openxmlformats.org/officeDocument/2006/relationships/customXml" Target="../ink/ink44.xml"/><Relationship Id="rId135" Type="http://schemas.openxmlformats.org/officeDocument/2006/relationships/customXml" Target="../ink/ink71.xml"/><Relationship Id="rId156" Type="http://schemas.openxmlformats.org/officeDocument/2006/relationships/image" Target="../media/image85.png"/><Relationship Id="rId177" Type="http://schemas.openxmlformats.org/officeDocument/2006/relationships/customXml" Target="../ink/ink92.xml"/><Relationship Id="rId198" Type="http://schemas.openxmlformats.org/officeDocument/2006/relationships/image" Target="../media/image106.png"/><Relationship Id="rId202" Type="http://schemas.openxmlformats.org/officeDocument/2006/relationships/image" Target="../media/image108.png"/><Relationship Id="rId18" Type="http://schemas.openxmlformats.org/officeDocument/2006/relationships/image" Target="../media/image15.png"/><Relationship Id="rId39" Type="http://schemas.openxmlformats.org/officeDocument/2006/relationships/customXml" Target="../ink/ink23.xml"/><Relationship Id="rId50" Type="http://schemas.openxmlformats.org/officeDocument/2006/relationships/image" Target="../media/image31.png"/><Relationship Id="rId104" Type="http://schemas.openxmlformats.org/officeDocument/2006/relationships/image" Target="../media/image59.png"/><Relationship Id="rId125" Type="http://schemas.openxmlformats.org/officeDocument/2006/relationships/customXml" Target="../ink/ink66.xml"/><Relationship Id="rId146" Type="http://schemas.openxmlformats.org/officeDocument/2006/relationships/image" Target="../media/image80.png"/><Relationship Id="rId167" Type="http://schemas.openxmlformats.org/officeDocument/2006/relationships/customXml" Target="../ink/ink87.xml"/><Relationship Id="rId188" Type="http://schemas.openxmlformats.org/officeDocument/2006/relationships/image" Target="../media/image101.png"/><Relationship Id="rId71" Type="http://schemas.openxmlformats.org/officeDocument/2006/relationships/customXml" Target="../ink/ink39.xml"/><Relationship Id="rId92" Type="http://schemas.openxmlformats.org/officeDocument/2006/relationships/image" Target="../media/image53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2.png"/><Relationship Id="rId21" Type="http://schemas.openxmlformats.org/officeDocument/2006/relationships/customXml" Target="../ink/ink116.xml"/><Relationship Id="rId42" Type="http://schemas.openxmlformats.org/officeDocument/2006/relationships/image" Target="../media/image130.png"/><Relationship Id="rId47" Type="http://schemas.openxmlformats.org/officeDocument/2006/relationships/customXml" Target="../ink/ink129.xml"/><Relationship Id="rId63" Type="http://schemas.openxmlformats.org/officeDocument/2006/relationships/customXml" Target="../ink/ink137.xml"/><Relationship Id="rId68" Type="http://schemas.openxmlformats.org/officeDocument/2006/relationships/image" Target="../media/image143.png"/><Relationship Id="rId84" Type="http://schemas.openxmlformats.org/officeDocument/2006/relationships/image" Target="../media/image151.png"/><Relationship Id="rId89" Type="http://schemas.openxmlformats.org/officeDocument/2006/relationships/customXml" Target="../ink/ink150.xml"/><Relationship Id="rId16" Type="http://schemas.openxmlformats.org/officeDocument/2006/relationships/image" Target="../media/image117.png"/><Relationship Id="rId107" Type="http://schemas.openxmlformats.org/officeDocument/2006/relationships/customXml" Target="../ink/ink159.xml"/><Relationship Id="rId11" Type="http://schemas.openxmlformats.org/officeDocument/2006/relationships/customXml" Target="../ink/ink111.xml"/><Relationship Id="rId32" Type="http://schemas.openxmlformats.org/officeDocument/2006/relationships/image" Target="../media/image125.png"/><Relationship Id="rId37" Type="http://schemas.openxmlformats.org/officeDocument/2006/relationships/customXml" Target="../ink/ink124.xml"/><Relationship Id="rId53" Type="http://schemas.openxmlformats.org/officeDocument/2006/relationships/customXml" Target="../ink/ink132.xml"/><Relationship Id="rId58" Type="http://schemas.openxmlformats.org/officeDocument/2006/relationships/image" Target="../media/image138.png"/><Relationship Id="rId74" Type="http://schemas.openxmlformats.org/officeDocument/2006/relationships/image" Target="../media/image146.png"/><Relationship Id="rId79" Type="http://schemas.openxmlformats.org/officeDocument/2006/relationships/customXml" Target="../ink/ink145.xml"/><Relationship Id="rId102" Type="http://schemas.openxmlformats.org/officeDocument/2006/relationships/image" Target="../media/image160.png"/><Relationship Id="rId5" Type="http://schemas.openxmlformats.org/officeDocument/2006/relationships/customXml" Target="../ink/ink108.xml"/><Relationship Id="rId90" Type="http://schemas.openxmlformats.org/officeDocument/2006/relationships/image" Target="../media/image154.png"/><Relationship Id="rId95" Type="http://schemas.openxmlformats.org/officeDocument/2006/relationships/customXml" Target="../ink/ink153.xml"/><Relationship Id="rId22" Type="http://schemas.openxmlformats.org/officeDocument/2006/relationships/image" Target="../media/image120.png"/><Relationship Id="rId27" Type="http://schemas.openxmlformats.org/officeDocument/2006/relationships/customXml" Target="../ink/ink119.xml"/><Relationship Id="rId43" Type="http://schemas.openxmlformats.org/officeDocument/2006/relationships/customXml" Target="../ink/ink127.xml"/><Relationship Id="rId48" Type="http://schemas.openxmlformats.org/officeDocument/2006/relationships/image" Target="../media/image133.png"/><Relationship Id="rId64" Type="http://schemas.openxmlformats.org/officeDocument/2006/relationships/image" Target="../media/image141.png"/><Relationship Id="rId69" Type="http://schemas.openxmlformats.org/officeDocument/2006/relationships/customXml" Target="../ink/ink140.xml"/><Relationship Id="rId80" Type="http://schemas.openxmlformats.org/officeDocument/2006/relationships/image" Target="../media/image149.png"/><Relationship Id="rId85" Type="http://schemas.openxmlformats.org/officeDocument/2006/relationships/customXml" Target="../ink/ink148.xml"/><Relationship Id="rId12" Type="http://schemas.openxmlformats.org/officeDocument/2006/relationships/image" Target="../media/image115.png"/><Relationship Id="rId17" Type="http://schemas.openxmlformats.org/officeDocument/2006/relationships/customXml" Target="../ink/ink114.xml"/><Relationship Id="rId33" Type="http://schemas.openxmlformats.org/officeDocument/2006/relationships/customXml" Target="../ink/ink122.xml"/><Relationship Id="rId38" Type="http://schemas.openxmlformats.org/officeDocument/2006/relationships/image" Target="../media/image128.png"/><Relationship Id="rId59" Type="http://schemas.openxmlformats.org/officeDocument/2006/relationships/customXml" Target="../ink/ink135.xml"/><Relationship Id="rId103" Type="http://schemas.openxmlformats.org/officeDocument/2006/relationships/customXml" Target="../ink/ink157.xml"/><Relationship Id="rId108" Type="http://schemas.openxmlformats.org/officeDocument/2006/relationships/image" Target="../media/image163.png"/><Relationship Id="rId20" Type="http://schemas.openxmlformats.org/officeDocument/2006/relationships/image" Target="../media/image119.png"/><Relationship Id="rId41" Type="http://schemas.openxmlformats.org/officeDocument/2006/relationships/customXml" Target="../ink/ink126.xml"/><Relationship Id="rId54" Type="http://schemas.openxmlformats.org/officeDocument/2006/relationships/image" Target="../media/image136.png"/><Relationship Id="rId62" Type="http://schemas.openxmlformats.org/officeDocument/2006/relationships/image" Target="../media/image140.png"/><Relationship Id="rId70" Type="http://schemas.openxmlformats.org/officeDocument/2006/relationships/image" Target="../media/image144.png"/><Relationship Id="rId75" Type="http://schemas.openxmlformats.org/officeDocument/2006/relationships/customXml" Target="../ink/ink143.xml"/><Relationship Id="rId83" Type="http://schemas.openxmlformats.org/officeDocument/2006/relationships/customXml" Target="../ink/ink147.xml"/><Relationship Id="rId88" Type="http://schemas.openxmlformats.org/officeDocument/2006/relationships/image" Target="../media/image153.png"/><Relationship Id="rId91" Type="http://schemas.openxmlformats.org/officeDocument/2006/relationships/customXml" Target="../ink/ink151.xml"/><Relationship Id="rId96" Type="http://schemas.openxmlformats.org/officeDocument/2006/relationships/image" Target="../media/image157.png"/><Relationship Id="rId1" Type="http://schemas.openxmlformats.org/officeDocument/2006/relationships/customXml" Target="../ink/ink106.xml"/><Relationship Id="rId6" Type="http://schemas.openxmlformats.org/officeDocument/2006/relationships/image" Target="../media/image112.png"/><Relationship Id="rId15" Type="http://schemas.openxmlformats.org/officeDocument/2006/relationships/customXml" Target="../ink/ink113.xml"/><Relationship Id="rId23" Type="http://schemas.openxmlformats.org/officeDocument/2006/relationships/customXml" Target="../ink/ink117.xml"/><Relationship Id="rId28" Type="http://schemas.openxmlformats.org/officeDocument/2006/relationships/image" Target="../media/image123.png"/><Relationship Id="rId36" Type="http://schemas.openxmlformats.org/officeDocument/2006/relationships/image" Target="../media/image127.png"/><Relationship Id="rId49" Type="http://schemas.openxmlformats.org/officeDocument/2006/relationships/customXml" Target="../ink/ink130.xml"/><Relationship Id="rId57" Type="http://schemas.openxmlformats.org/officeDocument/2006/relationships/customXml" Target="../ink/ink134.xml"/><Relationship Id="rId106" Type="http://schemas.openxmlformats.org/officeDocument/2006/relationships/image" Target="../media/image162.png"/><Relationship Id="rId10" Type="http://schemas.openxmlformats.org/officeDocument/2006/relationships/image" Target="../media/image114.png"/><Relationship Id="rId31" Type="http://schemas.openxmlformats.org/officeDocument/2006/relationships/customXml" Target="../ink/ink121.xml"/><Relationship Id="rId44" Type="http://schemas.openxmlformats.org/officeDocument/2006/relationships/image" Target="../media/image131.png"/><Relationship Id="rId52" Type="http://schemas.openxmlformats.org/officeDocument/2006/relationships/image" Target="../media/image135.png"/><Relationship Id="rId60" Type="http://schemas.openxmlformats.org/officeDocument/2006/relationships/image" Target="../media/image139.png"/><Relationship Id="rId65" Type="http://schemas.openxmlformats.org/officeDocument/2006/relationships/customXml" Target="../ink/ink138.xml"/><Relationship Id="rId73" Type="http://schemas.openxmlformats.org/officeDocument/2006/relationships/customXml" Target="../ink/ink142.xml"/><Relationship Id="rId78" Type="http://schemas.openxmlformats.org/officeDocument/2006/relationships/image" Target="../media/image148.png"/><Relationship Id="rId81" Type="http://schemas.openxmlformats.org/officeDocument/2006/relationships/customXml" Target="../ink/ink146.xml"/><Relationship Id="rId86" Type="http://schemas.openxmlformats.org/officeDocument/2006/relationships/image" Target="../media/image152.png"/><Relationship Id="rId94" Type="http://schemas.openxmlformats.org/officeDocument/2006/relationships/image" Target="../media/image156.png"/><Relationship Id="rId99" Type="http://schemas.openxmlformats.org/officeDocument/2006/relationships/customXml" Target="../ink/ink155.xml"/><Relationship Id="rId101" Type="http://schemas.openxmlformats.org/officeDocument/2006/relationships/customXml" Target="../ink/ink156.xml"/><Relationship Id="rId4" Type="http://schemas.openxmlformats.org/officeDocument/2006/relationships/image" Target="../media/image111.png"/><Relationship Id="rId9" Type="http://schemas.openxmlformats.org/officeDocument/2006/relationships/customXml" Target="../ink/ink110.xml"/><Relationship Id="rId13" Type="http://schemas.openxmlformats.org/officeDocument/2006/relationships/customXml" Target="../ink/ink112.xml"/><Relationship Id="rId18" Type="http://schemas.openxmlformats.org/officeDocument/2006/relationships/image" Target="../media/image118.png"/><Relationship Id="rId39" Type="http://schemas.openxmlformats.org/officeDocument/2006/relationships/customXml" Target="../ink/ink125.xml"/><Relationship Id="rId34" Type="http://schemas.openxmlformats.org/officeDocument/2006/relationships/image" Target="../media/image126.png"/><Relationship Id="rId50" Type="http://schemas.openxmlformats.org/officeDocument/2006/relationships/image" Target="../media/image134.png"/><Relationship Id="rId55" Type="http://schemas.openxmlformats.org/officeDocument/2006/relationships/customXml" Target="../ink/ink133.xml"/><Relationship Id="rId76" Type="http://schemas.openxmlformats.org/officeDocument/2006/relationships/image" Target="../media/image147.png"/><Relationship Id="rId97" Type="http://schemas.openxmlformats.org/officeDocument/2006/relationships/customXml" Target="../ink/ink154.xml"/><Relationship Id="rId104" Type="http://schemas.openxmlformats.org/officeDocument/2006/relationships/image" Target="../media/image161.png"/><Relationship Id="rId7" Type="http://schemas.openxmlformats.org/officeDocument/2006/relationships/customXml" Target="../ink/ink109.xml"/><Relationship Id="rId71" Type="http://schemas.openxmlformats.org/officeDocument/2006/relationships/customXml" Target="../ink/ink141.xml"/><Relationship Id="rId92" Type="http://schemas.openxmlformats.org/officeDocument/2006/relationships/image" Target="../media/image155.png"/><Relationship Id="rId2" Type="http://schemas.openxmlformats.org/officeDocument/2006/relationships/image" Target="../media/image110.png"/><Relationship Id="rId29" Type="http://schemas.openxmlformats.org/officeDocument/2006/relationships/customXml" Target="../ink/ink120.xml"/><Relationship Id="rId24" Type="http://schemas.openxmlformats.org/officeDocument/2006/relationships/image" Target="../media/image121.png"/><Relationship Id="rId40" Type="http://schemas.openxmlformats.org/officeDocument/2006/relationships/image" Target="../media/image129.png"/><Relationship Id="rId45" Type="http://schemas.openxmlformats.org/officeDocument/2006/relationships/customXml" Target="../ink/ink128.xml"/><Relationship Id="rId66" Type="http://schemas.openxmlformats.org/officeDocument/2006/relationships/image" Target="../media/image142.png"/><Relationship Id="rId87" Type="http://schemas.openxmlformats.org/officeDocument/2006/relationships/customXml" Target="../ink/ink149.xml"/><Relationship Id="rId61" Type="http://schemas.openxmlformats.org/officeDocument/2006/relationships/customXml" Target="../ink/ink136.xml"/><Relationship Id="rId82" Type="http://schemas.openxmlformats.org/officeDocument/2006/relationships/image" Target="../media/image150.png"/><Relationship Id="rId19" Type="http://schemas.openxmlformats.org/officeDocument/2006/relationships/customXml" Target="../ink/ink115.xml"/><Relationship Id="rId14" Type="http://schemas.openxmlformats.org/officeDocument/2006/relationships/image" Target="../media/image116.png"/><Relationship Id="rId30" Type="http://schemas.openxmlformats.org/officeDocument/2006/relationships/image" Target="../media/image124.png"/><Relationship Id="rId35" Type="http://schemas.openxmlformats.org/officeDocument/2006/relationships/customXml" Target="../ink/ink123.xml"/><Relationship Id="rId56" Type="http://schemas.openxmlformats.org/officeDocument/2006/relationships/image" Target="../media/image137.png"/><Relationship Id="rId77" Type="http://schemas.openxmlformats.org/officeDocument/2006/relationships/customXml" Target="../ink/ink144.xml"/><Relationship Id="rId100" Type="http://schemas.openxmlformats.org/officeDocument/2006/relationships/image" Target="../media/image159.png"/><Relationship Id="rId105" Type="http://schemas.openxmlformats.org/officeDocument/2006/relationships/customXml" Target="../ink/ink158.xml"/><Relationship Id="rId8" Type="http://schemas.openxmlformats.org/officeDocument/2006/relationships/image" Target="../media/image113.png"/><Relationship Id="rId51" Type="http://schemas.openxmlformats.org/officeDocument/2006/relationships/customXml" Target="../ink/ink131.xml"/><Relationship Id="rId72" Type="http://schemas.openxmlformats.org/officeDocument/2006/relationships/image" Target="../media/image145.png"/><Relationship Id="rId93" Type="http://schemas.openxmlformats.org/officeDocument/2006/relationships/customXml" Target="../ink/ink152.xml"/><Relationship Id="rId98" Type="http://schemas.openxmlformats.org/officeDocument/2006/relationships/image" Target="../media/image158.png"/><Relationship Id="rId3" Type="http://schemas.openxmlformats.org/officeDocument/2006/relationships/customXml" Target="../ink/ink107.xml"/><Relationship Id="rId25" Type="http://schemas.openxmlformats.org/officeDocument/2006/relationships/customXml" Target="../ink/ink118.xml"/><Relationship Id="rId46" Type="http://schemas.openxmlformats.org/officeDocument/2006/relationships/image" Target="../media/image132.png"/><Relationship Id="rId67" Type="http://schemas.openxmlformats.org/officeDocument/2006/relationships/customXml" Target="../ink/ink139.xml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18.xml"/><Relationship Id="rId21" Type="http://schemas.openxmlformats.org/officeDocument/2006/relationships/customXml" Target="../ink/ink170.xml"/><Relationship Id="rId42" Type="http://schemas.openxmlformats.org/officeDocument/2006/relationships/image" Target="../media/image184.png"/><Relationship Id="rId63" Type="http://schemas.openxmlformats.org/officeDocument/2006/relationships/customXml" Target="../ink/ink191.xml"/><Relationship Id="rId84" Type="http://schemas.openxmlformats.org/officeDocument/2006/relationships/image" Target="../media/image205.png"/><Relationship Id="rId138" Type="http://schemas.openxmlformats.org/officeDocument/2006/relationships/image" Target="../media/image232.png"/><Relationship Id="rId159" Type="http://schemas.openxmlformats.org/officeDocument/2006/relationships/customXml" Target="../ink/ink239.xml"/><Relationship Id="rId170" Type="http://schemas.openxmlformats.org/officeDocument/2006/relationships/image" Target="../media/image248.png"/><Relationship Id="rId107" Type="http://schemas.openxmlformats.org/officeDocument/2006/relationships/customXml" Target="../ink/ink213.xml"/><Relationship Id="rId11" Type="http://schemas.openxmlformats.org/officeDocument/2006/relationships/customXml" Target="../ink/ink165.xml"/><Relationship Id="rId32" Type="http://schemas.openxmlformats.org/officeDocument/2006/relationships/image" Target="../media/image179.png"/><Relationship Id="rId53" Type="http://schemas.openxmlformats.org/officeDocument/2006/relationships/customXml" Target="../ink/ink186.xml"/><Relationship Id="rId74" Type="http://schemas.openxmlformats.org/officeDocument/2006/relationships/image" Target="../media/image200.png"/><Relationship Id="rId128" Type="http://schemas.openxmlformats.org/officeDocument/2006/relationships/image" Target="../media/image227.png"/><Relationship Id="rId149" Type="http://schemas.openxmlformats.org/officeDocument/2006/relationships/customXml" Target="../ink/ink234.xml"/><Relationship Id="rId5" Type="http://schemas.openxmlformats.org/officeDocument/2006/relationships/customXml" Target="../ink/ink162.xml"/><Relationship Id="rId95" Type="http://schemas.openxmlformats.org/officeDocument/2006/relationships/customXml" Target="../ink/ink207.xml"/><Relationship Id="rId160" Type="http://schemas.openxmlformats.org/officeDocument/2006/relationships/image" Target="../media/image243.png"/><Relationship Id="rId22" Type="http://schemas.openxmlformats.org/officeDocument/2006/relationships/image" Target="../media/image174.png"/><Relationship Id="rId43" Type="http://schemas.openxmlformats.org/officeDocument/2006/relationships/customXml" Target="../ink/ink181.xml"/><Relationship Id="rId64" Type="http://schemas.openxmlformats.org/officeDocument/2006/relationships/image" Target="../media/image195.png"/><Relationship Id="rId118" Type="http://schemas.openxmlformats.org/officeDocument/2006/relationships/image" Target="../media/image222.png"/><Relationship Id="rId139" Type="http://schemas.openxmlformats.org/officeDocument/2006/relationships/customXml" Target="../ink/ink229.xml"/><Relationship Id="rId85" Type="http://schemas.openxmlformats.org/officeDocument/2006/relationships/customXml" Target="../ink/ink202.xml"/><Relationship Id="rId150" Type="http://schemas.openxmlformats.org/officeDocument/2006/relationships/image" Target="../media/image238.png"/><Relationship Id="rId171" Type="http://schemas.openxmlformats.org/officeDocument/2006/relationships/customXml" Target="../ink/ink245.xml"/><Relationship Id="rId12" Type="http://schemas.openxmlformats.org/officeDocument/2006/relationships/image" Target="../media/image169.png"/><Relationship Id="rId33" Type="http://schemas.openxmlformats.org/officeDocument/2006/relationships/customXml" Target="../ink/ink176.xml"/><Relationship Id="rId108" Type="http://schemas.openxmlformats.org/officeDocument/2006/relationships/image" Target="../media/image217.png"/><Relationship Id="rId129" Type="http://schemas.openxmlformats.org/officeDocument/2006/relationships/customXml" Target="../ink/ink224.xml"/><Relationship Id="rId54" Type="http://schemas.openxmlformats.org/officeDocument/2006/relationships/image" Target="../media/image190.png"/><Relationship Id="rId75" Type="http://schemas.openxmlformats.org/officeDocument/2006/relationships/customXml" Target="../ink/ink197.xml"/><Relationship Id="rId96" Type="http://schemas.openxmlformats.org/officeDocument/2006/relationships/image" Target="../media/image211.png"/><Relationship Id="rId140" Type="http://schemas.openxmlformats.org/officeDocument/2006/relationships/image" Target="../media/image233.png"/><Relationship Id="rId161" Type="http://schemas.openxmlformats.org/officeDocument/2006/relationships/customXml" Target="../ink/ink240.xml"/><Relationship Id="rId1" Type="http://schemas.openxmlformats.org/officeDocument/2006/relationships/customXml" Target="../ink/ink160.xml"/><Relationship Id="rId6" Type="http://schemas.openxmlformats.org/officeDocument/2006/relationships/image" Target="../media/image166.png"/><Relationship Id="rId23" Type="http://schemas.openxmlformats.org/officeDocument/2006/relationships/customXml" Target="../ink/ink171.xml"/><Relationship Id="rId28" Type="http://schemas.openxmlformats.org/officeDocument/2006/relationships/image" Target="../media/image177.png"/><Relationship Id="rId49" Type="http://schemas.openxmlformats.org/officeDocument/2006/relationships/customXml" Target="../ink/ink184.xml"/><Relationship Id="rId114" Type="http://schemas.openxmlformats.org/officeDocument/2006/relationships/image" Target="../media/image220.png"/><Relationship Id="rId119" Type="http://schemas.openxmlformats.org/officeDocument/2006/relationships/customXml" Target="../ink/ink219.xml"/><Relationship Id="rId44" Type="http://schemas.openxmlformats.org/officeDocument/2006/relationships/image" Target="../media/image185.png"/><Relationship Id="rId60" Type="http://schemas.openxmlformats.org/officeDocument/2006/relationships/image" Target="../media/image193.png"/><Relationship Id="rId65" Type="http://schemas.openxmlformats.org/officeDocument/2006/relationships/customXml" Target="../ink/ink192.xml"/><Relationship Id="rId81" Type="http://schemas.openxmlformats.org/officeDocument/2006/relationships/customXml" Target="../ink/ink200.xml"/><Relationship Id="rId86" Type="http://schemas.openxmlformats.org/officeDocument/2006/relationships/image" Target="../media/image206.png"/><Relationship Id="rId130" Type="http://schemas.openxmlformats.org/officeDocument/2006/relationships/image" Target="../media/image228.png"/><Relationship Id="rId135" Type="http://schemas.openxmlformats.org/officeDocument/2006/relationships/customXml" Target="../ink/ink227.xml"/><Relationship Id="rId151" Type="http://schemas.openxmlformats.org/officeDocument/2006/relationships/customXml" Target="../ink/ink235.xml"/><Relationship Id="rId156" Type="http://schemas.openxmlformats.org/officeDocument/2006/relationships/image" Target="../media/image241.png"/><Relationship Id="rId172" Type="http://schemas.openxmlformats.org/officeDocument/2006/relationships/image" Target="../media/image249.png"/><Relationship Id="rId13" Type="http://schemas.openxmlformats.org/officeDocument/2006/relationships/customXml" Target="../ink/ink166.xml"/><Relationship Id="rId18" Type="http://schemas.openxmlformats.org/officeDocument/2006/relationships/image" Target="../media/image172.png"/><Relationship Id="rId39" Type="http://schemas.openxmlformats.org/officeDocument/2006/relationships/customXml" Target="../ink/ink179.xml"/><Relationship Id="rId109" Type="http://schemas.openxmlformats.org/officeDocument/2006/relationships/customXml" Target="../ink/ink214.xml"/><Relationship Id="rId34" Type="http://schemas.openxmlformats.org/officeDocument/2006/relationships/image" Target="../media/image180.png"/><Relationship Id="rId50" Type="http://schemas.openxmlformats.org/officeDocument/2006/relationships/image" Target="../media/image188.png"/><Relationship Id="rId55" Type="http://schemas.openxmlformats.org/officeDocument/2006/relationships/customXml" Target="../ink/ink187.xml"/><Relationship Id="rId76" Type="http://schemas.openxmlformats.org/officeDocument/2006/relationships/image" Target="../media/image201.png"/><Relationship Id="rId97" Type="http://schemas.openxmlformats.org/officeDocument/2006/relationships/customXml" Target="../ink/ink208.xml"/><Relationship Id="rId104" Type="http://schemas.openxmlformats.org/officeDocument/2006/relationships/image" Target="../media/image215.png"/><Relationship Id="rId120" Type="http://schemas.openxmlformats.org/officeDocument/2006/relationships/image" Target="../media/image223.png"/><Relationship Id="rId125" Type="http://schemas.openxmlformats.org/officeDocument/2006/relationships/customXml" Target="../ink/ink222.xml"/><Relationship Id="rId141" Type="http://schemas.openxmlformats.org/officeDocument/2006/relationships/customXml" Target="../ink/ink230.xml"/><Relationship Id="rId146" Type="http://schemas.openxmlformats.org/officeDocument/2006/relationships/image" Target="../media/image236.png"/><Relationship Id="rId167" Type="http://schemas.openxmlformats.org/officeDocument/2006/relationships/customXml" Target="../ink/ink243.xml"/><Relationship Id="rId7" Type="http://schemas.openxmlformats.org/officeDocument/2006/relationships/customXml" Target="../ink/ink163.xml"/><Relationship Id="rId71" Type="http://schemas.openxmlformats.org/officeDocument/2006/relationships/customXml" Target="../ink/ink195.xml"/><Relationship Id="rId92" Type="http://schemas.openxmlformats.org/officeDocument/2006/relationships/image" Target="../media/image209.png"/><Relationship Id="rId162" Type="http://schemas.openxmlformats.org/officeDocument/2006/relationships/image" Target="../media/image244.png"/><Relationship Id="rId2" Type="http://schemas.openxmlformats.org/officeDocument/2006/relationships/image" Target="../media/image164.png"/><Relationship Id="rId29" Type="http://schemas.openxmlformats.org/officeDocument/2006/relationships/customXml" Target="../ink/ink174.xml"/><Relationship Id="rId24" Type="http://schemas.openxmlformats.org/officeDocument/2006/relationships/image" Target="../media/image175.png"/><Relationship Id="rId40" Type="http://schemas.openxmlformats.org/officeDocument/2006/relationships/image" Target="../media/image183.png"/><Relationship Id="rId45" Type="http://schemas.openxmlformats.org/officeDocument/2006/relationships/customXml" Target="../ink/ink182.xml"/><Relationship Id="rId66" Type="http://schemas.openxmlformats.org/officeDocument/2006/relationships/image" Target="../media/image196.png"/><Relationship Id="rId87" Type="http://schemas.openxmlformats.org/officeDocument/2006/relationships/customXml" Target="../ink/ink203.xml"/><Relationship Id="rId110" Type="http://schemas.openxmlformats.org/officeDocument/2006/relationships/image" Target="../media/image218.png"/><Relationship Id="rId115" Type="http://schemas.openxmlformats.org/officeDocument/2006/relationships/customXml" Target="../ink/ink217.xml"/><Relationship Id="rId131" Type="http://schemas.openxmlformats.org/officeDocument/2006/relationships/customXml" Target="../ink/ink225.xml"/><Relationship Id="rId136" Type="http://schemas.openxmlformats.org/officeDocument/2006/relationships/image" Target="../media/image231.png"/><Relationship Id="rId157" Type="http://schemas.openxmlformats.org/officeDocument/2006/relationships/customXml" Target="../ink/ink238.xml"/><Relationship Id="rId61" Type="http://schemas.openxmlformats.org/officeDocument/2006/relationships/customXml" Target="../ink/ink190.xml"/><Relationship Id="rId82" Type="http://schemas.openxmlformats.org/officeDocument/2006/relationships/image" Target="../media/image204.png"/><Relationship Id="rId152" Type="http://schemas.openxmlformats.org/officeDocument/2006/relationships/image" Target="../media/image239.png"/><Relationship Id="rId173" Type="http://schemas.openxmlformats.org/officeDocument/2006/relationships/customXml" Target="../ink/ink246.xml"/><Relationship Id="rId19" Type="http://schemas.openxmlformats.org/officeDocument/2006/relationships/customXml" Target="../ink/ink169.xml"/><Relationship Id="rId14" Type="http://schemas.openxmlformats.org/officeDocument/2006/relationships/image" Target="../media/image170.png"/><Relationship Id="rId30" Type="http://schemas.openxmlformats.org/officeDocument/2006/relationships/image" Target="../media/image178.png"/><Relationship Id="rId35" Type="http://schemas.openxmlformats.org/officeDocument/2006/relationships/customXml" Target="../ink/ink177.xml"/><Relationship Id="rId56" Type="http://schemas.openxmlformats.org/officeDocument/2006/relationships/image" Target="../media/image191.png"/><Relationship Id="rId77" Type="http://schemas.openxmlformats.org/officeDocument/2006/relationships/customXml" Target="../ink/ink198.xml"/><Relationship Id="rId100" Type="http://schemas.openxmlformats.org/officeDocument/2006/relationships/image" Target="../media/image213.png"/><Relationship Id="rId105" Type="http://schemas.openxmlformats.org/officeDocument/2006/relationships/customXml" Target="../ink/ink212.xml"/><Relationship Id="rId126" Type="http://schemas.openxmlformats.org/officeDocument/2006/relationships/image" Target="../media/image226.png"/><Relationship Id="rId147" Type="http://schemas.openxmlformats.org/officeDocument/2006/relationships/customXml" Target="../ink/ink233.xml"/><Relationship Id="rId168" Type="http://schemas.openxmlformats.org/officeDocument/2006/relationships/image" Target="../media/image247.png"/><Relationship Id="rId8" Type="http://schemas.openxmlformats.org/officeDocument/2006/relationships/image" Target="../media/image167.png"/><Relationship Id="rId51" Type="http://schemas.openxmlformats.org/officeDocument/2006/relationships/customXml" Target="../ink/ink185.xml"/><Relationship Id="rId72" Type="http://schemas.openxmlformats.org/officeDocument/2006/relationships/image" Target="../media/image199.png"/><Relationship Id="rId93" Type="http://schemas.openxmlformats.org/officeDocument/2006/relationships/customXml" Target="../ink/ink206.xml"/><Relationship Id="rId98" Type="http://schemas.openxmlformats.org/officeDocument/2006/relationships/image" Target="../media/image212.png"/><Relationship Id="rId121" Type="http://schemas.openxmlformats.org/officeDocument/2006/relationships/customXml" Target="../ink/ink220.xml"/><Relationship Id="rId142" Type="http://schemas.openxmlformats.org/officeDocument/2006/relationships/image" Target="../media/image234.png"/><Relationship Id="rId163" Type="http://schemas.openxmlformats.org/officeDocument/2006/relationships/customXml" Target="../ink/ink241.xml"/><Relationship Id="rId3" Type="http://schemas.openxmlformats.org/officeDocument/2006/relationships/customXml" Target="../ink/ink161.xml"/><Relationship Id="rId25" Type="http://schemas.openxmlformats.org/officeDocument/2006/relationships/customXml" Target="../ink/ink172.xml"/><Relationship Id="rId46" Type="http://schemas.openxmlformats.org/officeDocument/2006/relationships/image" Target="../media/image186.png"/><Relationship Id="rId67" Type="http://schemas.openxmlformats.org/officeDocument/2006/relationships/customXml" Target="../ink/ink193.xml"/><Relationship Id="rId116" Type="http://schemas.openxmlformats.org/officeDocument/2006/relationships/image" Target="../media/image221.png"/><Relationship Id="rId137" Type="http://schemas.openxmlformats.org/officeDocument/2006/relationships/customXml" Target="../ink/ink228.xml"/><Relationship Id="rId158" Type="http://schemas.openxmlformats.org/officeDocument/2006/relationships/image" Target="../media/image242.png"/><Relationship Id="rId20" Type="http://schemas.openxmlformats.org/officeDocument/2006/relationships/image" Target="../media/image173.png"/><Relationship Id="rId41" Type="http://schemas.openxmlformats.org/officeDocument/2006/relationships/customXml" Target="../ink/ink180.xml"/><Relationship Id="rId62" Type="http://schemas.openxmlformats.org/officeDocument/2006/relationships/image" Target="../media/image194.png"/><Relationship Id="rId83" Type="http://schemas.openxmlformats.org/officeDocument/2006/relationships/customXml" Target="../ink/ink201.xml"/><Relationship Id="rId88" Type="http://schemas.openxmlformats.org/officeDocument/2006/relationships/image" Target="../media/image207.png"/><Relationship Id="rId111" Type="http://schemas.openxmlformats.org/officeDocument/2006/relationships/customXml" Target="../ink/ink215.xml"/><Relationship Id="rId132" Type="http://schemas.openxmlformats.org/officeDocument/2006/relationships/image" Target="../media/image229.png"/><Relationship Id="rId153" Type="http://schemas.openxmlformats.org/officeDocument/2006/relationships/customXml" Target="../ink/ink236.xml"/><Relationship Id="rId174" Type="http://schemas.openxmlformats.org/officeDocument/2006/relationships/image" Target="../media/image250.png"/><Relationship Id="rId15" Type="http://schemas.openxmlformats.org/officeDocument/2006/relationships/customXml" Target="../ink/ink167.xml"/><Relationship Id="rId36" Type="http://schemas.openxmlformats.org/officeDocument/2006/relationships/image" Target="../media/image181.png"/><Relationship Id="rId57" Type="http://schemas.openxmlformats.org/officeDocument/2006/relationships/customXml" Target="../ink/ink188.xml"/><Relationship Id="rId106" Type="http://schemas.openxmlformats.org/officeDocument/2006/relationships/image" Target="../media/image216.png"/><Relationship Id="rId127" Type="http://schemas.openxmlformats.org/officeDocument/2006/relationships/customXml" Target="../ink/ink223.xml"/><Relationship Id="rId10" Type="http://schemas.openxmlformats.org/officeDocument/2006/relationships/image" Target="../media/image168.png"/><Relationship Id="rId31" Type="http://schemas.openxmlformats.org/officeDocument/2006/relationships/customXml" Target="../ink/ink175.xml"/><Relationship Id="rId52" Type="http://schemas.openxmlformats.org/officeDocument/2006/relationships/image" Target="../media/image189.png"/><Relationship Id="rId73" Type="http://schemas.openxmlformats.org/officeDocument/2006/relationships/customXml" Target="../ink/ink196.xml"/><Relationship Id="rId78" Type="http://schemas.openxmlformats.org/officeDocument/2006/relationships/image" Target="../media/image202.png"/><Relationship Id="rId94" Type="http://schemas.openxmlformats.org/officeDocument/2006/relationships/image" Target="../media/image210.png"/><Relationship Id="rId99" Type="http://schemas.openxmlformats.org/officeDocument/2006/relationships/customXml" Target="../ink/ink209.xml"/><Relationship Id="rId101" Type="http://schemas.openxmlformats.org/officeDocument/2006/relationships/customXml" Target="../ink/ink210.xml"/><Relationship Id="rId122" Type="http://schemas.openxmlformats.org/officeDocument/2006/relationships/image" Target="../media/image224.png"/><Relationship Id="rId143" Type="http://schemas.openxmlformats.org/officeDocument/2006/relationships/customXml" Target="../ink/ink231.xml"/><Relationship Id="rId148" Type="http://schemas.openxmlformats.org/officeDocument/2006/relationships/image" Target="../media/image237.png"/><Relationship Id="rId164" Type="http://schemas.openxmlformats.org/officeDocument/2006/relationships/image" Target="../media/image245.png"/><Relationship Id="rId169" Type="http://schemas.openxmlformats.org/officeDocument/2006/relationships/customXml" Target="../ink/ink244.xml"/><Relationship Id="rId4" Type="http://schemas.openxmlformats.org/officeDocument/2006/relationships/image" Target="../media/image165.png"/><Relationship Id="rId9" Type="http://schemas.openxmlformats.org/officeDocument/2006/relationships/customXml" Target="../ink/ink164.xml"/><Relationship Id="rId26" Type="http://schemas.openxmlformats.org/officeDocument/2006/relationships/image" Target="../media/image176.png"/><Relationship Id="rId47" Type="http://schemas.openxmlformats.org/officeDocument/2006/relationships/customXml" Target="../ink/ink183.xml"/><Relationship Id="rId68" Type="http://schemas.openxmlformats.org/officeDocument/2006/relationships/image" Target="../media/image197.png"/><Relationship Id="rId89" Type="http://schemas.openxmlformats.org/officeDocument/2006/relationships/customXml" Target="../ink/ink204.xml"/><Relationship Id="rId112" Type="http://schemas.openxmlformats.org/officeDocument/2006/relationships/image" Target="../media/image219.png"/><Relationship Id="rId133" Type="http://schemas.openxmlformats.org/officeDocument/2006/relationships/customXml" Target="../ink/ink226.xml"/><Relationship Id="rId154" Type="http://schemas.openxmlformats.org/officeDocument/2006/relationships/image" Target="../media/image240.png"/><Relationship Id="rId16" Type="http://schemas.openxmlformats.org/officeDocument/2006/relationships/image" Target="../media/image171.png"/><Relationship Id="rId37" Type="http://schemas.openxmlformats.org/officeDocument/2006/relationships/customXml" Target="../ink/ink178.xml"/><Relationship Id="rId58" Type="http://schemas.openxmlformats.org/officeDocument/2006/relationships/image" Target="../media/image192.png"/><Relationship Id="rId79" Type="http://schemas.openxmlformats.org/officeDocument/2006/relationships/customXml" Target="../ink/ink199.xml"/><Relationship Id="rId102" Type="http://schemas.openxmlformats.org/officeDocument/2006/relationships/image" Target="../media/image214.png"/><Relationship Id="rId123" Type="http://schemas.openxmlformats.org/officeDocument/2006/relationships/customXml" Target="../ink/ink221.xml"/><Relationship Id="rId144" Type="http://schemas.openxmlformats.org/officeDocument/2006/relationships/image" Target="../media/image235.png"/><Relationship Id="rId90" Type="http://schemas.openxmlformats.org/officeDocument/2006/relationships/image" Target="../media/image208.png"/><Relationship Id="rId165" Type="http://schemas.openxmlformats.org/officeDocument/2006/relationships/customXml" Target="../ink/ink242.xml"/><Relationship Id="rId27" Type="http://schemas.openxmlformats.org/officeDocument/2006/relationships/customXml" Target="../ink/ink173.xml"/><Relationship Id="rId48" Type="http://schemas.openxmlformats.org/officeDocument/2006/relationships/image" Target="../media/image187.png"/><Relationship Id="rId69" Type="http://schemas.openxmlformats.org/officeDocument/2006/relationships/customXml" Target="../ink/ink194.xml"/><Relationship Id="rId113" Type="http://schemas.openxmlformats.org/officeDocument/2006/relationships/customXml" Target="../ink/ink216.xml"/><Relationship Id="rId134" Type="http://schemas.openxmlformats.org/officeDocument/2006/relationships/image" Target="../media/image230.png"/><Relationship Id="rId80" Type="http://schemas.openxmlformats.org/officeDocument/2006/relationships/image" Target="../media/image203.png"/><Relationship Id="rId155" Type="http://schemas.openxmlformats.org/officeDocument/2006/relationships/customXml" Target="../ink/ink237.xml"/><Relationship Id="rId17" Type="http://schemas.openxmlformats.org/officeDocument/2006/relationships/customXml" Target="../ink/ink168.xml"/><Relationship Id="rId38" Type="http://schemas.openxmlformats.org/officeDocument/2006/relationships/image" Target="../media/image182.png"/><Relationship Id="rId59" Type="http://schemas.openxmlformats.org/officeDocument/2006/relationships/customXml" Target="../ink/ink189.xml"/><Relationship Id="rId103" Type="http://schemas.openxmlformats.org/officeDocument/2006/relationships/customXml" Target="../ink/ink211.xml"/><Relationship Id="rId124" Type="http://schemas.openxmlformats.org/officeDocument/2006/relationships/image" Target="../media/image225.png"/><Relationship Id="rId70" Type="http://schemas.openxmlformats.org/officeDocument/2006/relationships/image" Target="../media/image198.png"/><Relationship Id="rId91" Type="http://schemas.openxmlformats.org/officeDocument/2006/relationships/customXml" Target="../ink/ink205.xml"/><Relationship Id="rId145" Type="http://schemas.openxmlformats.org/officeDocument/2006/relationships/customXml" Target="../ink/ink232.xml"/><Relationship Id="rId166" Type="http://schemas.openxmlformats.org/officeDocument/2006/relationships/image" Target="../media/image2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8</xdr:col>
      <xdr:colOff>571500</xdr:colOff>
      <xdr:row>68</xdr:row>
      <xdr:rowOff>76200</xdr:rowOff>
    </xdr:to>
    <xdr:pic>
      <xdr:nvPicPr>
        <xdr:cNvPr id="4" name="Picture 3" descr="The Spider Network: The Wild Story of a Math Genius, a Gang of Backstabbing Bankers, and One of the Greatest Scams in Financial Histor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F146-64D0-4295-86F5-DEBB9578B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179800"/>
          <a:ext cx="6350000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609080</xdr:colOff>
      <xdr:row>5</xdr:row>
      <xdr:rowOff>148400</xdr:rowOff>
    </xdr:from>
    <xdr:to>
      <xdr:col>3</xdr:col>
      <xdr:colOff>429060</xdr:colOff>
      <xdr:row>8</xdr:row>
      <xdr:rowOff>155720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14:cNvPr>
            <xdr14:cNvContentPartPr/>
          </xdr14:nvContentPartPr>
          <xdr14:nvPr macro=""/>
          <xdr14:xfrm>
            <a:off x="2260080" y="8733600"/>
            <a:ext cx="645480" cy="997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9640" y="8723160"/>
              <a:ext cx="666720" cy="10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582060</xdr:colOff>
      <xdr:row>7</xdr:row>
      <xdr:rowOff>128800</xdr:rowOff>
    </xdr:from>
    <xdr:to>
      <xdr:col>4</xdr:col>
      <xdr:colOff>25840</xdr:colOff>
      <xdr:row>8</xdr:row>
      <xdr:rowOff>101720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14:cNvPr>
            <xdr14:cNvContentPartPr/>
          </xdr14:nvContentPartPr>
          <xdr14:nvPr macro=""/>
          <xdr14:xfrm>
            <a:off x="3058560" y="9374400"/>
            <a:ext cx="269280" cy="3031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48120" y="9363600"/>
              <a:ext cx="29052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333640</xdr:colOff>
      <xdr:row>5</xdr:row>
      <xdr:rowOff>262880</xdr:rowOff>
    </xdr:from>
    <xdr:to>
      <xdr:col>4</xdr:col>
      <xdr:colOff>398800</xdr:colOff>
      <xdr:row>8</xdr:row>
      <xdr:rowOff>93440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14:cNvPr>
            <xdr14:cNvContentPartPr/>
          </xdr14:nvContentPartPr>
          <xdr14:nvPr macro=""/>
          <xdr14:xfrm>
            <a:off x="3635640" y="8848080"/>
            <a:ext cx="65160" cy="82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624840" y="8837280"/>
              <a:ext cx="86400" cy="84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182780</xdr:colOff>
      <xdr:row>5</xdr:row>
      <xdr:rowOff>212120</xdr:rowOff>
    </xdr:from>
    <xdr:to>
      <xdr:col>5</xdr:col>
      <xdr:colOff>200060</xdr:colOff>
      <xdr:row>7</xdr:row>
      <xdr:rowOff>288280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14:cNvPr>
            <xdr14:cNvContentPartPr/>
          </xdr14:nvContentPartPr>
          <xdr14:nvPr macro=""/>
          <xdr14:xfrm>
            <a:off x="4310280" y="8797320"/>
            <a:ext cx="17280" cy="7365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99840" y="8786880"/>
              <a:ext cx="3852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794440</xdr:colOff>
      <xdr:row>6</xdr:row>
      <xdr:rowOff>279000</xdr:rowOff>
    </xdr:from>
    <xdr:to>
      <xdr:col>5</xdr:col>
      <xdr:colOff>411740</xdr:colOff>
      <xdr:row>6</xdr:row>
      <xdr:rowOff>286560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14:cNvPr>
            <xdr14:cNvContentPartPr/>
          </xdr14:nvContentPartPr>
          <xdr14:nvPr macro=""/>
          <xdr14:xfrm>
            <a:off x="4096440" y="9194400"/>
            <a:ext cx="442800" cy="75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086000" y="9183960"/>
              <a:ext cx="46404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488420</xdr:colOff>
      <xdr:row>6</xdr:row>
      <xdr:rowOff>303120</xdr:rowOff>
    </xdr:from>
    <xdr:to>
      <xdr:col>5</xdr:col>
      <xdr:colOff>783620</xdr:colOff>
      <xdr:row>8</xdr:row>
      <xdr:rowOff>99200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14:cNvPr>
            <xdr14:cNvContentPartPr/>
          </xdr14:nvContentPartPr>
          <xdr14:nvPr macro=""/>
          <xdr14:xfrm>
            <a:off x="4615920" y="9218520"/>
            <a:ext cx="295200" cy="4564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05480" y="9208080"/>
              <a:ext cx="316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567560</xdr:colOff>
      <xdr:row>6</xdr:row>
      <xdr:rowOff>131760</xdr:rowOff>
    </xdr:from>
    <xdr:to>
      <xdr:col>9</xdr:col>
      <xdr:colOff>236700</xdr:colOff>
      <xdr:row>7</xdr:row>
      <xdr:rowOff>305200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14:cNvPr>
            <xdr14:cNvContentPartPr/>
          </xdr14:nvContentPartPr>
          <xdr14:nvPr macro=""/>
          <xdr14:xfrm>
            <a:off x="7171560" y="9047160"/>
            <a:ext cx="494640" cy="50364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61120" y="9036720"/>
              <a:ext cx="51588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336420</xdr:colOff>
      <xdr:row>6</xdr:row>
      <xdr:rowOff>327240</xdr:rowOff>
    </xdr:from>
    <xdr:to>
      <xdr:col>9</xdr:col>
      <xdr:colOff>652140</xdr:colOff>
      <xdr:row>7</xdr:row>
      <xdr:rowOff>282520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14:cNvPr>
            <xdr14:cNvContentPartPr/>
          </xdr14:nvContentPartPr>
          <xdr14:nvPr macro=""/>
          <xdr14:xfrm>
            <a:off x="7765920" y="9242640"/>
            <a:ext cx="315720" cy="2854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755480" y="9231840"/>
              <a:ext cx="33696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202840</xdr:colOff>
      <xdr:row>5</xdr:row>
      <xdr:rowOff>164240</xdr:rowOff>
    </xdr:from>
    <xdr:to>
      <xdr:col>10</xdr:col>
      <xdr:colOff>239200</xdr:colOff>
      <xdr:row>7</xdr:row>
      <xdr:rowOff>283960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14:cNvPr>
            <xdr14:cNvContentPartPr/>
          </xdr14:nvContentPartPr>
          <xdr14:nvPr macro=""/>
          <xdr14:xfrm>
            <a:off x="8457840" y="8749440"/>
            <a:ext cx="36360" cy="7801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8447040" y="8738640"/>
              <a:ext cx="57600" cy="80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461320</xdr:colOff>
      <xdr:row>6</xdr:row>
      <xdr:rowOff>226080</xdr:rowOff>
    </xdr:from>
    <xdr:to>
      <xdr:col>10</xdr:col>
      <xdr:colOff>713320</xdr:colOff>
      <xdr:row>7</xdr:row>
      <xdr:rowOff>248680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14:cNvPr>
            <xdr14:cNvContentPartPr/>
          </xdr14:nvContentPartPr>
          <xdr14:nvPr macro=""/>
          <xdr14:xfrm>
            <a:off x="8716320" y="9141480"/>
            <a:ext cx="252000" cy="3528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05880" y="9131040"/>
              <a:ext cx="273240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236300</xdr:colOff>
      <xdr:row>6</xdr:row>
      <xdr:rowOff>175680</xdr:rowOff>
    </xdr:from>
    <xdr:to>
      <xdr:col>11</xdr:col>
      <xdr:colOff>446180</xdr:colOff>
      <xdr:row>7</xdr:row>
      <xdr:rowOff>102160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14:cNvPr>
            <xdr14:cNvContentPartPr/>
          </xdr14:nvContentPartPr>
          <xdr14:nvPr macro=""/>
          <xdr14:xfrm>
            <a:off x="9316800" y="9091080"/>
            <a:ext cx="209880" cy="256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9306000" y="9080280"/>
              <a:ext cx="2311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715100</xdr:colOff>
      <xdr:row>5</xdr:row>
      <xdr:rowOff>194120</xdr:rowOff>
    </xdr:from>
    <xdr:to>
      <xdr:col>11</xdr:col>
      <xdr:colOff>755060</xdr:colOff>
      <xdr:row>7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14:cNvPr>
            <xdr14:cNvContentPartPr/>
          </xdr14:nvContentPartPr>
          <xdr14:nvPr macro=""/>
          <xdr14:xfrm>
            <a:off x="9795600" y="8779320"/>
            <a:ext cx="39960" cy="6260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9785160" y="8768880"/>
              <a:ext cx="6120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124680</xdr:colOff>
      <xdr:row>6</xdr:row>
      <xdr:rowOff>298440</xdr:rowOff>
    </xdr:from>
    <xdr:to>
      <xdr:col>12</xdr:col>
      <xdr:colOff>297840</xdr:colOff>
      <xdr:row>7</xdr:row>
      <xdr:rowOff>126280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14:cNvPr>
            <xdr14:cNvContentPartPr/>
          </xdr14:nvContentPartPr>
          <xdr14:nvPr macro=""/>
          <xdr14:xfrm>
            <a:off x="10030680" y="9213840"/>
            <a:ext cx="173160" cy="15804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020240" y="9203040"/>
              <a:ext cx="19440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419160</xdr:colOff>
      <xdr:row>6</xdr:row>
      <xdr:rowOff>190080</xdr:rowOff>
    </xdr:from>
    <xdr:to>
      <xdr:col>12</xdr:col>
      <xdr:colOff>513480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14:cNvPr>
            <xdr14:cNvContentPartPr/>
          </xdr14:nvContentPartPr>
          <xdr14:nvPr macro=""/>
          <xdr14:xfrm>
            <a:off x="10325160" y="9105480"/>
            <a:ext cx="94320" cy="278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314360" y="9094680"/>
              <a:ext cx="115560" cy="29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551260</xdr:colOff>
      <xdr:row>5</xdr:row>
      <xdr:rowOff>148760</xdr:rowOff>
    </xdr:from>
    <xdr:to>
      <xdr:col>14</xdr:col>
      <xdr:colOff>197720</xdr:colOff>
      <xdr:row>7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14:cNvPr>
            <xdr14:cNvContentPartPr/>
          </xdr14:nvContentPartPr>
          <xdr14:nvPr macro=""/>
          <xdr14:xfrm>
            <a:off x="11282760" y="8733960"/>
            <a:ext cx="471960" cy="7358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271960" y="8723520"/>
              <a:ext cx="493200" cy="75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337040</xdr:colOff>
      <xdr:row>6</xdr:row>
      <xdr:rowOff>262080</xdr:rowOff>
    </xdr:from>
    <xdr:to>
      <xdr:col>14</xdr:col>
      <xdr:colOff>661040</xdr:colOff>
      <xdr:row>7</xdr:row>
      <xdr:rowOff>193240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14:cNvPr>
            <xdr14:cNvContentPartPr/>
          </xdr14:nvContentPartPr>
          <xdr14:nvPr macro=""/>
          <xdr14:xfrm>
            <a:off x="11894040" y="9177480"/>
            <a:ext cx="324000" cy="261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883240" y="9167040"/>
              <a:ext cx="3452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5</xdr:row>
      <xdr:rowOff>14840</xdr:rowOff>
    </xdr:from>
    <xdr:to>
      <xdr:col>15</xdr:col>
      <xdr:colOff>100140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14:cNvPr>
            <xdr14:cNvContentPartPr/>
          </xdr14:nvContentPartPr>
          <xdr14:nvPr macro=""/>
          <xdr14:xfrm>
            <a:off x="12395520" y="8600040"/>
            <a:ext cx="87120" cy="7837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2385080" y="8589600"/>
              <a:ext cx="108360" cy="80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322260</xdr:colOff>
      <xdr:row>5</xdr:row>
      <xdr:rowOff>134000</xdr:rowOff>
    </xdr:from>
    <xdr:to>
      <xdr:col>15</xdr:col>
      <xdr:colOff>374460</xdr:colOff>
      <xdr:row>7</xdr:row>
      <xdr:rowOff>158320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14:cNvPr>
            <xdr14:cNvContentPartPr/>
          </xdr14:nvContentPartPr>
          <xdr14:nvPr macro=""/>
          <xdr14:xfrm>
            <a:off x="12704760" y="8719200"/>
            <a:ext cx="52200" cy="684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694320" y="8708760"/>
              <a:ext cx="73440" cy="70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307860</xdr:colOff>
      <xdr:row>6</xdr:row>
      <xdr:rowOff>158760</xdr:rowOff>
    </xdr:from>
    <xdr:to>
      <xdr:col>15</xdr:col>
      <xdr:colOff>528540</xdr:colOff>
      <xdr:row>6</xdr:row>
      <xdr:rowOff>169920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14:cNvPr>
            <xdr14:cNvContentPartPr/>
          </xdr14:nvContentPartPr>
          <xdr14:nvPr macro=""/>
          <xdr14:xfrm>
            <a:off x="12690360" y="9074160"/>
            <a:ext cx="220680" cy="111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679920" y="9063720"/>
              <a:ext cx="24192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577500</xdr:colOff>
      <xdr:row>6</xdr:row>
      <xdr:rowOff>119160</xdr:rowOff>
    </xdr:from>
    <xdr:to>
      <xdr:col>15</xdr:col>
      <xdr:colOff>742740</xdr:colOff>
      <xdr:row>7</xdr:row>
      <xdr:rowOff>150400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14:cNvPr>
            <xdr14:cNvContentPartPr/>
          </xdr14:nvContentPartPr>
          <xdr14:nvPr macro=""/>
          <xdr14:xfrm>
            <a:off x="12960000" y="9034560"/>
            <a:ext cx="165240" cy="3614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949200" y="9023760"/>
              <a:ext cx="186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350640</xdr:colOff>
      <xdr:row>4</xdr:row>
      <xdr:rowOff>205720</xdr:rowOff>
    </xdr:from>
    <xdr:to>
      <xdr:col>18</xdr:col>
      <xdr:colOff>678600</xdr:colOff>
      <xdr:row>6</xdr:row>
      <xdr:rowOff>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14:cNvPr>
            <xdr14:cNvContentPartPr/>
          </xdr14:nvContentPartPr>
          <xdr14:nvPr macro=""/>
          <xdr14:xfrm>
            <a:off x="15209640" y="8460720"/>
            <a:ext cx="327960" cy="4626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5199200" y="8449920"/>
              <a:ext cx="349200" cy="48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96820</xdr:colOff>
      <xdr:row>4</xdr:row>
      <xdr:rowOff>269440</xdr:rowOff>
    </xdr:from>
    <xdr:to>
      <xdr:col>19</xdr:col>
      <xdr:colOff>402820</xdr:colOff>
      <xdr:row>5</xdr:row>
      <xdr:rowOff>300680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14:cNvPr>
            <xdr14:cNvContentPartPr/>
          </xdr14:nvContentPartPr>
          <xdr14:nvPr macro=""/>
          <xdr14:xfrm>
            <a:off x="15781320" y="8524440"/>
            <a:ext cx="306000" cy="36144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5770880" y="8513640"/>
              <a:ext cx="32724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536040</xdr:colOff>
      <xdr:row>6</xdr:row>
      <xdr:rowOff>56520</xdr:rowOff>
    </xdr:from>
    <xdr:to>
      <xdr:col>19</xdr:col>
      <xdr:colOff>444940</xdr:colOff>
      <xdr:row>6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14:cNvPr>
            <xdr14:cNvContentPartPr/>
          </xdr14:nvContentPartPr>
          <xdr14:nvPr macro=""/>
          <xdr14:xfrm>
            <a:off x="15395040" y="8971920"/>
            <a:ext cx="734400" cy="24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384600" y="8961120"/>
              <a:ext cx="755640" cy="4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541080</xdr:colOff>
      <xdr:row>6</xdr:row>
      <xdr:rowOff>232200</xdr:rowOff>
    </xdr:from>
    <xdr:to>
      <xdr:col>18</xdr:col>
      <xdr:colOff>769680</xdr:colOff>
      <xdr:row>7</xdr:row>
      <xdr:rowOff>205480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14:cNvPr>
            <xdr14:cNvContentPartPr/>
          </xdr14:nvContentPartPr>
          <xdr14:nvPr macro=""/>
          <xdr14:xfrm>
            <a:off x="15400080" y="9147600"/>
            <a:ext cx="228600" cy="3034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89280" y="9136800"/>
              <a:ext cx="249840" cy="32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154780</xdr:colOff>
      <xdr:row>6</xdr:row>
      <xdr:rowOff>159840</xdr:rowOff>
    </xdr:from>
    <xdr:to>
      <xdr:col>19</xdr:col>
      <xdr:colOff>435580</xdr:colOff>
      <xdr:row>7</xdr:row>
      <xdr:rowOff>170560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14:cNvPr>
            <xdr14:cNvContentPartPr/>
          </xdr14:nvContentPartPr>
          <xdr14:nvPr macro=""/>
          <xdr14:xfrm>
            <a:off x="15839280" y="9075240"/>
            <a:ext cx="280800" cy="340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5828480" y="9064800"/>
              <a:ext cx="30204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397800</xdr:colOff>
      <xdr:row>10</xdr:row>
      <xdr:rowOff>252040</xdr:rowOff>
    </xdr:from>
    <xdr:to>
      <xdr:col>0</xdr:col>
      <xdr:colOff>791640</xdr:colOff>
      <xdr:row>13</xdr:row>
      <xdr:rowOff>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14:cNvPr>
            <xdr14:cNvContentPartPr/>
          </xdr14:nvContentPartPr>
          <xdr14:nvPr macro=""/>
          <xdr14:xfrm>
            <a:off x="397800" y="10488240"/>
            <a:ext cx="393840" cy="7603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387000" y="10477800"/>
              <a:ext cx="415080" cy="78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55780</xdr:colOff>
      <xdr:row>11</xdr:row>
      <xdr:rowOff>281120</xdr:rowOff>
    </xdr:from>
    <xdr:to>
      <xdr:col>1</xdr:col>
      <xdr:colOff>210220</xdr:colOff>
      <xdr:row>12</xdr:row>
      <xdr:rowOff>242520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14:cNvPr>
            <xdr14:cNvContentPartPr/>
          </xdr14:nvContentPartPr>
          <xdr14:nvPr macro=""/>
          <xdr14:xfrm>
            <a:off x="881280" y="10847520"/>
            <a:ext cx="154440" cy="291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870840" y="10837080"/>
              <a:ext cx="175680" cy="31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419380</xdr:colOff>
      <xdr:row>10</xdr:row>
      <xdr:rowOff>175720</xdr:rowOff>
    </xdr:from>
    <xdr:to>
      <xdr:col>1</xdr:col>
      <xdr:colOff>550780</xdr:colOff>
      <xdr:row>12</xdr:row>
      <xdr:rowOff>237480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14:cNvPr>
            <xdr14:cNvContentPartPr/>
          </xdr14:nvContentPartPr>
          <xdr14:nvPr macro=""/>
          <xdr14:xfrm>
            <a:off x="1244880" y="10411920"/>
            <a:ext cx="131400" cy="722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34080" y="10401480"/>
              <a:ext cx="152640" cy="74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624940</xdr:colOff>
      <xdr:row>10</xdr:row>
      <xdr:rowOff>221440</xdr:rowOff>
    </xdr:from>
    <xdr:to>
      <xdr:col>1</xdr:col>
      <xdr:colOff>708460</xdr:colOff>
      <xdr:row>12</xdr:row>
      <xdr:rowOff>179880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14:cNvPr>
            <xdr14:cNvContentPartPr/>
          </xdr14:nvContentPartPr>
          <xdr14:nvPr macro=""/>
          <xdr14:xfrm>
            <a:off x="1450440" y="10457640"/>
            <a:ext cx="83520" cy="6188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40000" y="10447200"/>
              <a:ext cx="104760" cy="64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33080</xdr:colOff>
      <xdr:row>11</xdr:row>
      <xdr:rowOff>318560</xdr:rowOff>
    </xdr:from>
    <xdr:to>
      <xdr:col>2</xdr:col>
      <xdr:colOff>196880</xdr:colOff>
      <xdr:row>12</xdr:row>
      <xdr:rowOff>141720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14:cNvPr>
            <xdr14:cNvContentPartPr/>
          </xdr14:nvContentPartPr>
          <xdr14:nvPr macro=""/>
          <xdr14:xfrm>
            <a:off x="1684080" y="10884960"/>
            <a:ext cx="163800" cy="1533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673280" y="10874160"/>
              <a:ext cx="185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313160</xdr:colOff>
      <xdr:row>11</xdr:row>
      <xdr:rowOff>311360</xdr:rowOff>
    </xdr:from>
    <xdr:to>
      <xdr:col>2</xdr:col>
      <xdr:colOff>455360</xdr:colOff>
      <xdr:row>12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14:cNvPr>
            <xdr14:cNvContentPartPr/>
          </xdr14:nvContentPartPr>
          <xdr14:nvPr macro=""/>
          <xdr14:xfrm>
            <a:off x="1964160" y="10877760"/>
            <a:ext cx="142200" cy="763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53720" y="10866960"/>
              <a:ext cx="163440" cy="9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139980</xdr:colOff>
      <xdr:row>10</xdr:row>
      <xdr:rowOff>234760</xdr:rowOff>
    </xdr:from>
    <xdr:to>
      <xdr:col>3</xdr:col>
      <xdr:colOff>569820</xdr:colOff>
      <xdr:row>12</xdr:row>
      <xdr:rowOff>213720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14:cNvPr>
            <xdr14:cNvContentPartPr/>
          </xdr14:nvContentPartPr>
          <xdr14:nvPr macro=""/>
          <xdr14:xfrm>
            <a:off x="2616480" y="10470960"/>
            <a:ext cx="429840" cy="6393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605680" y="10460520"/>
              <a:ext cx="451080" cy="66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732540</xdr:colOff>
      <xdr:row>11</xdr:row>
      <xdr:rowOff>174200</xdr:rowOff>
    </xdr:from>
    <xdr:to>
      <xdr:col>4</xdr:col>
      <xdr:colOff>200440</xdr:colOff>
      <xdr:row>12</xdr:row>
      <xdr:rowOff>187080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14:cNvPr>
            <xdr14:cNvContentPartPr/>
          </xdr14:nvContentPartPr>
          <xdr14:nvPr macro=""/>
          <xdr14:xfrm>
            <a:off x="3209040" y="10740600"/>
            <a:ext cx="293400" cy="343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98240" y="10729800"/>
              <a:ext cx="314640" cy="36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304480</xdr:colOff>
      <xdr:row>10</xdr:row>
      <xdr:rowOff>67720</xdr:rowOff>
    </xdr:from>
    <xdr:to>
      <xdr:col>4</xdr:col>
      <xdr:colOff>426160</xdr:colOff>
      <xdr:row>12</xdr:row>
      <xdr:rowOff>248280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14:cNvPr>
            <xdr14:cNvContentPartPr/>
          </xdr14:nvContentPartPr>
          <xdr14:nvPr macro=""/>
          <xdr14:xfrm>
            <a:off x="3606480" y="10303920"/>
            <a:ext cx="121680" cy="8409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6040" y="10293120"/>
              <a:ext cx="142920" cy="86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759520</xdr:colOff>
      <xdr:row>10</xdr:row>
      <xdr:rowOff>49360</xdr:rowOff>
    </xdr:from>
    <xdr:to>
      <xdr:col>5</xdr:col>
      <xdr:colOff>49940</xdr:colOff>
      <xdr:row>12</xdr:row>
      <xdr:rowOff>140280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14:cNvPr>
            <xdr14:cNvContentPartPr/>
          </xdr14:nvContentPartPr>
          <xdr14:nvPr macro=""/>
          <xdr14:xfrm>
            <a:off x="4061520" y="10285560"/>
            <a:ext cx="115920" cy="751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050720" y="10275120"/>
              <a:ext cx="137160" cy="77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740080</xdr:colOff>
      <xdr:row>11</xdr:row>
      <xdr:rowOff>32000</xdr:rowOff>
    </xdr:from>
    <xdr:to>
      <xdr:col>5</xdr:col>
      <xdr:colOff>223100</xdr:colOff>
      <xdr:row>11</xdr:row>
      <xdr:rowOff>44240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14:cNvPr>
            <xdr14:cNvContentPartPr/>
          </xdr14:nvContentPartPr>
          <xdr14:nvPr macro=""/>
          <xdr14:xfrm>
            <a:off x="4042080" y="10598400"/>
            <a:ext cx="308520" cy="122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031640" y="10587960"/>
              <a:ext cx="3297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292580</xdr:colOff>
      <xdr:row>11</xdr:row>
      <xdr:rowOff>68360</xdr:rowOff>
    </xdr:from>
    <xdr:to>
      <xdr:col>5</xdr:col>
      <xdr:colOff>489140</xdr:colOff>
      <xdr:row>12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14:cNvPr>
            <xdr14:cNvContentPartPr/>
          </xdr14:nvContentPartPr>
          <xdr14:nvPr macro=""/>
          <xdr14:xfrm>
            <a:off x="4420080" y="10634760"/>
            <a:ext cx="196560" cy="42372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409280" y="10623960"/>
              <a:ext cx="217800" cy="44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112500</xdr:colOff>
      <xdr:row>9</xdr:row>
      <xdr:rowOff>129360</xdr:rowOff>
    </xdr:from>
    <xdr:to>
      <xdr:col>9</xdr:col>
      <xdr:colOff>232380</xdr:colOff>
      <xdr:row>11</xdr:row>
      <xdr:rowOff>262400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14:cNvPr>
            <xdr14:cNvContentPartPr/>
          </xdr14:nvContentPartPr>
          <xdr14:nvPr macro=""/>
          <xdr14:xfrm>
            <a:off x="7542000" y="10035360"/>
            <a:ext cx="119880" cy="7934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531560" y="10024920"/>
              <a:ext cx="141120" cy="81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793640</xdr:colOff>
      <xdr:row>10</xdr:row>
      <xdr:rowOff>114520</xdr:rowOff>
    </xdr:from>
    <xdr:to>
      <xdr:col>9</xdr:col>
      <xdr:colOff>489420</xdr:colOff>
      <xdr:row>10</xdr:row>
      <xdr:rowOff>143680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14:cNvPr>
            <xdr14:cNvContentPartPr/>
          </xdr14:nvContentPartPr>
          <xdr14:nvPr macro=""/>
          <xdr14:xfrm>
            <a:off x="7397640" y="10350720"/>
            <a:ext cx="521280" cy="291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87200" y="10339920"/>
              <a:ext cx="54252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622620</xdr:colOff>
      <xdr:row>10</xdr:row>
      <xdr:rowOff>232240</xdr:rowOff>
    </xdr:from>
    <xdr:to>
      <xdr:col>10</xdr:col>
      <xdr:colOff>156040</xdr:colOff>
      <xdr:row>11</xdr:row>
      <xdr:rowOff>188600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14:cNvPr>
            <xdr14:cNvContentPartPr/>
          </xdr14:nvContentPartPr>
          <xdr14:nvPr macro=""/>
          <xdr14:xfrm>
            <a:off x="8052120" y="10468440"/>
            <a:ext cx="358920" cy="2865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41680" y="10458000"/>
              <a:ext cx="38016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179800</xdr:colOff>
      <xdr:row>10</xdr:row>
      <xdr:rowOff>233680</xdr:rowOff>
    </xdr:from>
    <xdr:to>
      <xdr:col>10</xdr:col>
      <xdr:colOff>335320</xdr:colOff>
      <xdr:row>11</xdr:row>
      <xdr:rowOff>197960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14:cNvPr>
            <xdr14:cNvContentPartPr/>
          </xdr14:nvContentPartPr>
          <xdr14:nvPr macro=""/>
          <xdr14:xfrm>
            <a:off x="8434800" y="10469880"/>
            <a:ext cx="155520" cy="294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24360" y="10459080"/>
              <a:ext cx="176760" cy="31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569680</xdr:colOff>
      <xdr:row>9</xdr:row>
      <xdr:rowOff>242400</xdr:rowOff>
    </xdr:from>
    <xdr:to>
      <xdr:col>11</xdr:col>
      <xdr:colOff>51260</xdr:colOff>
      <xdr:row>11</xdr:row>
      <xdr:rowOff>188240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14:cNvPr>
            <xdr14:cNvContentPartPr/>
          </xdr14:nvContentPartPr>
          <xdr14:nvPr macro=""/>
          <xdr14:xfrm>
            <a:off x="8824680" y="10148400"/>
            <a:ext cx="307080" cy="6062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14240" y="10137960"/>
              <a:ext cx="328320" cy="62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10</xdr:row>
      <xdr:rowOff>207040</xdr:rowOff>
    </xdr:from>
    <xdr:to>
      <xdr:col>11</xdr:col>
      <xdr:colOff>499100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14:cNvPr>
            <xdr14:cNvContentPartPr/>
          </xdr14:nvContentPartPr>
          <xdr14:nvPr macro=""/>
          <xdr14:xfrm>
            <a:off x="9337320" y="10443240"/>
            <a:ext cx="242280" cy="2854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9326520" y="10432800"/>
              <a:ext cx="26352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616460</xdr:colOff>
      <xdr:row>10</xdr:row>
      <xdr:rowOff>293800</xdr:rowOff>
    </xdr:from>
    <xdr:to>
      <xdr:col>12</xdr:col>
      <xdr:colOff>4440</xdr:colOff>
      <xdr:row>11</xdr:row>
      <xdr:rowOff>121640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14:cNvPr>
            <xdr14:cNvContentPartPr/>
          </xdr14:nvContentPartPr>
          <xdr14:nvPr macro=""/>
          <xdr14:xfrm>
            <a:off x="9696960" y="10530000"/>
            <a:ext cx="213480" cy="1580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9686520" y="10519200"/>
              <a:ext cx="23472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183360</xdr:colOff>
      <xdr:row>10</xdr:row>
      <xdr:rowOff>207040</xdr:rowOff>
    </xdr:from>
    <xdr:to>
      <xdr:col>12</xdr:col>
      <xdr:colOff>287040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14:cNvPr>
            <xdr14:cNvContentPartPr/>
          </xdr14:nvContentPartPr>
          <xdr14:nvPr macro=""/>
          <xdr14:xfrm>
            <a:off x="10089360" y="10443240"/>
            <a:ext cx="103680" cy="2649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078560" y="10432800"/>
              <a:ext cx="12492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210720</xdr:colOff>
      <xdr:row>9</xdr:row>
      <xdr:rowOff>326640</xdr:rowOff>
    </xdr:from>
    <xdr:to>
      <xdr:col>12</xdr:col>
      <xdr:colOff>351840</xdr:colOff>
      <xdr:row>10</xdr:row>
      <xdr:rowOff>112360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14:cNvPr>
            <xdr14:cNvContentPartPr/>
          </xdr14:nvContentPartPr>
          <xdr14:nvPr macro=""/>
          <xdr14:xfrm>
            <a:off x="10116720" y="10232640"/>
            <a:ext cx="141120" cy="1159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0106280" y="10222200"/>
              <a:ext cx="162360" cy="13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410500</xdr:colOff>
      <xdr:row>9</xdr:row>
      <xdr:rowOff>137280</xdr:rowOff>
    </xdr:from>
    <xdr:to>
      <xdr:col>14</xdr:col>
      <xdr:colOff>12320</xdr:colOff>
      <xdr:row>11</xdr:row>
      <xdr:rowOff>124160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14:cNvPr>
            <xdr14:cNvContentPartPr/>
          </xdr14:nvContentPartPr>
          <xdr14:nvPr macro=""/>
          <xdr14:xfrm>
            <a:off x="11142000" y="10043280"/>
            <a:ext cx="427320" cy="647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131200" y="10032480"/>
              <a:ext cx="448560" cy="66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113120</xdr:colOff>
      <xdr:row>10</xdr:row>
      <xdr:rowOff>196240</xdr:rowOff>
    </xdr:from>
    <xdr:to>
      <xdr:col>14</xdr:col>
      <xdr:colOff>411920</xdr:colOff>
      <xdr:row>11</xdr:row>
      <xdr:rowOff>117320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14:cNvPr>
            <xdr14:cNvContentPartPr/>
          </xdr14:nvContentPartPr>
          <xdr14:nvPr macro=""/>
          <xdr14:xfrm>
            <a:off x="11670120" y="10432440"/>
            <a:ext cx="298800" cy="251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659680" y="10422000"/>
              <a:ext cx="320040" cy="2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586160</xdr:colOff>
      <xdr:row>9</xdr:row>
      <xdr:rowOff>148800</xdr:rowOff>
    </xdr:from>
    <xdr:to>
      <xdr:col>14</xdr:col>
      <xdr:colOff>666080</xdr:colOff>
      <xdr:row>11</xdr:row>
      <xdr:rowOff>162680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14:cNvPr>
            <xdr14:cNvContentPartPr/>
          </xdr14:nvContentPartPr>
          <xdr14:nvPr macro=""/>
          <xdr14:xfrm>
            <a:off x="12143160" y="10054800"/>
            <a:ext cx="79920" cy="674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2132360" y="10044000"/>
              <a:ext cx="101160" cy="69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67380</xdr:colOff>
      <xdr:row>9</xdr:row>
      <xdr:rowOff>152400</xdr:rowOff>
    </xdr:from>
    <xdr:to>
      <xdr:col>15</xdr:col>
      <xdr:colOff>143700</xdr:colOff>
      <xdr:row>11</xdr:row>
      <xdr:rowOff>56840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14:cNvPr>
            <xdr14:cNvContentPartPr/>
          </xdr14:nvContentPartPr>
          <xdr14:nvPr macro=""/>
          <xdr14:xfrm>
            <a:off x="12449880" y="10058400"/>
            <a:ext cx="76320" cy="5648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2439080" y="10047600"/>
              <a:ext cx="9756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56580</xdr:colOff>
      <xdr:row>10</xdr:row>
      <xdr:rowOff>125320</xdr:rowOff>
    </xdr:from>
    <xdr:to>
      <xdr:col>15</xdr:col>
      <xdr:colOff>319380</xdr:colOff>
      <xdr:row>10</xdr:row>
      <xdr:rowOff>150880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14:cNvPr>
            <xdr14:cNvContentPartPr/>
          </xdr14:nvContentPartPr>
          <xdr14:nvPr macro=""/>
          <xdr14:xfrm>
            <a:off x="12439080" y="10361520"/>
            <a:ext cx="262800" cy="25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2428280" y="10351080"/>
              <a:ext cx="284040" cy="4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340260</xdr:colOff>
      <xdr:row>10</xdr:row>
      <xdr:rowOff>133600</xdr:rowOff>
    </xdr:from>
    <xdr:to>
      <xdr:col>15</xdr:col>
      <xdr:colOff>530700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14:cNvPr>
            <xdr14:cNvContentPartPr/>
          </xdr14:nvContentPartPr>
          <xdr14:nvPr macro=""/>
          <xdr14:xfrm>
            <a:off x="12722760" y="10369800"/>
            <a:ext cx="190440" cy="3384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712320" y="10359360"/>
              <a:ext cx="211680" cy="35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340220</xdr:colOff>
      <xdr:row>9</xdr:row>
      <xdr:rowOff>125760</xdr:rowOff>
    </xdr:from>
    <xdr:to>
      <xdr:col>18</xdr:col>
      <xdr:colOff>42120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14:cNvPr>
            <xdr14:cNvContentPartPr/>
          </xdr14:nvContentPartPr>
          <xdr14:nvPr macro=""/>
          <xdr14:xfrm>
            <a:off x="14373720" y="10031760"/>
            <a:ext cx="527400" cy="6969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362920" y="10021320"/>
              <a:ext cx="548640" cy="71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441000</xdr:colOff>
      <xdr:row>9</xdr:row>
      <xdr:rowOff>65640</xdr:rowOff>
    </xdr:from>
    <xdr:to>
      <xdr:col>18</xdr:col>
      <xdr:colOff>693000</xdr:colOff>
      <xdr:row>10</xdr:row>
      <xdr:rowOff>118480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14:cNvPr>
            <xdr14:cNvContentPartPr/>
          </xdr14:nvContentPartPr>
          <xdr14:nvPr macro=""/>
          <xdr14:xfrm>
            <a:off x="15300000" y="9971640"/>
            <a:ext cx="252000" cy="3830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289560" y="9961200"/>
              <a:ext cx="273240" cy="40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50380</xdr:colOff>
      <xdr:row>9</xdr:row>
      <xdr:rowOff>50160</xdr:rowOff>
    </xdr:from>
    <xdr:to>
      <xdr:col>19</xdr:col>
      <xdr:colOff>347380</xdr:colOff>
      <xdr:row>10</xdr:row>
      <xdr:rowOff>106600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14:cNvPr>
            <xdr14:cNvContentPartPr/>
          </xdr14:nvContentPartPr>
          <xdr14:nvPr macro=""/>
          <xdr14:xfrm>
            <a:off x="15734880" y="9956160"/>
            <a:ext cx="297000" cy="386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5724080" y="9945360"/>
              <a:ext cx="31824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474840</xdr:colOff>
      <xdr:row>10</xdr:row>
      <xdr:rowOff>252760</xdr:rowOff>
    </xdr:from>
    <xdr:to>
      <xdr:col>19</xdr:col>
      <xdr:colOff>377620</xdr:colOff>
      <xdr:row>10</xdr:row>
      <xdr:rowOff>303520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14:cNvPr>
            <xdr14:cNvContentPartPr/>
          </xdr14:nvContentPartPr>
          <xdr14:nvPr macro=""/>
          <xdr14:xfrm>
            <a:off x="15333840" y="10488960"/>
            <a:ext cx="728280" cy="507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5323040" y="10478520"/>
              <a:ext cx="74952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510840</xdr:colOff>
      <xdr:row>11</xdr:row>
      <xdr:rowOff>82760</xdr:rowOff>
    </xdr:from>
    <xdr:to>
      <xdr:col>18</xdr:col>
      <xdr:colOff>758160</xdr:colOff>
      <xdr:row>12</xdr:row>
      <xdr:rowOff>69360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14:cNvPr>
            <xdr14:cNvContentPartPr/>
          </xdr14:nvContentPartPr>
          <xdr14:nvPr macro=""/>
          <xdr14:xfrm>
            <a:off x="15369840" y="10649160"/>
            <a:ext cx="247320" cy="31680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359400" y="10638360"/>
              <a:ext cx="26856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60820</xdr:colOff>
      <xdr:row>11</xdr:row>
      <xdr:rowOff>82760</xdr:rowOff>
    </xdr:from>
    <xdr:to>
      <xdr:col>19</xdr:col>
      <xdr:colOff>272860</xdr:colOff>
      <xdr:row>12</xdr:row>
      <xdr:rowOff>51360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14:cNvPr>
            <xdr14:cNvContentPartPr/>
          </xdr14:nvContentPartPr>
          <xdr14:nvPr macro=""/>
          <xdr14:xfrm>
            <a:off x="15745320" y="10649160"/>
            <a:ext cx="212040" cy="2988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734520" y="10638360"/>
              <a:ext cx="233280" cy="32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515520</xdr:colOff>
      <xdr:row>15</xdr:row>
      <xdr:rowOff>156240</xdr:rowOff>
    </xdr:from>
    <xdr:to>
      <xdr:col>0</xdr:col>
      <xdr:colOff>545040</xdr:colOff>
      <xdr:row>17</xdr:row>
      <xdr:rowOff>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14:cNvPr>
            <xdr14:cNvContentPartPr/>
          </xdr14:nvContentPartPr>
          <xdr14:nvPr macro=""/>
          <xdr14:xfrm>
            <a:off x="515520" y="12043440"/>
            <a:ext cx="29520" cy="5346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505080" y="12033000"/>
              <a:ext cx="50760" cy="55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534960</xdr:colOff>
      <xdr:row>15</xdr:row>
      <xdr:rowOff>54000</xdr:rowOff>
    </xdr:from>
    <xdr:to>
      <xdr:col>0</xdr:col>
      <xdr:colOff>767520</xdr:colOff>
      <xdr:row>15</xdr:row>
      <xdr:rowOff>304560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14:cNvPr>
            <xdr14:cNvContentPartPr/>
          </xdr14:nvContentPartPr>
          <xdr14:nvPr macro=""/>
          <xdr14:xfrm>
            <a:off x="534960" y="11941200"/>
            <a:ext cx="232560" cy="2505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524160" y="11930760"/>
              <a:ext cx="253800" cy="27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124540</xdr:colOff>
      <xdr:row>15</xdr:row>
      <xdr:rowOff>114120</xdr:rowOff>
    </xdr:from>
    <xdr:to>
      <xdr:col>1</xdr:col>
      <xdr:colOff>272860</xdr:colOff>
      <xdr:row>15</xdr:row>
      <xdr:rowOff>314280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14:cNvPr>
            <xdr14:cNvContentPartPr/>
          </xdr14:nvContentPartPr>
          <xdr14:nvPr macro=""/>
          <xdr14:xfrm>
            <a:off x="950040" y="12001320"/>
            <a:ext cx="148320" cy="2001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39240" y="11990880"/>
              <a:ext cx="169560" cy="2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410740</xdr:colOff>
      <xdr:row>15</xdr:row>
      <xdr:rowOff>164880</xdr:rowOff>
    </xdr:from>
    <xdr:to>
      <xdr:col>1</xdr:col>
      <xdr:colOff>537460</xdr:colOff>
      <xdr:row>15</xdr:row>
      <xdr:rowOff>292320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14:cNvPr>
            <xdr14:cNvContentPartPr/>
          </xdr14:nvContentPartPr>
          <xdr14:nvPr macro=""/>
          <xdr14:xfrm>
            <a:off x="1236240" y="12052080"/>
            <a:ext cx="126720" cy="1274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225800" y="12041280"/>
              <a:ext cx="147960" cy="14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670660</xdr:colOff>
      <xdr:row>15</xdr:row>
      <xdr:rowOff>129960</xdr:rowOff>
    </xdr:from>
    <xdr:to>
      <xdr:col>1</xdr:col>
      <xdr:colOff>745540</xdr:colOff>
      <xdr:row>15</xdr:row>
      <xdr:rowOff>306720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14:cNvPr>
            <xdr14:cNvContentPartPr/>
          </xdr14:nvContentPartPr>
          <xdr14:nvPr macro=""/>
          <xdr14:xfrm>
            <a:off x="1496160" y="12017160"/>
            <a:ext cx="74880" cy="176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85720" y="12006360"/>
              <a:ext cx="96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817540</xdr:colOff>
      <xdr:row>15</xdr:row>
      <xdr:rowOff>146880</xdr:rowOff>
    </xdr:from>
    <xdr:to>
      <xdr:col>2</xdr:col>
      <xdr:colOff>322160</xdr:colOff>
      <xdr:row>15</xdr:row>
      <xdr:rowOff>310320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14:cNvPr>
            <xdr14:cNvContentPartPr/>
          </xdr14:nvContentPartPr>
          <xdr14:nvPr macro=""/>
          <xdr14:xfrm>
            <a:off x="1643040" y="12034080"/>
            <a:ext cx="330120" cy="1634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632240" y="12023280"/>
              <a:ext cx="35136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439520</xdr:colOff>
      <xdr:row>14</xdr:row>
      <xdr:rowOff>254240</xdr:rowOff>
    </xdr:from>
    <xdr:to>
      <xdr:col>2</xdr:col>
      <xdr:colOff>449600</xdr:colOff>
      <xdr:row>15</xdr:row>
      <xdr:rowOff>313200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14:cNvPr>
            <xdr14:cNvContentPartPr/>
          </xdr14:nvContentPartPr>
          <xdr14:nvPr macro=""/>
          <xdr14:xfrm>
            <a:off x="2090520" y="11811240"/>
            <a:ext cx="10080" cy="3891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080080" y="11800800"/>
              <a:ext cx="3132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395240</xdr:colOff>
      <xdr:row>15</xdr:row>
      <xdr:rowOff>56520</xdr:rowOff>
    </xdr:from>
    <xdr:to>
      <xdr:col>2</xdr:col>
      <xdr:colOff>608720</xdr:colOff>
      <xdr:row>15</xdr:row>
      <xdr:rowOff>68760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14:cNvPr>
            <xdr14:cNvContentPartPr/>
          </xdr14:nvContentPartPr>
          <xdr14:nvPr macro=""/>
          <xdr14:xfrm>
            <a:off x="2046240" y="11943720"/>
            <a:ext cx="213480" cy="122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2035440" y="11932920"/>
              <a:ext cx="2347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375780</xdr:colOff>
      <xdr:row>14</xdr:row>
      <xdr:rowOff>45080</xdr:rowOff>
    </xdr:from>
    <xdr:to>
      <xdr:col>3</xdr:col>
      <xdr:colOff>688980</xdr:colOff>
      <xdr:row>15</xdr:row>
      <xdr:rowOff>310680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14:cNvPr>
            <xdr14:cNvContentPartPr/>
          </xdr14:nvContentPartPr>
          <xdr14:nvPr macro=""/>
          <xdr14:xfrm>
            <a:off x="2852280" y="11602080"/>
            <a:ext cx="313200" cy="5958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841480" y="11591280"/>
              <a:ext cx="33444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801660</xdr:colOff>
      <xdr:row>14</xdr:row>
      <xdr:rowOff>294200</xdr:rowOff>
    </xdr:from>
    <xdr:to>
      <xdr:col>4</xdr:col>
      <xdr:colOff>273520</xdr:colOff>
      <xdr:row>15</xdr:row>
      <xdr:rowOff>238320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14:cNvPr>
            <xdr14:cNvContentPartPr/>
          </xdr14:nvContentPartPr>
          <xdr14:nvPr macro=""/>
          <xdr14:xfrm>
            <a:off x="3278160" y="11851200"/>
            <a:ext cx="297360" cy="27432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3267360" y="11840400"/>
              <a:ext cx="31860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390160</xdr:colOff>
      <xdr:row>13</xdr:row>
      <xdr:rowOff>295720</xdr:rowOff>
    </xdr:from>
    <xdr:to>
      <xdr:col>4</xdr:col>
      <xdr:colOff>492760</xdr:colOff>
      <xdr:row>15</xdr:row>
      <xdr:rowOff>200520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14:cNvPr>
            <xdr14:cNvContentPartPr/>
          </xdr14:nvContentPartPr>
          <xdr14:nvPr macro=""/>
          <xdr14:xfrm>
            <a:off x="3692160" y="11522520"/>
            <a:ext cx="102600" cy="56520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3681360" y="11512080"/>
              <a:ext cx="123840" cy="58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766720</xdr:colOff>
      <xdr:row>13</xdr:row>
      <xdr:rowOff>232000</xdr:rowOff>
    </xdr:from>
    <xdr:to>
      <xdr:col>4</xdr:col>
      <xdr:colOff>804520</xdr:colOff>
      <xdr:row>15</xdr:row>
      <xdr:rowOff>197640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14:cNvPr>
            <xdr14:cNvContentPartPr/>
          </xdr14:nvContentPartPr>
          <xdr14:nvPr macro=""/>
          <xdr14:xfrm>
            <a:off x="4068720" y="11458800"/>
            <a:ext cx="37800" cy="62604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4057920" y="11448000"/>
              <a:ext cx="5904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753400</xdr:colOff>
      <xdr:row>14</xdr:row>
      <xdr:rowOff>162800</xdr:rowOff>
    </xdr:from>
    <xdr:to>
      <xdr:col>5</xdr:col>
      <xdr:colOff>194300</xdr:colOff>
      <xdr:row>14</xdr:row>
      <xdr:rowOff>173960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14:cNvPr>
            <xdr14:cNvContentPartPr/>
          </xdr14:nvContentPartPr>
          <xdr14:nvPr macro=""/>
          <xdr14:xfrm>
            <a:off x="4055400" y="11719800"/>
            <a:ext cx="266400" cy="111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4044600" y="11709360"/>
              <a:ext cx="28764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14</xdr:row>
      <xdr:rowOff>116000</xdr:rowOff>
    </xdr:from>
    <xdr:to>
      <xdr:col>5</xdr:col>
      <xdr:colOff>504260</xdr:colOff>
      <xdr:row>15</xdr:row>
      <xdr:rowOff>106200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14:cNvPr>
            <xdr14:cNvContentPartPr/>
          </xdr14:nvContentPartPr>
          <xdr14:nvPr macro=""/>
          <xdr14:xfrm>
            <a:off x="4440240" y="11673000"/>
            <a:ext cx="191520" cy="3204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4429800" y="11662200"/>
              <a:ext cx="21276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194580</xdr:colOff>
      <xdr:row>13</xdr:row>
      <xdr:rowOff>280240</xdr:rowOff>
    </xdr:from>
    <xdr:to>
      <xdr:col>9</xdr:col>
      <xdr:colOff>547020</xdr:colOff>
      <xdr:row>15</xdr:row>
      <xdr:rowOff>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14:cNvPr>
            <xdr14:cNvContentPartPr/>
          </xdr14:nvContentPartPr>
          <xdr14:nvPr macro=""/>
          <xdr14:xfrm>
            <a:off x="7624080" y="11507040"/>
            <a:ext cx="352440" cy="4262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7613280" y="11496240"/>
              <a:ext cx="37368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648180</xdr:colOff>
      <xdr:row>14</xdr:row>
      <xdr:rowOff>14840</xdr:rowOff>
    </xdr:from>
    <xdr:to>
      <xdr:col>10</xdr:col>
      <xdr:colOff>75760</xdr:colOff>
      <xdr:row>14</xdr:row>
      <xdr:rowOff>276200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14:cNvPr>
            <xdr14:cNvContentPartPr/>
          </xdr14:nvContentPartPr>
          <xdr14:nvPr macro=""/>
          <xdr14:xfrm>
            <a:off x="8077680" y="11571840"/>
            <a:ext cx="253080" cy="26136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066880" y="11561400"/>
              <a:ext cx="27432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160000</xdr:colOff>
      <xdr:row>14</xdr:row>
      <xdr:rowOff>87200</xdr:rowOff>
    </xdr:from>
    <xdr:to>
      <xdr:col>10</xdr:col>
      <xdr:colOff>401920</xdr:colOff>
      <xdr:row>15</xdr:row>
      <xdr:rowOff>183240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14:cNvPr>
            <xdr14:cNvContentPartPr/>
          </xdr14:nvContentPartPr>
          <xdr14:nvPr macro=""/>
          <xdr14:xfrm>
            <a:off x="8415000" y="11644200"/>
            <a:ext cx="241920" cy="4262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8404200" y="11633400"/>
              <a:ext cx="26316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704320</xdr:colOff>
      <xdr:row>14</xdr:row>
      <xdr:rowOff>18440</xdr:rowOff>
    </xdr:from>
    <xdr:to>
      <xdr:col>11</xdr:col>
      <xdr:colOff>90860</xdr:colOff>
      <xdr:row>14</xdr:row>
      <xdr:rowOff>262880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14:cNvPr>
            <xdr14:cNvContentPartPr/>
          </xdr14:nvContentPartPr>
          <xdr14:nvPr macro=""/>
          <xdr14:xfrm>
            <a:off x="8959320" y="11575440"/>
            <a:ext cx="212040" cy="2444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8948880" y="11565000"/>
              <a:ext cx="23328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13</xdr:row>
      <xdr:rowOff>69640</xdr:rowOff>
    </xdr:from>
    <xdr:to>
      <xdr:col>11</xdr:col>
      <xdr:colOff>327020</xdr:colOff>
      <xdr:row>14</xdr:row>
      <xdr:rowOff>248840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14:cNvPr>
            <xdr14:cNvContentPartPr/>
          </xdr14:nvContentPartPr>
          <xdr14:nvPr macro=""/>
          <xdr14:xfrm>
            <a:off x="9337320" y="11296440"/>
            <a:ext cx="70200" cy="5094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326520" y="11285640"/>
              <a:ext cx="91440" cy="53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511700</xdr:colOff>
      <xdr:row>14</xdr:row>
      <xdr:rowOff>100160</xdr:rowOff>
    </xdr:from>
    <xdr:to>
      <xdr:col>11</xdr:col>
      <xdr:colOff>708260</xdr:colOff>
      <xdr:row>15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14:cNvPr>
            <xdr14:cNvContentPartPr/>
          </xdr14:nvContentPartPr>
          <xdr14:nvPr macro=""/>
          <xdr14:xfrm>
            <a:off x="9592200" y="11657160"/>
            <a:ext cx="196560" cy="230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581760" y="11646720"/>
              <a:ext cx="217800" cy="25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132600</xdr:colOff>
      <xdr:row>13</xdr:row>
      <xdr:rowOff>69640</xdr:rowOff>
    </xdr:from>
    <xdr:to>
      <xdr:col>12</xdr:col>
      <xdr:colOff>172560</xdr:colOff>
      <xdr:row>14</xdr:row>
      <xdr:rowOff>243080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14:cNvPr>
            <xdr14:cNvContentPartPr/>
          </xdr14:nvContentPartPr>
          <xdr14:nvPr macro=""/>
          <xdr14:xfrm>
            <a:off x="10038600" y="11296440"/>
            <a:ext cx="39960" cy="5036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028160" y="11285640"/>
              <a:ext cx="6120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79680</xdr:colOff>
      <xdr:row>13</xdr:row>
      <xdr:rowOff>301840</xdr:rowOff>
    </xdr:from>
    <xdr:to>
      <xdr:col>12</xdr:col>
      <xdr:colOff>302520</xdr:colOff>
      <xdr:row>13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14:cNvPr>
            <xdr14:cNvContentPartPr/>
          </xdr14:nvContentPartPr>
          <xdr14:nvPr macro=""/>
          <xdr14:xfrm>
            <a:off x="9985680" y="11528640"/>
            <a:ext cx="222840" cy="2340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975240" y="11517840"/>
              <a:ext cx="2440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329880</xdr:colOff>
      <xdr:row>13</xdr:row>
      <xdr:rowOff>328120</xdr:rowOff>
    </xdr:from>
    <xdr:to>
      <xdr:col>12</xdr:col>
      <xdr:colOff>415560</xdr:colOff>
      <xdr:row>14</xdr:row>
      <xdr:rowOff>159560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14:cNvPr>
            <xdr14:cNvContentPartPr/>
          </xdr14:nvContentPartPr>
          <xdr14:nvPr macro=""/>
          <xdr14:xfrm>
            <a:off x="10235880" y="11554920"/>
            <a:ext cx="85680" cy="16164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0225440" y="11544480"/>
              <a:ext cx="10692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494760</xdr:colOff>
      <xdr:row>14</xdr:row>
      <xdr:rowOff>440</xdr:rowOff>
    </xdr:from>
    <xdr:to>
      <xdr:col>12</xdr:col>
      <xdr:colOff>632280</xdr:colOff>
      <xdr:row>14</xdr:row>
      <xdr:rowOff>92240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14:cNvPr>
            <xdr14:cNvContentPartPr/>
          </xdr14:nvContentPartPr>
          <xdr14:nvPr macro=""/>
          <xdr14:xfrm>
            <a:off x="10400760" y="11557440"/>
            <a:ext cx="137520" cy="9180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0390320" y="11547000"/>
              <a:ext cx="158760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648480</xdr:colOff>
      <xdr:row>14</xdr:row>
      <xdr:rowOff>32840</xdr:rowOff>
    </xdr:from>
    <xdr:to>
      <xdr:col>13</xdr:col>
      <xdr:colOff>13780</xdr:colOff>
      <xdr:row>15</xdr:row>
      <xdr:rowOff>200160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14:cNvPr>
            <xdr14:cNvContentPartPr/>
          </xdr14:nvContentPartPr>
          <xdr14:nvPr macro=""/>
          <xdr14:xfrm>
            <a:off x="10554480" y="11589840"/>
            <a:ext cx="190800" cy="4975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0543680" y="11579400"/>
              <a:ext cx="212040" cy="51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712540</xdr:colOff>
      <xdr:row>13</xdr:row>
      <xdr:rowOff>17800</xdr:rowOff>
    </xdr:from>
    <xdr:to>
      <xdr:col>14</xdr:col>
      <xdr:colOff>243440</xdr:colOff>
      <xdr:row>14</xdr:row>
      <xdr:rowOff>289520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14:cNvPr>
            <xdr14:cNvContentPartPr/>
          </xdr14:nvContentPartPr>
          <xdr14:nvPr macro=""/>
          <xdr14:xfrm>
            <a:off x="11444040" y="11244600"/>
            <a:ext cx="356400" cy="60192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1433240" y="11234160"/>
              <a:ext cx="377640" cy="62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322640</xdr:colOff>
      <xdr:row>13</xdr:row>
      <xdr:rowOff>207880</xdr:rowOff>
    </xdr:from>
    <xdr:to>
      <xdr:col>14</xdr:col>
      <xdr:colOff>617840</xdr:colOff>
      <xdr:row>14</xdr:row>
      <xdr:rowOff>189080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14:cNvPr>
            <xdr14:cNvContentPartPr/>
          </xdr14:nvContentPartPr>
          <xdr14:nvPr macro=""/>
          <xdr14:xfrm>
            <a:off x="11879640" y="11434680"/>
            <a:ext cx="295200" cy="3114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868840" y="11424240"/>
              <a:ext cx="316440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640160</xdr:colOff>
      <xdr:row>12</xdr:row>
      <xdr:rowOff>303360</xdr:rowOff>
    </xdr:from>
    <xdr:to>
      <xdr:col>14</xdr:col>
      <xdr:colOff>782360</xdr:colOff>
      <xdr:row>14</xdr:row>
      <xdr:rowOff>223640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14:cNvPr>
            <xdr14:cNvContentPartPr/>
          </xdr14:nvContentPartPr>
          <xdr14:nvPr macro=""/>
          <xdr14:xfrm>
            <a:off x="12197160" y="11199960"/>
            <a:ext cx="142200" cy="5806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186360" y="11189520"/>
              <a:ext cx="163440" cy="60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133620</xdr:colOff>
      <xdr:row>13</xdr:row>
      <xdr:rowOff>21400</xdr:rowOff>
    </xdr:from>
    <xdr:to>
      <xdr:col>15</xdr:col>
      <xdr:colOff>155580</xdr:colOff>
      <xdr:row>14</xdr:row>
      <xdr:rowOff>227600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14:cNvPr>
            <xdr14:cNvContentPartPr/>
          </xdr14:nvContentPartPr>
          <xdr14:nvPr macro=""/>
          <xdr14:xfrm>
            <a:off x="12516120" y="11248200"/>
            <a:ext cx="21960" cy="5364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2505320" y="11237760"/>
              <a:ext cx="43200" cy="55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78180</xdr:colOff>
      <xdr:row>13</xdr:row>
      <xdr:rowOff>276640</xdr:rowOff>
    </xdr:from>
    <xdr:to>
      <xdr:col>15</xdr:col>
      <xdr:colOff>291300</xdr:colOff>
      <xdr:row>13</xdr:row>
      <xdr:rowOff>316600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14:cNvPr>
            <xdr14:cNvContentPartPr/>
          </xdr14:nvContentPartPr>
          <xdr14:nvPr macro=""/>
          <xdr14:xfrm>
            <a:off x="12460680" y="11503440"/>
            <a:ext cx="213120" cy="39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2449880" y="11492640"/>
              <a:ext cx="23436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347460</xdr:colOff>
      <xdr:row>13</xdr:row>
      <xdr:rowOff>225880</xdr:rowOff>
    </xdr:from>
    <xdr:to>
      <xdr:col>15</xdr:col>
      <xdr:colOff>511620</xdr:colOff>
      <xdr:row>14</xdr:row>
      <xdr:rowOff>181160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14:cNvPr>
            <xdr14:cNvContentPartPr/>
          </xdr14:nvContentPartPr>
          <xdr14:nvPr macro=""/>
          <xdr14:xfrm>
            <a:off x="12729960" y="11452680"/>
            <a:ext cx="164160" cy="2854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719520" y="11442240"/>
              <a:ext cx="18540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413280</xdr:colOff>
      <xdr:row>13</xdr:row>
      <xdr:rowOff>278800</xdr:rowOff>
    </xdr:from>
    <xdr:to>
      <xdr:col>18</xdr:col>
      <xdr:colOff>699840</xdr:colOff>
      <xdr:row>14</xdr:row>
      <xdr:rowOff>285920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14:cNvPr>
            <xdr14:cNvContentPartPr/>
          </xdr14:nvContentPartPr>
          <xdr14:nvPr macro=""/>
          <xdr14:xfrm>
            <a:off x="15272280" y="11505600"/>
            <a:ext cx="286560" cy="33732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5261840" y="11495160"/>
              <a:ext cx="307800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132820</xdr:colOff>
      <xdr:row>13</xdr:row>
      <xdr:rowOff>270520</xdr:rowOff>
    </xdr:from>
    <xdr:to>
      <xdr:col>19</xdr:col>
      <xdr:colOff>417220</xdr:colOff>
      <xdr:row>14</xdr:row>
      <xdr:rowOff>302840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14:cNvPr>
            <xdr14:cNvContentPartPr/>
          </xdr14:nvContentPartPr>
          <xdr14:nvPr macro=""/>
          <xdr14:xfrm>
            <a:off x="15817320" y="11497320"/>
            <a:ext cx="284400" cy="3625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5806880" y="11486520"/>
              <a:ext cx="305640" cy="38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424080</xdr:colOff>
      <xdr:row>15</xdr:row>
      <xdr:rowOff>106920</xdr:rowOff>
    </xdr:from>
    <xdr:to>
      <xdr:col>19</xdr:col>
      <xdr:colOff>400300</xdr:colOff>
      <xdr:row>15</xdr:row>
      <xdr:rowOff>150480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14:cNvPr>
            <xdr14:cNvContentPartPr/>
          </xdr14:nvContentPartPr>
          <xdr14:nvPr macro=""/>
          <xdr14:xfrm>
            <a:off x="15283080" y="11994120"/>
            <a:ext cx="801720" cy="435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5272640" y="11983680"/>
              <a:ext cx="82296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495360</xdr:colOff>
      <xdr:row>15</xdr:row>
      <xdr:rowOff>310320</xdr:rowOff>
    </xdr:from>
    <xdr:to>
      <xdr:col>18</xdr:col>
      <xdr:colOff>679680</xdr:colOff>
      <xdr:row>16</xdr:row>
      <xdr:rowOff>267040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14:cNvPr>
            <xdr14:cNvContentPartPr/>
          </xdr14:nvContentPartPr>
          <xdr14:nvPr macro=""/>
          <xdr14:xfrm>
            <a:off x="15354360" y="12197520"/>
            <a:ext cx="184320" cy="28692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5343560" y="12187080"/>
              <a:ext cx="205560" cy="30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786240</xdr:colOff>
      <xdr:row>15</xdr:row>
      <xdr:rowOff>289080</xdr:rowOff>
    </xdr:from>
    <xdr:to>
      <xdr:col>19</xdr:col>
      <xdr:colOff>150100</xdr:colOff>
      <xdr:row>16</xdr:row>
      <xdr:rowOff>262000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14:cNvPr>
            <xdr14:cNvContentPartPr/>
          </xdr14:nvContentPartPr>
          <xdr14:nvPr macro=""/>
          <xdr14:xfrm>
            <a:off x="15645240" y="12176280"/>
            <a:ext cx="189360" cy="30312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5634800" y="12165840"/>
              <a:ext cx="21060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494980</xdr:colOff>
      <xdr:row>13</xdr:row>
      <xdr:rowOff>320920</xdr:rowOff>
    </xdr:from>
    <xdr:to>
      <xdr:col>20</xdr:col>
      <xdr:colOff>124520</xdr:colOff>
      <xdr:row>16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14:cNvPr>
            <xdr14:cNvContentPartPr/>
          </xdr14:nvContentPartPr>
          <xdr14:nvPr macro=""/>
          <xdr14:xfrm>
            <a:off x="16179480" y="11547720"/>
            <a:ext cx="455040" cy="8294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6169040" y="11537280"/>
              <a:ext cx="476280" cy="85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164120</xdr:colOff>
      <xdr:row>14</xdr:row>
      <xdr:rowOff>253160</xdr:rowOff>
    </xdr:from>
    <xdr:to>
      <xdr:col>20</xdr:col>
      <xdr:colOff>217400</xdr:colOff>
      <xdr:row>15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14:cNvPr>
            <xdr14:cNvContentPartPr/>
          </xdr14:nvContentPartPr>
          <xdr14:nvPr macro=""/>
          <xdr14:xfrm>
            <a:off x="16674120" y="11810160"/>
            <a:ext cx="53280" cy="34092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6663320" y="11799360"/>
              <a:ext cx="7452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390200</xdr:colOff>
      <xdr:row>14</xdr:row>
      <xdr:rowOff>302480</xdr:rowOff>
    </xdr:from>
    <xdr:to>
      <xdr:col>20</xdr:col>
      <xdr:colOff>403880</xdr:colOff>
      <xdr:row>14</xdr:row>
      <xdr:rowOff>318680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14:cNvPr>
            <xdr14:cNvContentPartPr/>
          </xdr14:nvContentPartPr>
          <xdr14:nvPr macro=""/>
          <xdr14:xfrm>
            <a:off x="16900200" y="11859480"/>
            <a:ext cx="13680" cy="162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6889760" y="11848680"/>
              <a:ext cx="349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413240</xdr:colOff>
      <xdr:row>14</xdr:row>
      <xdr:rowOff>280880</xdr:rowOff>
    </xdr:from>
    <xdr:to>
      <xdr:col>20</xdr:col>
      <xdr:colOff>577040</xdr:colOff>
      <xdr:row>16</xdr:row>
      <xdr:rowOff>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14:cNvPr>
            <xdr14:cNvContentPartPr/>
          </xdr14:nvContentPartPr>
          <xdr14:nvPr macro=""/>
          <xdr14:xfrm>
            <a:off x="16923240" y="11837880"/>
            <a:ext cx="163800" cy="414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6912440" y="11827080"/>
              <a:ext cx="18504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559760</xdr:colOff>
      <xdr:row>16</xdr:row>
      <xdr:rowOff>1720</xdr:rowOff>
    </xdr:from>
    <xdr:to>
      <xdr:col>20</xdr:col>
      <xdr:colOff>564800</xdr:colOff>
      <xdr:row>16</xdr:row>
      <xdr:rowOff>19000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14:cNvPr>
            <xdr14:cNvContentPartPr/>
          </xdr14:nvContentPartPr>
          <xdr14:nvPr macro=""/>
          <xdr14:xfrm>
            <a:off x="17069760" y="12219120"/>
            <a:ext cx="5040" cy="172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7059320" y="12208680"/>
              <a:ext cx="2628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230380</xdr:colOff>
      <xdr:row>15</xdr:row>
      <xdr:rowOff>302040</xdr:rowOff>
    </xdr:from>
    <xdr:to>
      <xdr:col>19</xdr:col>
      <xdr:colOff>251260</xdr:colOff>
      <xdr:row>15</xdr:row>
      <xdr:rowOff>316800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14:cNvPr>
            <xdr14:cNvContentPartPr/>
          </xdr14:nvContentPartPr>
          <xdr14:nvPr macro=""/>
          <xdr14:xfrm>
            <a:off x="15914880" y="12189240"/>
            <a:ext cx="2088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5904440" y="12178440"/>
              <a:ext cx="4212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145060</xdr:colOff>
      <xdr:row>15</xdr:row>
      <xdr:rowOff>317520</xdr:rowOff>
    </xdr:from>
    <xdr:to>
      <xdr:col>19</xdr:col>
      <xdr:colOff>334420</xdr:colOff>
      <xdr:row>16</xdr:row>
      <xdr:rowOff>303040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14:cNvPr>
            <xdr14:cNvContentPartPr/>
          </xdr14:nvContentPartPr>
          <xdr14:nvPr macro=""/>
          <xdr14:xfrm>
            <a:off x="15829560" y="12204720"/>
            <a:ext cx="189360" cy="3157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15818760" y="12194280"/>
              <a:ext cx="2106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373660</xdr:colOff>
      <xdr:row>16</xdr:row>
      <xdr:rowOff>306280</xdr:rowOff>
    </xdr:from>
    <xdr:to>
      <xdr:col>19</xdr:col>
      <xdr:colOff>385900</xdr:colOff>
      <xdr:row>16</xdr:row>
      <xdr:rowOff>327160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14:cNvPr>
            <xdr14:cNvContentPartPr/>
          </xdr14:nvContentPartPr>
          <xdr14:nvPr macro=""/>
          <xdr14:xfrm>
            <a:off x="16058160" y="12523680"/>
            <a:ext cx="12240" cy="208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6047360" y="12512880"/>
              <a:ext cx="33480" cy="42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187180</xdr:colOff>
      <xdr:row>5</xdr:row>
      <xdr:rowOff>72280</xdr:rowOff>
    </xdr:from>
    <xdr:to>
      <xdr:col>1</xdr:col>
      <xdr:colOff>772180</xdr:colOff>
      <xdr:row>6</xdr:row>
      <xdr:rowOff>326000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14:cNvPr>
            <xdr14:cNvContentPartPr/>
          </xdr14:nvContentPartPr>
          <xdr14:nvPr macro=""/>
          <xdr14:xfrm>
            <a:off x="1012680" y="402480"/>
            <a:ext cx="585000" cy="583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01880" y="392040"/>
              <a:ext cx="606240" cy="60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130280</xdr:colOff>
      <xdr:row>5</xdr:row>
      <xdr:rowOff>67600</xdr:rowOff>
    </xdr:from>
    <xdr:to>
      <xdr:col>2</xdr:col>
      <xdr:colOff>450680</xdr:colOff>
      <xdr:row>6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14:cNvPr>
            <xdr14:cNvContentPartPr/>
          </xdr14:nvContentPartPr>
          <xdr14:nvPr macro=""/>
          <xdr14:xfrm>
            <a:off x="1781280" y="397800"/>
            <a:ext cx="320400" cy="527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70840" y="387000"/>
              <a:ext cx="341640" cy="54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230360</xdr:colOff>
      <xdr:row>6</xdr:row>
      <xdr:rowOff>38000</xdr:rowOff>
    </xdr:from>
    <xdr:to>
      <xdr:col>2</xdr:col>
      <xdr:colOff>354560</xdr:colOff>
      <xdr:row>6</xdr:row>
      <xdr:rowOff>66080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14:cNvPr>
            <xdr14:cNvContentPartPr/>
          </xdr14:nvContentPartPr>
          <xdr14:nvPr macro=""/>
          <xdr14:xfrm>
            <a:off x="1881360" y="698400"/>
            <a:ext cx="124200" cy="280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70560" y="687960"/>
              <a:ext cx="14544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422980</xdr:colOff>
      <xdr:row>8</xdr:row>
      <xdr:rowOff>318640</xdr:rowOff>
    </xdr:from>
    <xdr:to>
      <xdr:col>2</xdr:col>
      <xdr:colOff>441320</xdr:colOff>
      <xdr:row>11</xdr:row>
      <xdr:rowOff>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14:cNvPr>
            <xdr14:cNvContentPartPr/>
          </xdr14:nvContentPartPr>
          <xdr14:nvPr macro=""/>
          <xdr14:xfrm>
            <a:off x="1248480" y="1639440"/>
            <a:ext cx="843840" cy="693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237680" y="1628640"/>
              <a:ext cx="865080" cy="71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78800</xdr:colOff>
      <xdr:row>8</xdr:row>
      <xdr:rowOff>109120</xdr:rowOff>
    </xdr:from>
    <xdr:to>
      <xdr:col>2</xdr:col>
      <xdr:colOff>290840</xdr:colOff>
      <xdr:row>8</xdr:row>
      <xdr:rowOff>268960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14:cNvPr>
            <xdr14:cNvContentPartPr/>
          </xdr14:nvContentPartPr>
          <xdr14:nvPr macro=""/>
          <xdr14:xfrm>
            <a:off x="1729800" y="1429920"/>
            <a:ext cx="212040" cy="1598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719000" y="1419480"/>
              <a:ext cx="23328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271040</xdr:colOff>
      <xdr:row>10</xdr:row>
      <xdr:rowOff>256200</xdr:rowOff>
    </xdr:from>
    <xdr:to>
      <xdr:col>2</xdr:col>
      <xdr:colOff>325400</xdr:colOff>
      <xdr:row>12</xdr:row>
      <xdr:rowOff>96560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14:cNvPr>
            <xdr14:cNvContentPartPr/>
          </xdr14:nvContentPartPr>
          <xdr14:nvPr macro=""/>
          <xdr14:xfrm>
            <a:off x="1922040" y="2237400"/>
            <a:ext cx="54360" cy="5007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11600" y="2226960"/>
              <a:ext cx="7560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199400</xdr:colOff>
      <xdr:row>10</xdr:row>
      <xdr:rowOff>206880</xdr:rowOff>
    </xdr:from>
    <xdr:to>
      <xdr:col>2</xdr:col>
      <xdr:colOff>403880</xdr:colOff>
      <xdr:row>11</xdr:row>
      <xdr:rowOff>105640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14:cNvPr>
            <xdr14:cNvContentPartPr/>
          </xdr14:nvContentPartPr>
          <xdr14:nvPr macro=""/>
          <xdr14:xfrm>
            <a:off x="1850400" y="2188080"/>
            <a:ext cx="204480" cy="228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839600" y="2177640"/>
              <a:ext cx="22572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36300</xdr:colOff>
      <xdr:row>9</xdr:row>
      <xdr:rowOff>205160</xdr:rowOff>
    </xdr:from>
    <xdr:to>
      <xdr:col>3</xdr:col>
      <xdr:colOff>145020</xdr:colOff>
      <xdr:row>9</xdr:row>
      <xdr:rowOff>217400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14:cNvPr>
            <xdr14:cNvContentPartPr/>
          </xdr14:nvContentPartPr>
          <xdr14:nvPr macro=""/>
          <xdr14:xfrm>
            <a:off x="2512800" y="1856160"/>
            <a:ext cx="108720" cy="1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502360" y="1845360"/>
              <a:ext cx="1299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2820</xdr:colOff>
      <xdr:row>9</xdr:row>
      <xdr:rowOff>305960</xdr:rowOff>
    </xdr:from>
    <xdr:to>
      <xdr:col>3</xdr:col>
      <xdr:colOff>143940</xdr:colOff>
      <xdr:row>9</xdr:row>
      <xdr:rowOff>312440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14:cNvPr>
            <xdr14:cNvContentPartPr/>
          </xdr14:nvContentPartPr>
          <xdr14:nvPr macro=""/>
          <xdr14:xfrm>
            <a:off x="2479320" y="1956960"/>
            <a:ext cx="141120" cy="64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468520" y="1946520"/>
              <a:ext cx="16236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342980</xdr:colOff>
      <xdr:row>8</xdr:row>
      <xdr:rowOff>199480</xdr:rowOff>
    </xdr:from>
    <xdr:to>
      <xdr:col>6</xdr:col>
      <xdr:colOff>138480</xdr:colOff>
      <xdr:row>10</xdr:row>
      <xdr:rowOff>37680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14:cNvPr>
            <xdr14:cNvContentPartPr/>
          </xdr14:nvContentPartPr>
          <xdr14:nvPr macro=""/>
          <xdr14:xfrm>
            <a:off x="4470480" y="1520280"/>
            <a:ext cx="621000" cy="498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59680" y="1509840"/>
              <a:ext cx="6422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415360</xdr:colOff>
      <xdr:row>9</xdr:row>
      <xdr:rowOff>166640</xdr:rowOff>
    </xdr:from>
    <xdr:to>
      <xdr:col>4</xdr:col>
      <xdr:colOff>750160</xdr:colOff>
      <xdr:row>10</xdr:row>
      <xdr:rowOff>141360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14:cNvPr>
            <xdr14:cNvContentPartPr/>
          </xdr14:nvContentPartPr>
          <xdr14:nvPr macro=""/>
          <xdr14:xfrm>
            <a:off x="3717360" y="1817640"/>
            <a:ext cx="334800" cy="3049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06560" y="1806840"/>
              <a:ext cx="35604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65060</xdr:colOff>
      <xdr:row>8</xdr:row>
      <xdr:rowOff>244120</xdr:rowOff>
    </xdr:from>
    <xdr:to>
      <xdr:col>5</xdr:col>
      <xdr:colOff>79820</xdr:colOff>
      <xdr:row>9</xdr:row>
      <xdr:rowOff>211280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14:cNvPr>
            <xdr14:cNvContentPartPr/>
          </xdr14:nvContentPartPr>
          <xdr14:nvPr macro=""/>
          <xdr14:xfrm>
            <a:off x="4192560" y="1564920"/>
            <a:ext cx="14760" cy="2973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181760" y="1554120"/>
              <a:ext cx="36000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790840</xdr:colOff>
      <xdr:row>9</xdr:row>
      <xdr:rowOff>95360</xdr:rowOff>
    </xdr:from>
    <xdr:to>
      <xdr:col>5</xdr:col>
      <xdr:colOff>177380</xdr:colOff>
      <xdr:row>9</xdr:row>
      <xdr:rowOff>101840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14:cNvPr>
            <xdr14:cNvContentPartPr/>
          </xdr14:nvContentPartPr>
          <xdr14:nvPr macro=""/>
          <xdr14:xfrm>
            <a:off x="4092840" y="1746360"/>
            <a:ext cx="212040" cy="6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082040" y="1735920"/>
              <a:ext cx="23328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396960</xdr:colOff>
      <xdr:row>9</xdr:row>
      <xdr:rowOff>89600</xdr:rowOff>
    </xdr:from>
    <xdr:to>
      <xdr:col>6</xdr:col>
      <xdr:colOff>689640</xdr:colOff>
      <xdr:row>10</xdr:row>
      <xdr:rowOff>18600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14:cNvPr>
            <xdr14:cNvContentPartPr/>
          </xdr14:nvContentPartPr>
          <xdr14:nvPr macro=""/>
          <xdr14:xfrm>
            <a:off x="5349960" y="1740600"/>
            <a:ext cx="292680" cy="2592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39520" y="1729800"/>
              <a:ext cx="31392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763160</xdr:colOff>
      <xdr:row>14</xdr:row>
      <xdr:rowOff>142120</xdr:rowOff>
    </xdr:from>
    <xdr:to>
      <xdr:col>3</xdr:col>
      <xdr:colOff>111180</xdr:colOff>
      <xdr:row>14</xdr:row>
      <xdr:rowOff>155800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14:cNvPr>
            <xdr14:cNvContentPartPr/>
          </xdr14:nvContentPartPr>
          <xdr14:nvPr macro=""/>
          <xdr14:xfrm>
            <a:off x="2414160" y="3444120"/>
            <a:ext cx="173520" cy="13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2403720" y="3433680"/>
              <a:ext cx="19476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734360</xdr:colOff>
      <xdr:row>14</xdr:row>
      <xdr:rowOff>307000</xdr:rowOff>
    </xdr:from>
    <xdr:to>
      <xdr:col>3</xdr:col>
      <xdr:colOff>82380</xdr:colOff>
      <xdr:row>14</xdr:row>
      <xdr:rowOff>315640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14:cNvPr>
            <xdr14:cNvContentPartPr/>
          </xdr14:nvContentPartPr>
          <xdr14:nvPr macro=""/>
          <xdr14:xfrm>
            <a:off x="2385360" y="3609000"/>
            <a:ext cx="173520" cy="86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74920" y="3598560"/>
              <a:ext cx="1947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704100</xdr:colOff>
      <xdr:row>13</xdr:row>
      <xdr:rowOff>165600</xdr:rowOff>
    </xdr:from>
    <xdr:to>
      <xdr:col>4</xdr:col>
      <xdr:colOff>448120</xdr:colOff>
      <xdr:row>14</xdr:row>
      <xdr:rowOff>270280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14:cNvPr>
            <xdr14:cNvContentPartPr/>
          </xdr14:nvContentPartPr>
          <xdr14:nvPr macro=""/>
          <xdr14:xfrm>
            <a:off x="3180600" y="3137400"/>
            <a:ext cx="569520" cy="4348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170160" y="3126600"/>
              <a:ext cx="590760" cy="45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732880</xdr:colOff>
      <xdr:row>13</xdr:row>
      <xdr:rowOff>142560</xdr:rowOff>
    </xdr:from>
    <xdr:to>
      <xdr:col>5</xdr:col>
      <xdr:colOff>328940</xdr:colOff>
      <xdr:row>14</xdr:row>
      <xdr:rowOff>206200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14:cNvPr>
            <xdr14:cNvContentPartPr/>
          </xdr14:nvContentPartPr>
          <xdr14:nvPr macro=""/>
          <xdr14:xfrm>
            <a:off x="4034880" y="3114360"/>
            <a:ext cx="421560" cy="3938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024440" y="3103920"/>
              <a:ext cx="44280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138520</xdr:colOff>
      <xdr:row>15</xdr:row>
      <xdr:rowOff>192080</xdr:rowOff>
    </xdr:from>
    <xdr:to>
      <xdr:col>4</xdr:col>
      <xdr:colOff>155800</xdr:colOff>
      <xdr:row>16</xdr:row>
      <xdr:rowOff>10200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14:cNvPr>
            <xdr14:cNvContentPartPr/>
          </xdr14:nvContentPartPr>
          <xdr14:nvPr macro=""/>
          <xdr14:xfrm>
            <a:off x="3440520" y="3824280"/>
            <a:ext cx="17280" cy="148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430080" y="3813840"/>
              <a:ext cx="3852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130240</xdr:colOff>
      <xdr:row>15</xdr:row>
      <xdr:rowOff>72920</xdr:rowOff>
    </xdr:from>
    <xdr:to>
      <xdr:col>4</xdr:col>
      <xdr:colOff>147520</xdr:colOff>
      <xdr:row>15</xdr:row>
      <xdr:rowOff>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14:cNvPr>
            <xdr14:cNvContentPartPr/>
          </xdr14:nvContentPartPr>
          <xdr14:nvPr macro=""/>
          <xdr14:xfrm>
            <a:off x="3432240" y="3705120"/>
            <a:ext cx="17280" cy="1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21440" y="3694680"/>
              <a:ext cx="3852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793000</xdr:colOff>
      <xdr:row>15</xdr:row>
      <xdr:rowOff>202880</xdr:rowOff>
    </xdr:from>
    <xdr:to>
      <xdr:col>5</xdr:col>
      <xdr:colOff>79820</xdr:colOff>
      <xdr:row>16</xdr:row>
      <xdr:rowOff>203880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14:cNvPr>
            <xdr14:cNvContentPartPr/>
          </xdr14:nvContentPartPr>
          <xdr14:nvPr macro=""/>
          <xdr14:xfrm>
            <a:off x="4095000" y="3835080"/>
            <a:ext cx="112320" cy="3312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84560" y="3824640"/>
              <a:ext cx="1335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99980</xdr:colOff>
      <xdr:row>15</xdr:row>
      <xdr:rowOff>79040</xdr:rowOff>
    </xdr:from>
    <xdr:to>
      <xdr:col>5</xdr:col>
      <xdr:colOff>105020</xdr:colOff>
      <xdr:row>15</xdr:row>
      <xdr:rowOff>114320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14:cNvPr>
            <xdr14:cNvContentPartPr/>
          </xdr14:nvContentPartPr>
          <xdr14:nvPr macro=""/>
          <xdr14:xfrm>
            <a:off x="4227480" y="3711240"/>
            <a:ext cx="5040" cy="352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16680" y="3700800"/>
              <a:ext cx="2628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82320</xdr:colOff>
      <xdr:row>13</xdr:row>
      <xdr:rowOff>182520</xdr:rowOff>
    </xdr:from>
    <xdr:to>
      <xdr:col>6</xdr:col>
      <xdr:colOff>427200</xdr:colOff>
      <xdr:row>14</xdr:row>
      <xdr:rowOff>142480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14:cNvPr>
            <xdr14:cNvContentPartPr/>
          </xdr14:nvContentPartPr>
          <xdr14:nvPr macro=""/>
          <xdr14:xfrm>
            <a:off x="5035320" y="3154320"/>
            <a:ext cx="344880" cy="29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024880" y="3143880"/>
              <a:ext cx="366120" cy="31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551040</xdr:colOff>
      <xdr:row>13</xdr:row>
      <xdr:rowOff>191880</xdr:rowOff>
    </xdr:from>
    <xdr:to>
      <xdr:col>6</xdr:col>
      <xdr:colOff>711600</xdr:colOff>
      <xdr:row>14</xdr:row>
      <xdr:rowOff>44920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14:cNvPr>
            <xdr14:cNvContentPartPr/>
          </xdr14:nvContentPartPr>
          <xdr14:nvPr macro=""/>
          <xdr14:xfrm>
            <a:off x="5504040" y="3163680"/>
            <a:ext cx="160560" cy="1832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5493240" y="3153240"/>
              <a:ext cx="181800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814560</xdr:colOff>
      <xdr:row>13</xdr:row>
      <xdr:rowOff>162000</xdr:rowOff>
    </xdr:from>
    <xdr:to>
      <xdr:col>7</xdr:col>
      <xdr:colOff>222700</xdr:colOff>
      <xdr:row>14</xdr:row>
      <xdr:rowOff>56080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14:cNvPr>
            <xdr14:cNvContentPartPr/>
          </xdr14:nvContentPartPr>
          <xdr14:nvPr macro=""/>
          <xdr14:xfrm>
            <a:off x="5767560" y="3133800"/>
            <a:ext cx="233640" cy="2242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56760" y="3123000"/>
              <a:ext cx="25488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459580</xdr:colOff>
      <xdr:row>12</xdr:row>
      <xdr:rowOff>263240</xdr:rowOff>
    </xdr:from>
    <xdr:to>
      <xdr:col>7</xdr:col>
      <xdr:colOff>610420</xdr:colOff>
      <xdr:row>14</xdr:row>
      <xdr:rowOff>99280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14:cNvPr>
            <xdr14:cNvContentPartPr/>
          </xdr14:nvContentPartPr>
          <xdr14:nvPr macro=""/>
          <xdr14:xfrm>
            <a:off x="6238080" y="2904840"/>
            <a:ext cx="150840" cy="496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227280" y="2894400"/>
              <a:ext cx="172080" cy="51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787900</xdr:colOff>
      <xdr:row>13</xdr:row>
      <xdr:rowOff>51120</xdr:rowOff>
    </xdr:from>
    <xdr:to>
      <xdr:col>8</xdr:col>
      <xdr:colOff>303320</xdr:colOff>
      <xdr:row>14</xdr:row>
      <xdr:rowOff>25840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14:cNvPr>
            <xdr14:cNvContentPartPr/>
          </xdr14:nvContentPartPr>
          <xdr14:nvPr macro=""/>
          <xdr14:xfrm>
            <a:off x="6566400" y="3022920"/>
            <a:ext cx="340920" cy="30492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55600" y="3012480"/>
              <a:ext cx="36216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733900</xdr:colOff>
      <xdr:row>13</xdr:row>
      <xdr:rowOff>28440</xdr:rowOff>
    </xdr:from>
    <xdr:to>
      <xdr:col>8</xdr:col>
      <xdr:colOff>309440</xdr:colOff>
      <xdr:row>14</xdr:row>
      <xdr:rowOff>48880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14:cNvPr>
            <xdr14:cNvContentPartPr/>
          </xdr14:nvContentPartPr>
          <xdr14:nvPr macro=""/>
          <xdr14:xfrm>
            <a:off x="6512400" y="3000240"/>
            <a:ext cx="401040" cy="3506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501600" y="2989440"/>
              <a:ext cx="4222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515720</xdr:colOff>
      <xdr:row>14</xdr:row>
      <xdr:rowOff>103600</xdr:rowOff>
    </xdr:from>
    <xdr:to>
      <xdr:col>8</xdr:col>
      <xdr:colOff>519680</xdr:colOff>
      <xdr:row>14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14:cNvPr>
            <xdr14:cNvContentPartPr/>
          </xdr14:nvContentPartPr>
          <xdr14:nvPr macro=""/>
          <xdr14:xfrm>
            <a:off x="7119720" y="3405600"/>
            <a:ext cx="3960" cy="1206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09280" y="3395160"/>
              <a:ext cx="252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552080</xdr:colOff>
      <xdr:row>13</xdr:row>
      <xdr:rowOff>241200</xdr:rowOff>
    </xdr:from>
    <xdr:to>
      <xdr:col>8</xdr:col>
      <xdr:colOff>593480</xdr:colOff>
      <xdr:row>13</xdr:row>
      <xdr:rowOff>251280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14:cNvPr>
            <xdr14:cNvContentPartPr/>
          </xdr14:nvContentPartPr>
          <xdr14:nvPr macro=""/>
          <xdr14:xfrm>
            <a:off x="7156080" y="3213000"/>
            <a:ext cx="41400" cy="10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45280" y="3202560"/>
              <a:ext cx="6264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633800</xdr:colOff>
      <xdr:row>14</xdr:row>
      <xdr:rowOff>131320</xdr:rowOff>
    </xdr:from>
    <xdr:to>
      <xdr:col>8</xdr:col>
      <xdr:colOff>794360</xdr:colOff>
      <xdr:row>15</xdr:row>
      <xdr:rowOff>146720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14:cNvPr>
            <xdr14:cNvContentPartPr/>
          </xdr14:nvContentPartPr>
          <xdr14:nvPr macro=""/>
          <xdr14:xfrm>
            <a:off x="7237800" y="3433320"/>
            <a:ext cx="160560" cy="345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227000" y="3422880"/>
              <a:ext cx="18180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152460</xdr:colOff>
      <xdr:row>13</xdr:row>
      <xdr:rowOff>80280</xdr:rowOff>
    </xdr:from>
    <xdr:to>
      <xdr:col>9</xdr:col>
      <xdr:colOff>526860</xdr:colOff>
      <xdr:row>14</xdr:row>
      <xdr:rowOff>116200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14:cNvPr>
            <xdr14:cNvContentPartPr/>
          </xdr14:nvContentPartPr>
          <xdr14:nvPr macro=""/>
          <xdr14:xfrm>
            <a:off x="7581960" y="3052080"/>
            <a:ext cx="374400" cy="3661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571160" y="3041280"/>
              <a:ext cx="39564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166860</xdr:colOff>
      <xdr:row>13</xdr:row>
      <xdr:rowOff>21240</xdr:rowOff>
    </xdr:from>
    <xdr:to>
      <xdr:col>9</xdr:col>
      <xdr:colOff>550980</xdr:colOff>
      <xdr:row>14</xdr:row>
      <xdr:rowOff>134200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14:cNvPr>
            <xdr14:cNvContentPartPr/>
          </xdr14:nvContentPartPr>
          <xdr14:nvPr macro=""/>
          <xdr14:xfrm>
            <a:off x="7596360" y="2993040"/>
            <a:ext cx="384120" cy="4431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85560" y="2982240"/>
              <a:ext cx="40536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578340</xdr:colOff>
      <xdr:row>14</xdr:row>
      <xdr:rowOff>79480</xdr:rowOff>
    </xdr:from>
    <xdr:to>
      <xdr:col>9</xdr:col>
      <xdr:colOff>646020</xdr:colOff>
      <xdr:row>15</xdr:row>
      <xdr:rowOff>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14:cNvPr>
            <xdr14:cNvContentPartPr/>
          </xdr14:nvContentPartPr>
          <xdr14:nvPr macro=""/>
          <xdr14:xfrm>
            <a:off x="8007840" y="3381480"/>
            <a:ext cx="67680" cy="262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997040" y="3371040"/>
              <a:ext cx="88920" cy="28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649260</xdr:colOff>
      <xdr:row>13</xdr:row>
      <xdr:rowOff>302760</xdr:rowOff>
    </xdr:from>
    <xdr:to>
      <xdr:col>9</xdr:col>
      <xdr:colOff>671220</xdr:colOff>
      <xdr:row>13</xdr:row>
      <xdr:rowOff>321120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14:cNvPr>
            <xdr14:cNvContentPartPr/>
          </xdr14:nvContentPartPr>
          <xdr14:nvPr macro=""/>
          <xdr14:xfrm>
            <a:off x="8078760" y="3274560"/>
            <a:ext cx="21960" cy="183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8067960" y="3263760"/>
              <a:ext cx="432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822420</xdr:colOff>
      <xdr:row>12</xdr:row>
      <xdr:rowOff>189080</xdr:rowOff>
    </xdr:from>
    <xdr:to>
      <xdr:col>10</xdr:col>
      <xdr:colOff>177640</xdr:colOff>
      <xdr:row>14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14:cNvPr>
            <xdr14:cNvContentPartPr/>
          </xdr14:nvContentPartPr>
          <xdr14:nvPr macro=""/>
          <xdr14:xfrm>
            <a:off x="8251920" y="2830680"/>
            <a:ext cx="180720" cy="665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8241480" y="2819880"/>
              <a:ext cx="201960" cy="68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724840</xdr:colOff>
      <xdr:row>12</xdr:row>
      <xdr:rowOff>319040</xdr:rowOff>
    </xdr:from>
    <xdr:to>
      <xdr:col>11</xdr:col>
      <xdr:colOff>355820</xdr:colOff>
      <xdr:row>14</xdr:row>
      <xdr:rowOff>16480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14:cNvPr>
            <xdr14:cNvContentPartPr/>
          </xdr14:nvContentPartPr>
          <xdr14:nvPr macro=""/>
          <xdr14:xfrm>
            <a:off x="8979840" y="2960640"/>
            <a:ext cx="456480" cy="35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969400" y="2949840"/>
              <a:ext cx="477720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423860</xdr:colOff>
      <xdr:row>14</xdr:row>
      <xdr:rowOff>36280</xdr:rowOff>
    </xdr:from>
    <xdr:to>
      <xdr:col>11</xdr:col>
      <xdr:colOff>437540</xdr:colOff>
      <xdr:row>14</xdr:row>
      <xdr:rowOff>141400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14:cNvPr>
            <xdr14:cNvContentPartPr/>
          </xdr14:nvContentPartPr>
          <xdr14:nvPr macro=""/>
          <xdr14:xfrm>
            <a:off x="9504360" y="3338280"/>
            <a:ext cx="13680" cy="1051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9493920" y="3327840"/>
              <a:ext cx="349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474620</xdr:colOff>
      <xdr:row>13</xdr:row>
      <xdr:rowOff>190800</xdr:rowOff>
    </xdr:from>
    <xdr:to>
      <xdr:col>11</xdr:col>
      <xdr:colOff>492980</xdr:colOff>
      <xdr:row>13</xdr:row>
      <xdr:rowOff>221400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14:cNvPr>
            <xdr14:cNvContentPartPr/>
          </xdr14:nvContentPartPr>
          <xdr14:nvPr macro=""/>
          <xdr14:xfrm>
            <a:off x="9555120" y="3162600"/>
            <a:ext cx="18360" cy="30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544320" y="3152160"/>
              <a:ext cx="3960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711500</xdr:colOff>
      <xdr:row>13</xdr:row>
      <xdr:rowOff>69480</xdr:rowOff>
    </xdr:from>
    <xdr:to>
      <xdr:col>12</xdr:col>
      <xdr:colOff>213600</xdr:colOff>
      <xdr:row>14</xdr:row>
      <xdr:rowOff>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14:cNvPr>
            <xdr14:cNvContentPartPr/>
          </xdr14:nvContentPartPr>
          <xdr14:nvPr macro=""/>
          <xdr14:xfrm>
            <a:off x="9792000" y="3041280"/>
            <a:ext cx="327600" cy="2818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781560" y="3030480"/>
              <a:ext cx="348840" cy="30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280560</xdr:colOff>
      <xdr:row>13</xdr:row>
      <xdr:rowOff>271440</xdr:rowOff>
    </xdr:from>
    <xdr:to>
      <xdr:col>12</xdr:col>
      <xdr:colOff>401160</xdr:colOff>
      <xdr:row>14</xdr:row>
      <xdr:rowOff>271360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14:cNvPr>
            <xdr14:cNvContentPartPr/>
          </xdr14:nvContentPartPr>
          <xdr14:nvPr macro=""/>
          <xdr14:xfrm>
            <a:off x="10186560" y="3243240"/>
            <a:ext cx="120600" cy="3301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0176120" y="3232440"/>
              <a:ext cx="141840" cy="35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424140</xdr:colOff>
      <xdr:row>10</xdr:row>
      <xdr:rowOff>179160</xdr:rowOff>
    </xdr:from>
    <xdr:to>
      <xdr:col>18</xdr:col>
      <xdr:colOff>7200</xdr:colOff>
      <xdr:row>15</xdr:row>
      <xdr:rowOff>192440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14:cNvPr>
            <xdr14:cNvContentPartPr/>
          </xdr14:nvContentPartPr>
          <xdr14:nvPr macro=""/>
          <xdr14:xfrm>
            <a:off x="12806640" y="2160360"/>
            <a:ext cx="2059560" cy="16642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795840" y="2149920"/>
              <a:ext cx="2080800" cy="168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824720</xdr:colOff>
      <xdr:row>18</xdr:row>
      <xdr:rowOff>214520</xdr:rowOff>
    </xdr:from>
    <xdr:to>
      <xdr:col>3</xdr:col>
      <xdr:colOff>323220</xdr:colOff>
      <xdr:row>18</xdr:row>
      <xdr:rowOff>247280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14:cNvPr>
            <xdr14:cNvContentPartPr/>
          </xdr14:nvContentPartPr>
          <xdr14:nvPr macro=""/>
          <xdr14:xfrm>
            <a:off x="2475720" y="4837320"/>
            <a:ext cx="324000" cy="32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464920" y="4826880"/>
              <a:ext cx="34524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793400</xdr:colOff>
      <xdr:row>19</xdr:row>
      <xdr:rowOff>130920</xdr:rowOff>
    </xdr:from>
    <xdr:to>
      <xdr:col>3</xdr:col>
      <xdr:colOff>208740</xdr:colOff>
      <xdr:row>19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14:cNvPr>
            <xdr14:cNvContentPartPr/>
          </xdr14:nvContentPartPr>
          <xdr14:nvPr macro=""/>
          <xdr14:xfrm>
            <a:off x="2444400" y="5083920"/>
            <a:ext cx="240840" cy="30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433600" y="5073480"/>
              <a:ext cx="2620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802740</xdr:colOff>
      <xdr:row>18</xdr:row>
      <xdr:rowOff>24440</xdr:rowOff>
    </xdr:from>
    <xdr:to>
      <xdr:col>5</xdr:col>
      <xdr:colOff>398780</xdr:colOff>
      <xdr:row>19</xdr:row>
      <xdr:rowOff>269880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14:cNvPr>
            <xdr14:cNvContentPartPr/>
          </xdr14:nvContentPartPr>
          <xdr14:nvPr macro=""/>
          <xdr14:xfrm>
            <a:off x="3279240" y="4647240"/>
            <a:ext cx="1247040" cy="57564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268797" y="4636800"/>
              <a:ext cx="1268286" cy="59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146040</xdr:colOff>
      <xdr:row>18</xdr:row>
      <xdr:rowOff>125600</xdr:rowOff>
    </xdr:from>
    <xdr:to>
      <xdr:col>7</xdr:col>
      <xdr:colOff>502060</xdr:colOff>
      <xdr:row>19</xdr:row>
      <xdr:rowOff>148200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14:cNvPr>
            <xdr14:cNvContentPartPr/>
          </xdr14:nvContentPartPr>
          <xdr14:nvPr macro=""/>
          <xdr14:xfrm>
            <a:off x="5099040" y="4748400"/>
            <a:ext cx="1181520" cy="3528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5088597" y="4737600"/>
              <a:ext cx="1202766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185320</xdr:colOff>
      <xdr:row>20</xdr:row>
      <xdr:rowOff>236320</xdr:rowOff>
    </xdr:from>
    <xdr:to>
      <xdr:col>5</xdr:col>
      <xdr:colOff>90620</xdr:colOff>
      <xdr:row>22</xdr:row>
      <xdr:rowOff>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14:cNvPr>
            <xdr14:cNvContentPartPr/>
          </xdr14:nvContentPartPr>
          <xdr14:nvPr macro=""/>
          <xdr14:xfrm>
            <a:off x="3487320" y="5519520"/>
            <a:ext cx="730800" cy="4323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476880" y="5509080"/>
              <a:ext cx="752040" cy="45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28280</xdr:colOff>
      <xdr:row>17</xdr:row>
      <xdr:rowOff>115240</xdr:rowOff>
    </xdr:from>
    <xdr:to>
      <xdr:col>8</xdr:col>
      <xdr:colOff>623360</xdr:colOff>
      <xdr:row>19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14:cNvPr>
            <xdr14:cNvContentPartPr/>
          </xdr14:nvContentPartPr>
          <xdr14:nvPr macro=""/>
          <xdr14:xfrm>
            <a:off x="6632280" y="4407840"/>
            <a:ext cx="595080" cy="6595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621834" y="4397400"/>
              <a:ext cx="616333" cy="68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28260</xdr:colOff>
      <xdr:row>17</xdr:row>
      <xdr:rowOff>23800</xdr:rowOff>
    </xdr:from>
    <xdr:to>
      <xdr:col>10</xdr:col>
      <xdr:colOff>363040</xdr:colOff>
      <xdr:row>19</xdr:row>
      <xdr:rowOff>280680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14:cNvPr>
            <xdr14:cNvContentPartPr/>
          </xdr14:nvContentPartPr>
          <xdr14:nvPr macro=""/>
          <xdr14:xfrm>
            <a:off x="7457760" y="4316400"/>
            <a:ext cx="1160280" cy="917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447320" y="4305960"/>
              <a:ext cx="1181520" cy="9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700720</xdr:colOff>
      <xdr:row>18</xdr:row>
      <xdr:rowOff>26960</xdr:rowOff>
    </xdr:from>
    <xdr:to>
      <xdr:col>11</xdr:col>
      <xdr:colOff>554540</xdr:colOff>
      <xdr:row>19</xdr:row>
      <xdr:rowOff>250440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14:cNvPr>
            <xdr14:cNvContentPartPr/>
          </xdr14:nvContentPartPr>
          <xdr14:nvPr macro=""/>
          <xdr14:xfrm>
            <a:off x="8955720" y="4649760"/>
            <a:ext cx="679320" cy="55368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945274" y="4638960"/>
              <a:ext cx="700571" cy="57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799340</xdr:colOff>
      <xdr:row>18</xdr:row>
      <xdr:rowOff>75200</xdr:rowOff>
    </xdr:from>
    <xdr:to>
      <xdr:col>12</xdr:col>
      <xdr:colOff>531120</xdr:colOff>
      <xdr:row>19</xdr:row>
      <xdr:rowOff>288960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14:cNvPr>
            <xdr14:cNvContentPartPr/>
          </xdr14:nvContentPartPr>
          <xdr14:nvPr macro=""/>
          <xdr14:xfrm>
            <a:off x="9879840" y="4698000"/>
            <a:ext cx="557280" cy="543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69400" y="4687207"/>
              <a:ext cx="57852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276940</xdr:colOff>
      <xdr:row>17</xdr:row>
      <xdr:rowOff>312160</xdr:rowOff>
    </xdr:from>
    <xdr:to>
      <xdr:col>13</xdr:col>
      <xdr:colOff>574300</xdr:colOff>
      <xdr:row>19</xdr:row>
      <xdr:rowOff>47400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14:cNvPr>
            <xdr14:cNvContentPartPr/>
          </xdr14:nvContentPartPr>
          <xdr14:nvPr macro=""/>
          <xdr14:xfrm>
            <a:off x="11008440" y="4604760"/>
            <a:ext cx="297360" cy="3956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997640" y="4593960"/>
              <a:ext cx="318600" cy="41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435680</xdr:colOff>
      <xdr:row>17</xdr:row>
      <xdr:rowOff>147640</xdr:rowOff>
    </xdr:from>
    <xdr:to>
      <xdr:col>16</xdr:col>
      <xdr:colOff>240880</xdr:colOff>
      <xdr:row>19</xdr:row>
      <xdr:rowOff>266280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14:cNvPr>
            <xdr14:cNvContentPartPr/>
          </xdr14:nvContentPartPr>
          <xdr14:nvPr macro=""/>
          <xdr14:xfrm>
            <a:off x="11992680" y="4440240"/>
            <a:ext cx="1456200" cy="7790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1981880" y="4429795"/>
              <a:ext cx="1477440" cy="800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621760</xdr:colOff>
      <xdr:row>17</xdr:row>
      <xdr:rowOff>149080</xdr:rowOff>
    </xdr:from>
    <xdr:to>
      <xdr:col>17</xdr:col>
      <xdr:colOff>444260</xdr:colOff>
      <xdr:row>19</xdr:row>
      <xdr:rowOff>90240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14:cNvPr>
            <xdr14:cNvContentPartPr/>
          </xdr14:nvContentPartPr>
          <xdr14:nvPr macro=""/>
          <xdr14:xfrm>
            <a:off x="13829760" y="4441680"/>
            <a:ext cx="648000" cy="601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3819314" y="4430886"/>
              <a:ext cx="669252" cy="62278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674240</xdr:colOff>
      <xdr:row>4</xdr:row>
      <xdr:rowOff>2520</xdr:rowOff>
    </xdr:from>
    <xdr:to>
      <xdr:col>2</xdr:col>
      <xdr:colOff>685400</xdr:colOff>
      <xdr:row>4</xdr:row>
      <xdr:rowOff>21960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14:cNvPr>
            <xdr14:cNvContentPartPr/>
          </xdr14:nvContentPartPr>
          <xdr14:nvPr macro=""/>
          <xdr14:xfrm>
            <a:off x="2325240" y="14861520"/>
            <a:ext cx="11160" cy="1944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317680" y="14853960"/>
              <a:ext cx="262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276460</xdr:colOff>
      <xdr:row>3</xdr:row>
      <xdr:rowOff>252800</xdr:rowOff>
    </xdr:from>
    <xdr:to>
      <xdr:col>2</xdr:col>
      <xdr:colOff>34520</xdr:colOff>
      <xdr:row>5</xdr:row>
      <xdr:rowOff>220600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14:cNvPr>
            <xdr14:cNvContentPartPr/>
          </xdr14:nvContentPartPr>
          <xdr14:nvPr macro=""/>
          <xdr14:xfrm>
            <a:off x="1101960" y="14781600"/>
            <a:ext cx="583560" cy="6282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94400" y="14774040"/>
              <a:ext cx="598680" cy="64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402100</xdr:colOff>
      <xdr:row>3</xdr:row>
      <xdr:rowOff>19160</xdr:rowOff>
    </xdr:from>
    <xdr:to>
      <xdr:col>3</xdr:col>
      <xdr:colOff>159780</xdr:colOff>
      <xdr:row>7</xdr:row>
      <xdr:rowOff>198480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14:cNvPr>
            <xdr14:cNvContentPartPr/>
          </xdr14:nvContentPartPr>
          <xdr14:nvPr macro=""/>
          <xdr14:xfrm>
            <a:off x="1227600" y="14547960"/>
            <a:ext cx="1408680" cy="15001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16800" y="14537520"/>
              <a:ext cx="1429920" cy="152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196480</xdr:colOff>
      <xdr:row>3</xdr:row>
      <xdr:rowOff>266480</xdr:rowOff>
    </xdr:from>
    <xdr:to>
      <xdr:col>6</xdr:col>
      <xdr:colOff>256560</xdr:colOff>
      <xdr:row>5</xdr:row>
      <xdr:rowOff>242920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14:cNvPr>
            <xdr14:cNvContentPartPr/>
          </xdr14:nvContentPartPr>
          <xdr14:nvPr macro=""/>
          <xdr14:xfrm>
            <a:off x="3498480" y="14795280"/>
            <a:ext cx="1711080" cy="6368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87680" y="14784840"/>
              <a:ext cx="173232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569060</xdr:colOff>
      <xdr:row>6</xdr:row>
      <xdr:rowOff>233840</xdr:rowOff>
    </xdr:from>
    <xdr:to>
      <xdr:col>5</xdr:col>
      <xdr:colOff>767780</xdr:colOff>
      <xdr:row>8</xdr:row>
      <xdr:rowOff>117400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14:cNvPr>
            <xdr14:cNvContentPartPr/>
          </xdr14:nvContentPartPr>
          <xdr14:nvPr macro=""/>
          <xdr14:xfrm>
            <a:off x="4696560" y="15753240"/>
            <a:ext cx="198720" cy="54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86120" y="15742447"/>
              <a:ext cx="21996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508960</xdr:colOff>
      <xdr:row>6</xdr:row>
      <xdr:rowOff>179480</xdr:rowOff>
    </xdr:from>
    <xdr:to>
      <xdr:col>4</xdr:col>
      <xdr:colOff>632080</xdr:colOff>
      <xdr:row>7</xdr:row>
      <xdr:rowOff>234840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14:cNvPr>
            <xdr14:cNvContentPartPr/>
          </xdr14:nvContentPartPr>
          <xdr14:nvPr macro=""/>
          <xdr14:xfrm>
            <a:off x="3810960" y="15698880"/>
            <a:ext cx="123120" cy="3855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800520" y="15688430"/>
              <a:ext cx="144360" cy="4068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126580</xdr:colOff>
      <xdr:row>4</xdr:row>
      <xdr:rowOff>147600</xdr:rowOff>
    </xdr:from>
    <xdr:to>
      <xdr:col>8</xdr:col>
      <xdr:colOff>515000</xdr:colOff>
      <xdr:row>5</xdr:row>
      <xdr:rowOff>201880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14:cNvPr>
            <xdr14:cNvContentPartPr/>
          </xdr14:nvContentPartPr>
          <xdr14:nvPr macro=""/>
          <xdr14:xfrm>
            <a:off x="5905080" y="15006600"/>
            <a:ext cx="1213920" cy="3844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894280" y="14995800"/>
              <a:ext cx="1235160" cy="40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233780</xdr:colOff>
      <xdr:row>3</xdr:row>
      <xdr:rowOff>301400</xdr:rowOff>
    </xdr:from>
    <xdr:to>
      <xdr:col>12</xdr:col>
      <xdr:colOff>331680</xdr:colOff>
      <xdr:row>6</xdr:row>
      <xdr:rowOff>80840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14:cNvPr>
            <xdr14:cNvContentPartPr/>
          </xdr14:nvContentPartPr>
          <xdr14:nvPr macro=""/>
          <xdr14:xfrm>
            <a:off x="9314280" y="14830200"/>
            <a:ext cx="923400" cy="7700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303836" y="14819755"/>
              <a:ext cx="944648" cy="7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190980</xdr:colOff>
      <xdr:row>3</xdr:row>
      <xdr:rowOff>264320</xdr:rowOff>
    </xdr:from>
    <xdr:to>
      <xdr:col>10</xdr:col>
      <xdr:colOff>666520</xdr:colOff>
      <xdr:row>6</xdr:row>
      <xdr:rowOff>160760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14:cNvPr>
            <xdr14:cNvContentPartPr/>
          </xdr14:nvContentPartPr>
          <xdr14:nvPr macro=""/>
          <xdr14:xfrm>
            <a:off x="7620480" y="14793120"/>
            <a:ext cx="1301040" cy="8870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609680" y="14782316"/>
              <a:ext cx="1322280" cy="908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485000</xdr:colOff>
      <xdr:row>3</xdr:row>
      <xdr:rowOff>107000</xdr:rowOff>
    </xdr:from>
    <xdr:to>
      <xdr:col>15</xdr:col>
      <xdr:colOff>303540</xdr:colOff>
      <xdr:row>6</xdr:row>
      <xdr:rowOff>296840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14:cNvPr>
            <xdr14:cNvContentPartPr/>
          </xdr14:nvContentPartPr>
          <xdr14:nvPr macro=""/>
          <xdr14:xfrm>
            <a:off x="12042000" y="14635800"/>
            <a:ext cx="644040" cy="11804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031200" y="14625357"/>
              <a:ext cx="665280" cy="120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314380</xdr:colOff>
      <xdr:row>3</xdr:row>
      <xdr:rowOff>141560</xdr:rowOff>
    </xdr:from>
    <xdr:to>
      <xdr:col>14</xdr:col>
      <xdr:colOff>174680</xdr:colOff>
      <xdr:row>6</xdr:row>
      <xdr:rowOff>121160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14:cNvPr>
            <xdr14:cNvContentPartPr/>
          </xdr14:nvContentPartPr>
          <xdr14:nvPr macro=""/>
          <xdr14:xfrm>
            <a:off x="11045880" y="14670360"/>
            <a:ext cx="685800" cy="9702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1035086" y="14659560"/>
              <a:ext cx="707029" cy="9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673160</xdr:colOff>
      <xdr:row>11</xdr:row>
      <xdr:rowOff>270880</xdr:rowOff>
    </xdr:from>
    <xdr:to>
      <xdr:col>3</xdr:col>
      <xdr:colOff>226740</xdr:colOff>
      <xdr:row>12</xdr:row>
      <xdr:rowOff>105920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14:cNvPr>
            <xdr14:cNvContentPartPr/>
          </xdr14:nvContentPartPr>
          <xdr14:nvPr macro=""/>
          <xdr14:xfrm>
            <a:off x="2324160" y="17441280"/>
            <a:ext cx="379080" cy="1652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313370" y="17430480"/>
              <a:ext cx="40030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209440</xdr:colOff>
      <xdr:row>10</xdr:row>
      <xdr:rowOff>114720</xdr:rowOff>
    </xdr:from>
    <xdr:to>
      <xdr:col>6</xdr:col>
      <xdr:colOff>248280</xdr:colOff>
      <xdr:row>12</xdr:row>
      <xdr:rowOff>203480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14:cNvPr>
            <xdr14:cNvContentPartPr/>
          </xdr14:nvContentPartPr>
          <xdr14:nvPr macro=""/>
          <xdr14:xfrm>
            <a:off x="3511440" y="16954920"/>
            <a:ext cx="1689840" cy="74916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00640" y="16944475"/>
              <a:ext cx="1711080" cy="7704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736440</xdr:colOff>
      <xdr:row>11</xdr:row>
      <xdr:rowOff>54520</xdr:rowOff>
    </xdr:from>
    <xdr:to>
      <xdr:col>8</xdr:col>
      <xdr:colOff>10640</xdr:colOff>
      <xdr:row>15</xdr:row>
      <xdr:rowOff>246800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14:cNvPr>
            <xdr14:cNvContentPartPr/>
          </xdr14:nvContentPartPr>
          <xdr14:nvPr macro=""/>
          <xdr14:xfrm>
            <a:off x="5689440" y="17224920"/>
            <a:ext cx="925200" cy="15130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78640" y="17214480"/>
              <a:ext cx="946440" cy="153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4860</xdr:colOff>
      <xdr:row>10</xdr:row>
      <xdr:rowOff>96720</xdr:rowOff>
    </xdr:from>
    <xdr:to>
      <xdr:col>11</xdr:col>
      <xdr:colOff>163580</xdr:colOff>
      <xdr:row>13</xdr:row>
      <xdr:rowOff>240120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14:cNvPr>
            <xdr14:cNvContentPartPr/>
          </xdr14:nvContentPartPr>
          <xdr14:nvPr macro=""/>
          <xdr14:xfrm>
            <a:off x="7434360" y="16936920"/>
            <a:ext cx="1809720" cy="1134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423558" y="16926477"/>
              <a:ext cx="1830964" cy="1155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782780</xdr:colOff>
      <xdr:row>9</xdr:row>
      <xdr:rowOff>134600</xdr:rowOff>
    </xdr:from>
    <xdr:to>
      <xdr:col>12</xdr:col>
      <xdr:colOff>436080</xdr:colOff>
      <xdr:row>11</xdr:row>
      <xdr:rowOff>302920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14:cNvPr>
            <xdr14:cNvContentPartPr/>
          </xdr14:nvContentPartPr>
          <xdr14:nvPr macro=""/>
          <xdr14:xfrm>
            <a:off x="9863280" y="16644600"/>
            <a:ext cx="478800" cy="82872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852840" y="16634160"/>
              <a:ext cx="500040" cy="84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719760</xdr:colOff>
      <xdr:row>11</xdr:row>
      <xdr:rowOff>192400</xdr:rowOff>
    </xdr:from>
    <xdr:to>
      <xdr:col>12</xdr:col>
      <xdr:colOff>816600</xdr:colOff>
      <xdr:row>12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14:cNvPr>
            <xdr14:cNvContentPartPr/>
          </xdr14:nvContentPartPr>
          <xdr14:nvPr macro=""/>
          <xdr14:xfrm>
            <a:off x="10625760" y="17362800"/>
            <a:ext cx="96840" cy="436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615281" y="17352360"/>
              <a:ext cx="118159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302140</xdr:colOff>
      <xdr:row>9</xdr:row>
      <xdr:rowOff>61160</xdr:rowOff>
    </xdr:from>
    <xdr:to>
      <xdr:col>14</xdr:col>
      <xdr:colOff>147320</xdr:colOff>
      <xdr:row>13</xdr:row>
      <xdr:rowOff>213480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14:cNvPr>
            <xdr14:cNvContentPartPr/>
          </xdr14:nvContentPartPr>
          <xdr14:nvPr macro=""/>
          <xdr14:xfrm>
            <a:off x="11033640" y="16571160"/>
            <a:ext cx="670680" cy="14731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023200" y="16560363"/>
              <a:ext cx="691920" cy="14943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703040</xdr:colOff>
      <xdr:row>18</xdr:row>
      <xdr:rowOff>282560</xdr:rowOff>
    </xdr:from>
    <xdr:to>
      <xdr:col>3</xdr:col>
      <xdr:colOff>345900</xdr:colOff>
      <xdr:row>19</xdr:row>
      <xdr:rowOff>114000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14:cNvPr>
            <xdr14:cNvContentPartPr/>
          </xdr14:nvContentPartPr>
          <xdr14:nvPr macro=""/>
          <xdr14:xfrm>
            <a:off x="2354040" y="19764360"/>
            <a:ext cx="468360" cy="161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343600" y="19753920"/>
              <a:ext cx="48960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447460</xdr:colOff>
      <xdr:row>16</xdr:row>
      <xdr:rowOff>323400</xdr:rowOff>
    </xdr:from>
    <xdr:to>
      <xdr:col>2</xdr:col>
      <xdr:colOff>466520</xdr:colOff>
      <xdr:row>20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14:cNvPr>
            <xdr14:cNvContentPartPr/>
          </xdr14:nvContentPartPr>
          <xdr14:nvPr macro=""/>
          <xdr14:xfrm>
            <a:off x="1272960" y="19144800"/>
            <a:ext cx="844560" cy="1322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62520" y="19134360"/>
              <a:ext cx="865800" cy="13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29480</xdr:colOff>
      <xdr:row>19</xdr:row>
      <xdr:rowOff>250800</xdr:rowOff>
    </xdr:from>
    <xdr:to>
      <xdr:col>2</xdr:col>
      <xdr:colOff>277520</xdr:colOff>
      <xdr:row>21</xdr:row>
      <xdr:rowOff>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14:cNvPr>
            <xdr14:cNvContentPartPr/>
          </xdr14:nvContentPartPr>
          <xdr14:nvPr macro=""/>
          <xdr14:xfrm>
            <a:off x="1680480" y="20062800"/>
            <a:ext cx="248040" cy="438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69680" y="20052369"/>
              <a:ext cx="269280" cy="459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105400</xdr:colOff>
      <xdr:row>17</xdr:row>
      <xdr:rowOff>185440</xdr:rowOff>
    </xdr:from>
    <xdr:to>
      <xdr:col>5</xdr:col>
      <xdr:colOff>2780</xdr:colOff>
      <xdr:row>20</xdr:row>
      <xdr:rowOff>72520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14:cNvPr>
            <xdr14:cNvContentPartPr/>
          </xdr14:nvContentPartPr>
          <xdr14:nvPr macro=""/>
          <xdr14:xfrm>
            <a:off x="3407400" y="19337040"/>
            <a:ext cx="722880" cy="8776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396600" y="19326600"/>
              <a:ext cx="744120" cy="89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526940</xdr:colOff>
      <xdr:row>17</xdr:row>
      <xdr:rowOff>291640</xdr:rowOff>
    </xdr:from>
    <xdr:to>
      <xdr:col>6</xdr:col>
      <xdr:colOff>263760</xdr:colOff>
      <xdr:row>19</xdr:row>
      <xdr:rowOff>282480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14:cNvPr>
            <xdr14:cNvContentPartPr/>
          </xdr14:nvContentPartPr>
          <xdr14:nvPr macro=""/>
          <xdr14:xfrm>
            <a:off x="4654440" y="19443240"/>
            <a:ext cx="562320" cy="651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44000" y="19432440"/>
              <a:ext cx="58356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446680</xdr:colOff>
      <xdr:row>20</xdr:row>
      <xdr:rowOff>229840</xdr:rowOff>
    </xdr:from>
    <xdr:to>
      <xdr:col>4</xdr:col>
      <xdr:colOff>526600</xdr:colOff>
      <xdr:row>21</xdr:row>
      <xdr:rowOff>230840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14:cNvPr>
            <xdr14:cNvContentPartPr/>
          </xdr14:nvContentPartPr>
          <xdr14:nvPr macro=""/>
          <xdr14:xfrm>
            <a:off x="3748680" y="20372040"/>
            <a:ext cx="79920" cy="331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37880" y="20361600"/>
              <a:ext cx="1011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609040</xdr:colOff>
      <xdr:row>13</xdr:row>
      <xdr:rowOff>9720</xdr:rowOff>
    </xdr:from>
    <xdr:to>
      <xdr:col>5</xdr:col>
      <xdr:colOff>745100</xdr:colOff>
      <xdr:row>14</xdr:row>
      <xdr:rowOff>104680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14:cNvPr>
            <xdr14:cNvContentPartPr/>
          </xdr14:nvContentPartPr>
          <xdr14:nvPr macro=""/>
          <xdr14:xfrm>
            <a:off x="3911040" y="17840520"/>
            <a:ext cx="961560" cy="4251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00240" y="17830080"/>
              <a:ext cx="982800" cy="44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575180</xdr:colOff>
      <xdr:row>21</xdr:row>
      <xdr:rowOff>21680</xdr:rowOff>
    </xdr:from>
    <xdr:to>
      <xdr:col>5</xdr:col>
      <xdr:colOff>662300</xdr:colOff>
      <xdr:row>22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14:cNvPr>
            <xdr14:cNvContentPartPr/>
          </xdr14:nvContentPartPr>
          <xdr14:nvPr macro=""/>
          <xdr14:xfrm>
            <a:off x="4702680" y="20494080"/>
            <a:ext cx="87120" cy="3441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2240" y="20483280"/>
              <a:ext cx="10836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704060</xdr:colOff>
      <xdr:row>20</xdr:row>
      <xdr:rowOff>134800</xdr:rowOff>
    </xdr:from>
    <xdr:to>
      <xdr:col>5</xdr:col>
      <xdr:colOff>732140</xdr:colOff>
      <xdr:row>20</xdr:row>
      <xdr:rowOff>138760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14:cNvPr>
            <xdr14:cNvContentPartPr/>
          </xdr14:nvContentPartPr>
          <xdr14:nvPr macro=""/>
          <xdr14:xfrm>
            <a:off x="4831560" y="20277000"/>
            <a:ext cx="28080" cy="3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820760" y="20266560"/>
              <a:ext cx="4932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44140</xdr:colOff>
      <xdr:row>18</xdr:row>
      <xdr:rowOff>303080</xdr:rowOff>
    </xdr:from>
    <xdr:to>
      <xdr:col>8</xdr:col>
      <xdr:colOff>3080</xdr:colOff>
      <xdr:row>22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14:cNvPr>
            <xdr14:cNvContentPartPr/>
          </xdr14:nvContentPartPr>
          <xdr14:nvPr macro=""/>
          <xdr14:xfrm>
            <a:off x="5822640" y="19784880"/>
            <a:ext cx="784440" cy="12816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12200" y="19774440"/>
              <a:ext cx="805680" cy="13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693200</xdr:colOff>
      <xdr:row>17</xdr:row>
      <xdr:rowOff>167800</xdr:rowOff>
    </xdr:from>
    <xdr:to>
      <xdr:col>9</xdr:col>
      <xdr:colOff>666540</xdr:colOff>
      <xdr:row>20</xdr:row>
      <xdr:rowOff>225520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14:cNvPr>
            <xdr14:cNvContentPartPr/>
          </xdr14:nvContentPartPr>
          <xdr14:nvPr macro=""/>
          <xdr14:xfrm>
            <a:off x="7297200" y="19319400"/>
            <a:ext cx="798840" cy="10483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286760" y="19308600"/>
              <a:ext cx="820080" cy="10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253240</xdr:colOff>
      <xdr:row>18</xdr:row>
      <xdr:rowOff>305600</xdr:rowOff>
    </xdr:from>
    <xdr:to>
      <xdr:col>10</xdr:col>
      <xdr:colOff>781720</xdr:colOff>
      <xdr:row>20</xdr:row>
      <xdr:rowOff>292840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14:cNvPr>
            <xdr14:cNvContentPartPr/>
          </xdr14:nvContentPartPr>
          <xdr14:nvPr macro=""/>
          <xdr14:xfrm>
            <a:off x="8508240" y="19787400"/>
            <a:ext cx="528480" cy="6476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497800" y="19776600"/>
              <a:ext cx="549720" cy="66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598480</xdr:colOff>
      <xdr:row>17</xdr:row>
      <xdr:rowOff>154480</xdr:rowOff>
    </xdr:from>
    <xdr:to>
      <xdr:col>11</xdr:col>
      <xdr:colOff>148820</xdr:colOff>
      <xdr:row>18</xdr:row>
      <xdr:rowOff>174920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14:cNvPr>
            <xdr14:cNvContentPartPr/>
          </xdr14:nvContentPartPr>
          <xdr14:nvPr macro=""/>
          <xdr14:xfrm>
            <a:off x="8853480" y="19306080"/>
            <a:ext cx="375840" cy="3506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843040" y="19295280"/>
              <a:ext cx="3970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819860</xdr:colOff>
      <xdr:row>17</xdr:row>
      <xdr:rowOff>30640</xdr:rowOff>
    </xdr:from>
    <xdr:to>
      <xdr:col>12</xdr:col>
      <xdr:colOff>608160</xdr:colOff>
      <xdr:row>20</xdr:row>
      <xdr:rowOff>178360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14:cNvPr>
            <xdr14:cNvContentPartPr/>
          </xdr14:nvContentPartPr>
          <xdr14:nvPr macro=""/>
          <xdr14:xfrm>
            <a:off x="9900360" y="19182240"/>
            <a:ext cx="613800" cy="11383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889560" y="19171443"/>
              <a:ext cx="635040" cy="11595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16</xdr:row>
      <xdr:rowOff>274080</xdr:rowOff>
    </xdr:from>
    <xdr:to>
      <xdr:col>13</xdr:col>
      <xdr:colOff>693460</xdr:colOff>
      <xdr:row>21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14:cNvPr>
            <xdr14:cNvContentPartPr/>
          </xdr14:nvContentPartPr>
          <xdr14:nvPr macro=""/>
          <xdr14:xfrm>
            <a:off x="10843560" y="19095480"/>
            <a:ext cx="581400" cy="1378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833120" y="19085040"/>
              <a:ext cx="602640" cy="139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303760</xdr:colOff>
      <xdr:row>24</xdr:row>
      <xdr:rowOff>209360</xdr:rowOff>
    </xdr:from>
    <xdr:to>
      <xdr:col>6</xdr:col>
      <xdr:colOff>173760</xdr:colOff>
      <xdr:row>28</xdr:row>
      <xdr:rowOff>28680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14:cNvPr>
            <xdr14:cNvContentPartPr/>
          </xdr14:nvContentPartPr>
          <xdr14:nvPr macro=""/>
          <xdr14:xfrm>
            <a:off x="3605760" y="21672360"/>
            <a:ext cx="1521000" cy="114012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5318" y="21661563"/>
              <a:ext cx="1542245" cy="11613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383980</xdr:colOff>
      <xdr:row>26</xdr:row>
      <xdr:rowOff>101200</xdr:rowOff>
    </xdr:from>
    <xdr:to>
      <xdr:col>8</xdr:col>
      <xdr:colOff>587000</xdr:colOff>
      <xdr:row>28</xdr:row>
      <xdr:rowOff>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14:cNvPr>
            <xdr14:cNvContentPartPr/>
          </xdr14:nvContentPartPr>
          <xdr14:nvPr macro=""/>
          <xdr14:xfrm>
            <a:off x="6162480" y="22224600"/>
            <a:ext cx="1028520" cy="5958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152040" y="22213800"/>
              <a:ext cx="104976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26100</xdr:colOff>
      <xdr:row>25</xdr:row>
      <xdr:rowOff>132960</xdr:rowOff>
    </xdr:from>
    <xdr:to>
      <xdr:col>10</xdr:col>
      <xdr:colOff>646000</xdr:colOff>
      <xdr:row>27</xdr:row>
      <xdr:rowOff>286520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14:cNvPr>
            <xdr14:cNvContentPartPr/>
          </xdr14:nvContentPartPr>
          <xdr14:nvPr macro=""/>
          <xdr14:xfrm>
            <a:off x="7455600" y="21926160"/>
            <a:ext cx="1445400" cy="8139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444800" y="21915360"/>
              <a:ext cx="1466640" cy="83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23</xdr:row>
      <xdr:rowOff>202600</xdr:rowOff>
    </xdr:from>
    <xdr:to>
      <xdr:col>13</xdr:col>
      <xdr:colOff>112420</xdr:colOff>
      <xdr:row>23</xdr:row>
      <xdr:rowOff>202960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14:cNvPr>
            <xdr14:cNvContentPartPr/>
          </xdr14:nvContentPartPr>
          <xdr14:nvPr macro=""/>
          <xdr14:xfrm>
            <a:off x="10843560" y="21335400"/>
            <a:ext cx="360" cy="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0833120" y="21324600"/>
              <a:ext cx="2160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25</xdr:row>
      <xdr:rowOff>213600</xdr:rowOff>
    </xdr:from>
    <xdr:to>
      <xdr:col>18</xdr:col>
      <xdr:colOff>719280</xdr:colOff>
      <xdr:row>29</xdr:row>
      <xdr:rowOff>31480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14:cNvPr>
            <xdr14:cNvContentPartPr/>
          </xdr14:nvContentPartPr>
          <xdr14:nvPr macro=""/>
          <xdr14:xfrm>
            <a:off x="12395520" y="22006800"/>
            <a:ext cx="3182760" cy="11386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385080" y="21996000"/>
              <a:ext cx="3204000" cy="115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443540</xdr:colOff>
      <xdr:row>24</xdr:row>
      <xdr:rowOff>299360</xdr:rowOff>
    </xdr:from>
    <xdr:to>
      <xdr:col>17</xdr:col>
      <xdr:colOff>664220</xdr:colOff>
      <xdr:row>28</xdr:row>
      <xdr:rowOff>220560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14:cNvPr>
            <xdr14:cNvContentPartPr/>
          </xdr14:nvContentPartPr>
          <xdr14:nvPr macro=""/>
          <xdr14:xfrm>
            <a:off x="14477040" y="21762360"/>
            <a:ext cx="220680" cy="12420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4466600" y="21751920"/>
              <a:ext cx="241920" cy="126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229320</xdr:colOff>
      <xdr:row>25</xdr:row>
      <xdr:rowOff>14880</xdr:rowOff>
    </xdr:from>
    <xdr:to>
      <xdr:col>18</xdr:col>
      <xdr:colOff>322200</xdr:colOff>
      <xdr:row>29</xdr:row>
      <xdr:rowOff>81520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14:cNvPr>
            <xdr14:cNvContentPartPr/>
          </xdr14:nvContentPartPr>
          <xdr14:nvPr macro=""/>
          <xdr14:xfrm>
            <a:off x="15088320" y="21808080"/>
            <a:ext cx="92880" cy="13874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5077520" y="21797640"/>
              <a:ext cx="114120" cy="14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76700</xdr:colOff>
      <xdr:row>29</xdr:row>
      <xdr:rowOff>125800</xdr:rowOff>
    </xdr:from>
    <xdr:to>
      <xdr:col>17</xdr:col>
      <xdr:colOff>298460</xdr:colOff>
      <xdr:row>30</xdr:row>
      <xdr:rowOff>102680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14:cNvPr>
            <xdr14:cNvContentPartPr/>
          </xdr14:nvContentPartPr>
          <xdr14:nvPr macro=""/>
          <xdr14:xfrm>
            <a:off x="14110200" y="23239800"/>
            <a:ext cx="221760" cy="307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099400" y="23229360"/>
              <a:ext cx="24300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312500</xdr:colOff>
      <xdr:row>29</xdr:row>
      <xdr:rowOff>293200</xdr:rowOff>
    </xdr:from>
    <xdr:to>
      <xdr:col>17</xdr:col>
      <xdr:colOff>387380</xdr:colOff>
      <xdr:row>30</xdr:row>
      <xdr:rowOff>115640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14:cNvPr>
            <xdr14:cNvContentPartPr/>
          </xdr14:nvContentPartPr>
          <xdr14:nvPr macro=""/>
          <xdr14:xfrm>
            <a:off x="14346000" y="23407200"/>
            <a:ext cx="74880" cy="1526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335200" y="23396760"/>
              <a:ext cx="9612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466580</xdr:colOff>
      <xdr:row>29</xdr:row>
      <xdr:rowOff>252160</xdr:rowOff>
    </xdr:from>
    <xdr:to>
      <xdr:col>17</xdr:col>
      <xdr:colOff>495740</xdr:colOff>
      <xdr:row>30</xdr:row>
      <xdr:rowOff>141200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14:cNvPr>
            <xdr14:cNvContentPartPr/>
          </xdr14:nvContentPartPr>
          <xdr14:nvPr macro=""/>
          <xdr14:xfrm>
            <a:off x="14500080" y="23366160"/>
            <a:ext cx="29160" cy="21924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4489280" y="23355720"/>
              <a:ext cx="504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536420</xdr:colOff>
      <xdr:row>29</xdr:row>
      <xdr:rowOff>190960</xdr:rowOff>
    </xdr:from>
    <xdr:to>
      <xdr:col>17</xdr:col>
      <xdr:colOff>627140</xdr:colOff>
      <xdr:row>30</xdr:row>
      <xdr:rowOff>70640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14:cNvPr>
            <xdr14:cNvContentPartPr/>
          </xdr14:nvContentPartPr>
          <xdr14:nvPr macro=""/>
          <xdr14:xfrm>
            <a:off x="14569920" y="23304960"/>
            <a:ext cx="90720" cy="2098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559120" y="23294520"/>
              <a:ext cx="11196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254920</xdr:colOff>
      <xdr:row>31</xdr:row>
      <xdr:rowOff>183960</xdr:rowOff>
    </xdr:from>
    <xdr:to>
      <xdr:col>16</xdr:col>
      <xdr:colOff>672880</xdr:colOff>
      <xdr:row>32</xdr:row>
      <xdr:rowOff>296920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14:cNvPr>
            <xdr14:cNvContentPartPr/>
          </xdr14:nvContentPartPr>
          <xdr14:nvPr macro=""/>
          <xdr14:xfrm>
            <a:off x="13462920" y="23958360"/>
            <a:ext cx="417960" cy="443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452120" y="23947560"/>
              <a:ext cx="4392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725440</xdr:colOff>
      <xdr:row>31</xdr:row>
      <xdr:rowOff>217440</xdr:rowOff>
    </xdr:from>
    <xdr:to>
      <xdr:col>16</xdr:col>
      <xdr:colOff>751000</xdr:colOff>
      <xdr:row>32</xdr:row>
      <xdr:rowOff>42760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14:cNvPr>
            <xdr14:cNvContentPartPr/>
          </xdr14:nvContentPartPr>
          <xdr14:nvPr macro=""/>
          <xdr14:xfrm>
            <a:off x="13933440" y="23991840"/>
            <a:ext cx="25560" cy="1555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3922640" y="23981400"/>
              <a:ext cx="46800" cy="17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676120</xdr:colOff>
      <xdr:row>31</xdr:row>
      <xdr:rowOff>312480</xdr:rowOff>
    </xdr:from>
    <xdr:to>
      <xdr:col>17</xdr:col>
      <xdr:colOff>3980</xdr:colOff>
      <xdr:row>31</xdr:row>
      <xdr:rowOff>320040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14:cNvPr>
            <xdr14:cNvContentPartPr/>
          </xdr14:nvContentPartPr>
          <xdr14:nvPr macro=""/>
          <xdr14:xfrm>
            <a:off x="13884120" y="24086880"/>
            <a:ext cx="153360" cy="75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873320" y="24076440"/>
              <a:ext cx="17460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137900</xdr:colOff>
      <xdr:row>31</xdr:row>
      <xdr:rowOff>97200</xdr:rowOff>
    </xdr:from>
    <xdr:to>
      <xdr:col>17</xdr:col>
      <xdr:colOff>153740</xdr:colOff>
      <xdr:row>32</xdr:row>
      <xdr:rowOff>69400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14:cNvPr>
            <xdr14:cNvContentPartPr/>
          </xdr14:nvContentPartPr>
          <xdr14:nvPr macro=""/>
          <xdr14:xfrm>
            <a:off x="14171400" y="23871600"/>
            <a:ext cx="15840" cy="3024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4160960" y="23861160"/>
              <a:ext cx="37080" cy="32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17660</xdr:colOff>
      <xdr:row>31</xdr:row>
      <xdr:rowOff>108000</xdr:rowOff>
    </xdr:from>
    <xdr:to>
      <xdr:col>17</xdr:col>
      <xdr:colOff>246620</xdr:colOff>
      <xdr:row>31</xdr:row>
      <xdr:rowOff>220680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14:cNvPr>
            <xdr14:cNvContentPartPr/>
          </xdr14:nvContentPartPr>
          <xdr14:nvPr macro=""/>
          <xdr14:xfrm>
            <a:off x="14051160" y="23882400"/>
            <a:ext cx="228960" cy="1126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040720" y="23871600"/>
              <a:ext cx="25020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55100</xdr:colOff>
      <xdr:row>32</xdr:row>
      <xdr:rowOff>73720</xdr:rowOff>
    </xdr:from>
    <xdr:to>
      <xdr:col>17</xdr:col>
      <xdr:colOff>277940</xdr:colOff>
      <xdr:row>32</xdr:row>
      <xdr:rowOff>81280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14:cNvPr>
            <xdr14:cNvContentPartPr/>
          </xdr14:nvContentPartPr>
          <xdr14:nvPr macro=""/>
          <xdr14:xfrm>
            <a:off x="14088600" y="24178320"/>
            <a:ext cx="222840" cy="75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4077800" y="24167880"/>
              <a:ext cx="24408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281180</xdr:colOff>
      <xdr:row>31</xdr:row>
      <xdr:rowOff>109440</xdr:rowOff>
    </xdr:from>
    <xdr:to>
      <xdr:col>17</xdr:col>
      <xdr:colOff>365780</xdr:colOff>
      <xdr:row>31</xdr:row>
      <xdr:rowOff>109800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14:cNvPr>
            <xdr14:cNvContentPartPr/>
          </xdr14:nvContentPartPr>
          <xdr14:nvPr macro=""/>
          <xdr14:xfrm>
            <a:off x="14314680" y="23883840"/>
            <a:ext cx="84600" cy="3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4304240" y="23873040"/>
              <a:ext cx="10584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395660</xdr:colOff>
      <xdr:row>31</xdr:row>
      <xdr:rowOff>44280</xdr:rowOff>
    </xdr:from>
    <xdr:to>
      <xdr:col>17</xdr:col>
      <xdr:colOff>402140</xdr:colOff>
      <xdr:row>31</xdr:row>
      <xdr:rowOff>159120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14:cNvPr>
            <xdr14:cNvContentPartPr/>
          </xdr14:nvContentPartPr>
          <xdr14:nvPr macro=""/>
          <xdr14:xfrm>
            <a:off x="14429160" y="23818680"/>
            <a:ext cx="6480" cy="1148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418360" y="23808240"/>
              <a:ext cx="27720" cy="13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482060</xdr:colOff>
      <xdr:row>31</xdr:row>
      <xdr:rowOff>70920</xdr:rowOff>
    </xdr:from>
    <xdr:to>
      <xdr:col>17</xdr:col>
      <xdr:colOff>561980</xdr:colOff>
      <xdr:row>32</xdr:row>
      <xdr:rowOff>66520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14:cNvPr>
            <xdr14:cNvContentPartPr/>
          </xdr14:nvContentPartPr>
          <xdr14:nvPr macro=""/>
          <xdr14:xfrm>
            <a:off x="14515560" y="23845320"/>
            <a:ext cx="79920" cy="325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505120" y="23834520"/>
              <a:ext cx="101160" cy="34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562700</xdr:colOff>
      <xdr:row>31</xdr:row>
      <xdr:rowOff>181440</xdr:rowOff>
    </xdr:from>
    <xdr:to>
      <xdr:col>17</xdr:col>
      <xdr:colOff>622100</xdr:colOff>
      <xdr:row>31</xdr:row>
      <xdr:rowOff>323280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14:cNvPr>
            <xdr14:cNvContentPartPr/>
          </xdr14:nvContentPartPr>
          <xdr14:nvPr macro=""/>
          <xdr14:xfrm>
            <a:off x="14596200" y="23955840"/>
            <a:ext cx="59400" cy="1418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585760" y="23945400"/>
              <a:ext cx="8064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666380</xdr:colOff>
      <xdr:row>31</xdr:row>
      <xdr:rowOff>70920</xdr:rowOff>
    </xdr:from>
    <xdr:to>
      <xdr:col>17</xdr:col>
      <xdr:colOff>730460</xdr:colOff>
      <xdr:row>32</xdr:row>
      <xdr:rowOff>47800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14:cNvPr>
            <xdr14:cNvContentPartPr/>
          </xdr14:nvContentPartPr>
          <xdr14:nvPr macro=""/>
          <xdr14:xfrm>
            <a:off x="14699880" y="23845320"/>
            <a:ext cx="64080" cy="3070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4689080" y="23834520"/>
              <a:ext cx="8532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22700</xdr:colOff>
      <xdr:row>31</xdr:row>
      <xdr:rowOff>272880</xdr:rowOff>
    </xdr:from>
    <xdr:to>
      <xdr:col>17</xdr:col>
      <xdr:colOff>126020</xdr:colOff>
      <xdr:row>32</xdr:row>
      <xdr:rowOff>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14:cNvPr>
            <xdr14:cNvContentPartPr/>
          </xdr14:nvContentPartPr>
          <xdr14:nvPr macro=""/>
          <xdr14:xfrm>
            <a:off x="14056200" y="24047280"/>
            <a:ext cx="103320" cy="154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4045400" y="24036840"/>
              <a:ext cx="12456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211320</xdr:colOff>
      <xdr:row>32</xdr:row>
      <xdr:rowOff>229240</xdr:rowOff>
    </xdr:from>
    <xdr:to>
      <xdr:col>18</xdr:col>
      <xdr:colOff>221400</xdr:colOff>
      <xdr:row>33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14:cNvPr>
            <xdr14:cNvContentPartPr/>
          </xdr14:nvContentPartPr>
          <xdr14:nvPr macro=""/>
          <xdr14:xfrm>
            <a:off x="15070320" y="24333840"/>
            <a:ext cx="10080" cy="2084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059520" y="24323040"/>
              <a:ext cx="31320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180000</xdr:colOff>
      <xdr:row>32</xdr:row>
      <xdr:rowOff>165160</xdr:rowOff>
    </xdr:from>
    <xdr:to>
      <xdr:col>18</xdr:col>
      <xdr:colOff>428040</xdr:colOff>
      <xdr:row>32</xdr:row>
      <xdr:rowOff>186040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14:cNvPr>
            <xdr14:cNvContentPartPr/>
          </xdr14:nvContentPartPr>
          <xdr14:nvPr macro=""/>
          <xdr14:xfrm>
            <a:off x="15039000" y="24269760"/>
            <a:ext cx="248040" cy="208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028560" y="24259320"/>
              <a:ext cx="26928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257040</xdr:colOff>
      <xdr:row>33</xdr:row>
      <xdr:rowOff>14240</xdr:rowOff>
    </xdr:from>
    <xdr:to>
      <xdr:col>18</xdr:col>
      <xdr:colOff>373680</xdr:colOff>
      <xdr:row>33</xdr:row>
      <xdr:rowOff>37640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14:cNvPr>
            <xdr14:cNvContentPartPr/>
          </xdr14:nvContentPartPr>
          <xdr14:nvPr macro=""/>
          <xdr14:xfrm>
            <a:off x="15116040" y="24449040"/>
            <a:ext cx="116640" cy="23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5105240" y="24438600"/>
              <a:ext cx="1378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266760</xdr:colOff>
      <xdr:row>33</xdr:row>
      <xdr:rowOff>116480</xdr:rowOff>
    </xdr:from>
    <xdr:to>
      <xdr:col>18</xdr:col>
      <xdr:colOff>430920</xdr:colOff>
      <xdr:row>33</xdr:row>
      <xdr:rowOff>155360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14:cNvPr>
            <xdr14:cNvContentPartPr/>
          </xdr14:nvContentPartPr>
          <xdr14:nvPr macro=""/>
          <xdr14:xfrm>
            <a:off x="15125760" y="24551280"/>
            <a:ext cx="164160" cy="388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5114960" y="24540840"/>
              <a:ext cx="18540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513360</xdr:colOff>
      <xdr:row>32</xdr:row>
      <xdr:rowOff>229240</xdr:rowOff>
    </xdr:from>
    <xdr:to>
      <xdr:col>18</xdr:col>
      <xdr:colOff>630360</xdr:colOff>
      <xdr:row>33</xdr:row>
      <xdr:rowOff>147080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14:cNvPr>
            <xdr14:cNvContentPartPr/>
          </xdr14:nvContentPartPr>
          <xdr14:nvPr macro=""/>
          <xdr14:xfrm>
            <a:off x="15372360" y="24333840"/>
            <a:ext cx="117000" cy="2480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5361560" y="24323040"/>
              <a:ext cx="13824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330520</xdr:colOff>
      <xdr:row>35</xdr:row>
      <xdr:rowOff>150520</xdr:rowOff>
    </xdr:from>
    <xdr:to>
      <xdr:col>16</xdr:col>
      <xdr:colOff>657040</xdr:colOff>
      <xdr:row>36</xdr:row>
      <xdr:rowOff>31280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14:cNvPr>
            <xdr14:cNvContentPartPr/>
          </xdr14:nvContentPartPr>
          <xdr14:nvPr macro=""/>
          <xdr14:xfrm>
            <a:off x="13538520" y="25245720"/>
            <a:ext cx="326520" cy="2109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3528080" y="25234920"/>
              <a:ext cx="34776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201620</xdr:colOff>
      <xdr:row>35</xdr:row>
      <xdr:rowOff>67360</xdr:rowOff>
    </xdr:from>
    <xdr:to>
      <xdr:col>17</xdr:col>
      <xdr:colOff>248780</xdr:colOff>
      <xdr:row>35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14:cNvPr>
            <xdr14:cNvContentPartPr/>
          </xdr14:nvContentPartPr>
          <xdr14:nvPr macro=""/>
          <xdr14:xfrm>
            <a:off x="14235120" y="25162560"/>
            <a:ext cx="47160" cy="221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224680" y="25152120"/>
              <a:ext cx="6840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171740</xdr:colOff>
      <xdr:row>35</xdr:row>
      <xdr:rowOff>186520</xdr:rowOff>
    </xdr:from>
    <xdr:to>
      <xdr:col>17</xdr:col>
      <xdr:colOff>332300</xdr:colOff>
      <xdr:row>35</xdr:row>
      <xdr:rowOff>196600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14:cNvPr>
            <xdr14:cNvContentPartPr/>
          </xdr14:nvContentPartPr>
          <xdr14:nvPr macro=""/>
          <xdr14:xfrm>
            <a:off x="14205240" y="25281720"/>
            <a:ext cx="160560" cy="100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4194440" y="25271280"/>
              <a:ext cx="18180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590780</xdr:colOff>
      <xdr:row>35</xdr:row>
      <xdr:rowOff>67360</xdr:rowOff>
    </xdr:from>
    <xdr:to>
      <xdr:col>18</xdr:col>
      <xdr:colOff>90000</xdr:colOff>
      <xdr:row>36</xdr:row>
      <xdr:rowOff>46760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14:cNvPr>
            <xdr14:cNvContentPartPr/>
          </xdr14:nvContentPartPr>
          <xdr14:nvPr macro=""/>
          <xdr14:xfrm>
            <a:off x="14624280" y="25162560"/>
            <a:ext cx="324720" cy="3096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4613840" y="25152120"/>
              <a:ext cx="3459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579600</xdr:colOff>
      <xdr:row>34</xdr:row>
      <xdr:rowOff>29640</xdr:rowOff>
    </xdr:from>
    <xdr:to>
      <xdr:col>18</xdr:col>
      <xdr:colOff>716040</xdr:colOff>
      <xdr:row>35</xdr:row>
      <xdr:rowOff>43960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14:cNvPr>
            <xdr14:cNvContentPartPr/>
          </xdr14:nvContentPartPr>
          <xdr14:nvPr macro=""/>
          <xdr14:xfrm>
            <a:off x="15438600" y="24794640"/>
            <a:ext cx="136440" cy="3445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5427800" y="24783840"/>
              <a:ext cx="15768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12580</xdr:colOff>
      <xdr:row>34</xdr:row>
      <xdr:rowOff>96960</xdr:rowOff>
    </xdr:from>
    <xdr:to>
      <xdr:col>19</xdr:col>
      <xdr:colOff>223540</xdr:colOff>
      <xdr:row>34</xdr:row>
      <xdr:rowOff>316200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14:cNvPr>
            <xdr14:cNvContentPartPr/>
          </xdr14:nvContentPartPr>
          <xdr14:nvPr macro=""/>
          <xdr14:xfrm>
            <a:off x="15697080" y="24861960"/>
            <a:ext cx="210960" cy="21924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5686640" y="24851160"/>
              <a:ext cx="2322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21220</xdr:colOff>
      <xdr:row>34</xdr:row>
      <xdr:rowOff>206400</xdr:rowOff>
    </xdr:from>
    <xdr:to>
      <xdr:col>19</xdr:col>
      <xdr:colOff>217780</xdr:colOff>
      <xdr:row>34</xdr:row>
      <xdr:rowOff>228360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14:cNvPr>
            <xdr14:cNvContentPartPr/>
          </xdr14:nvContentPartPr>
          <xdr14:nvPr macro=""/>
          <xdr14:xfrm>
            <a:off x="15705720" y="24971400"/>
            <a:ext cx="196560" cy="219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694920" y="24960600"/>
              <a:ext cx="217800" cy="4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320740</xdr:colOff>
      <xdr:row>34</xdr:row>
      <xdr:rowOff>236280</xdr:rowOff>
    </xdr:from>
    <xdr:to>
      <xdr:col>19</xdr:col>
      <xdr:colOff>430540</xdr:colOff>
      <xdr:row>35</xdr:row>
      <xdr:rowOff>36400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14:cNvPr>
            <xdr14:cNvContentPartPr/>
          </xdr14:nvContentPartPr>
          <xdr14:nvPr macro=""/>
          <xdr14:xfrm>
            <a:off x="16005240" y="25001280"/>
            <a:ext cx="109800" cy="1303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994440" y="24990840"/>
              <a:ext cx="131040" cy="15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534940</xdr:colOff>
      <xdr:row>33</xdr:row>
      <xdr:rowOff>315920</xdr:rowOff>
    </xdr:from>
    <xdr:to>
      <xdr:col>19</xdr:col>
      <xdr:colOff>622060</xdr:colOff>
      <xdr:row>35</xdr:row>
      <xdr:rowOff>25600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14:cNvPr>
            <xdr14:cNvContentPartPr/>
          </xdr14:nvContentPartPr>
          <xdr14:nvPr macro=""/>
          <xdr14:xfrm>
            <a:off x="16219440" y="24750720"/>
            <a:ext cx="87120" cy="3700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6208640" y="24740280"/>
              <a:ext cx="108360" cy="39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221040</xdr:colOff>
      <xdr:row>35</xdr:row>
      <xdr:rowOff>98680</xdr:rowOff>
    </xdr:from>
    <xdr:to>
      <xdr:col>19</xdr:col>
      <xdr:colOff>461860</xdr:colOff>
      <xdr:row>35</xdr:row>
      <xdr:rowOff>177160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14:cNvPr>
            <xdr14:cNvContentPartPr/>
          </xdr14:nvContentPartPr>
          <xdr14:nvPr macro=""/>
          <xdr14:xfrm>
            <a:off x="15080040" y="25193880"/>
            <a:ext cx="1066320" cy="784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5069240" y="25183440"/>
              <a:ext cx="1087560" cy="9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483120</xdr:colOff>
      <xdr:row>35</xdr:row>
      <xdr:rowOff>298480</xdr:rowOff>
    </xdr:from>
    <xdr:to>
      <xdr:col>18</xdr:col>
      <xdr:colOff>535320</xdr:colOff>
      <xdr:row>36</xdr:row>
      <xdr:rowOff>211640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14:cNvPr>
            <xdr14:cNvContentPartPr/>
          </xdr14:nvContentPartPr>
          <xdr14:nvPr macro=""/>
          <xdr14:xfrm>
            <a:off x="15342120" y="25393680"/>
            <a:ext cx="52200" cy="243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331680" y="25382880"/>
              <a:ext cx="7344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661320</xdr:colOff>
      <xdr:row>36</xdr:row>
      <xdr:rowOff>33080</xdr:rowOff>
    </xdr:from>
    <xdr:to>
      <xdr:col>19</xdr:col>
      <xdr:colOff>87820</xdr:colOff>
      <xdr:row>36</xdr:row>
      <xdr:rowOff>64760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14:cNvPr>
            <xdr14:cNvContentPartPr/>
          </xdr14:nvContentPartPr>
          <xdr14:nvPr macro=""/>
          <xdr14:xfrm>
            <a:off x="15520320" y="25458480"/>
            <a:ext cx="252000" cy="316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5509520" y="25448040"/>
              <a:ext cx="2732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321820</xdr:colOff>
      <xdr:row>35</xdr:row>
      <xdr:rowOff>250240</xdr:rowOff>
    </xdr:from>
    <xdr:to>
      <xdr:col>19</xdr:col>
      <xdr:colOff>641140</xdr:colOff>
      <xdr:row>36</xdr:row>
      <xdr:rowOff>260960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14:cNvPr>
            <xdr14:cNvContentPartPr/>
          </xdr14:nvContentPartPr>
          <xdr14:nvPr macro=""/>
          <xdr14:xfrm>
            <a:off x="16006320" y="25345440"/>
            <a:ext cx="319320" cy="3409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5995880" y="25335000"/>
              <a:ext cx="34056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272520</xdr:colOff>
      <xdr:row>34</xdr:row>
      <xdr:rowOff>150960</xdr:rowOff>
    </xdr:from>
    <xdr:to>
      <xdr:col>18</xdr:col>
      <xdr:colOff>297000</xdr:colOff>
      <xdr:row>34</xdr:row>
      <xdr:rowOff>222240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14:cNvPr>
            <xdr14:cNvContentPartPr/>
          </xdr14:nvContentPartPr>
          <xdr14:nvPr macro=""/>
          <xdr14:xfrm>
            <a:off x="15131520" y="24915960"/>
            <a:ext cx="24480" cy="712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5121080" y="24905520"/>
              <a:ext cx="45720" cy="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279720</xdr:colOff>
      <xdr:row>33</xdr:row>
      <xdr:rowOff>300800</xdr:rowOff>
    </xdr:from>
    <xdr:to>
      <xdr:col>18</xdr:col>
      <xdr:colOff>466560</xdr:colOff>
      <xdr:row>35</xdr:row>
      <xdr:rowOff>81040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14:cNvPr>
            <xdr14:cNvContentPartPr/>
          </xdr14:nvContentPartPr>
          <xdr14:nvPr macro=""/>
          <xdr14:xfrm>
            <a:off x="15138720" y="24735600"/>
            <a:ext cx="186840" cy="4406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5128280" y="24724800"/>
              <a:ext cx="208080" cy="46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35</xdr:row>
      <xdr:rowOff>203440</xdr:rowOff>
    </xdr:from>
    <xdr:to>
      <xdr:col>16</xdr:col>
      <xdr:colOff>386320</xdr:colOff>
      <xdr:row>36</xdr:row>
      <xdr:rowOff>240440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14:cNvPr>
            <xdr14:cNvContentPartPr/>
          </xdr14:nvContentPartPr>
          <xdr14:nvPr macro=""/>
          <xdr14:xfrm>
            <a:off x="13346280" y="25298640"/>
            <a:ext cx="248040" cy="3672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3335480" y="25287840"/>
              <a:ext cx="269280" cy="3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268700</xdr:colOff>
      <xdr:row>23</xdr:row>
      <xdr:rowOff>121960</xdr:rowOff>
    </xdr:from>
    <xdr:to>
      <xdr:col>13</xdr:col>
      <xdr:colOff>139420</xdr:colOff>
      <xdr:row>26</xdr:row>
      <xdr:rowOff>61960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14:cNvPr>
            <xdr14:cNvContentPartPr/>
          </xdr14:nvContentPartPr>
          <xdr14:nvPr macro=""/>
          <xdr14:xfrm>
            <a:off x="9349200" y="21254760"/>
            <a:ext cx="1521720" cy="93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338760" y="21243960"/>
              <a:ext cx="1542960" cy="9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237340</xdr:colOff>
      <xdr:row>23</xdr:row>
      <xdr:rowOff>165160</xdr:rowOff>
    </xdr:from>
    <xdr:to>
      <xdr:col>13</xdr:col>
      <xdr:colOff>766540</xdr:colOff>
      <xdr:row>25</xdr:row>
      <xdr:rowOff>267960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14:cNvPr>
            <xdr14:cNvContentPartPr/>
          </xdr14:nvContentPartPr>
          <xdr14:nvPr macro=""/>
          <xdr14:xfrm>
            <a:off x="10968840" y="21297960"/>
            <a:ext cx="529200" cy="76320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58047" y="21287520"/>
              <a:ext cx="550426" cy="78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130460</xdr:colOff>
      <xdr:row>26</xdr:row>
      <xdr:rowOff>147640</xdr:rowOff>
    </xdr:from>
    <xdr:to>
      <xdr:col>13</xdr:col>
      <xdr:colOff>536140</xdr:colOff>
      <xdr:row>28</xdr:row>
      <xdr:rowOff>197880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14:cNvPr>
            <xdr14:cNvContentPartPr/>
          </xdr14:nvContentPartPr>
          <xdr14:nvPr macro=""/>
          <xdr14:xfrm>
            <a:off x="9210960" y="22271040"/>
            <a:ext cx="2056680" cy="7106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200160" y="22260595"/>
              <a:ext cx="2077920" cy="731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240760</xdr:colOff>
      <xdr:row>30</xdr:row>
      <xdr:rowOff>257840</xdr:rowOff>
    </xdr:from>
    <xdr:to>
      <xdr:col>5</xdr:col>
      <xdr:colOff>738980</xdr:colOff>
      <xdr:row>33</xdr:row>
      <xdr:rowOff>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14:cNvPr>
            <xdr14:cNvContentPartPr/>
          </xdr14:nvContentPartPr>
          <xdr14:nvPr macro=""/>
          <xdr14:xfrm>
            <a:off x="3542760" y="23702040"/>
            <a:ext cx="1323720" cy="74232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532320" y="23691240"/>
              <a:ext cx="1344960" cy="76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531900</xdr:colOff>
      <xdr:row>30</xdr:row>
      <xdr:rowOff>64160</xdr:rowOff>
    </xdr:from>
    <xdr:to>
      <xdr:col>12</xdr:col>
      <xdr:colOff>266520</xdr:colOff>
      <xdr:row>32</xdr:row>
      <xdr:rowOff>291880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14:cNvPr>
            <xdr14:cNvContentPartPr/>
          </xdr14:nvContentPartPr>
          <xdr14:nvPr macro=""/>
          <xdr14:xfrm>
            <a:off x="7961400" y="23508360"/>
            <a:ext cx="2211120" cy="8881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7950960" y="23497560"/>
              <a:ext cx="2232360" cy="90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492000</xdr:colOff>
      <xdr:row>30</xdr:row>
      <xdr:rowOff>85760</xdr:rowOff>
    </xdr:from>
    <xdr:to>
      <xdr:col>8</xdr:col>
      <xdr:colOff>667640</xdr:colOff>
      <xdr:row>32</xdr:row>
      <xdr:rowOff>205120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14:cNvPr>
            <xdr14:cNvContentPartPr/>
          </xdr14:nvContentPartPr>
          <xdr14:nvPr macro=""/>
          <xdr14:xfrm>
            <a:off x="5445000" y="23529960"/>
            <a:ext cx="1826640" cy="7797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5434560" y="23519165"/>
              <a:ext cx="1847880" cy="800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698360</xdr:colOff>
      <xdr:row>37</xdr:row>
      <xdr:rowOff>290040</xdr:rowOff>
    </xdr:from>
    <xdr:to>
      <xdr:col>3</xdr:col>
      <xdr:colOff>153660</xdr:colOff>
      <xdr:row>38</xdr:row>
      <xdr:rowOff>113200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14:cNvPr>
            <xdr14:cNvContentPartPr/>
          </xdr14:nvContentPartPr>
          <xdr14:nvPr macro=""/>
          <xdr14:xfrm>
            <a:off x="2349360" y="26045640"/>
            <a:ext cx="280800" cy="1533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2338560" y="26035200"/>
              <a:ext cx="302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146080</xdr:colOff>
      <xdr:row>35</xdr:row>
      <xdr:rowOff>180400</xdr:rowOff>
    </xdr:from>
    <xdr:to>
      <xdr:col>6</xdr:col>
      <xdr:colOff>286440</xdr:colOff>
      <xdr:row>38</xdr:row>
      <xdr:rowOff>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14:cNvPr>
            <xdr14:cNvContentPartPr/>
          </xdr14:nvContentPartPr>
          <xdr14:nvPr macro=""/>
          <xdr14:xfrm>
            <a:off x="3448080" y="25275600"/>
            <a:ext cx="1791360" cy="8499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3437640" y="25265160"/>
              <a:ext cx="1812600" cy="87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5620</xdr:colOff>
      <xdr:row>35</xdr:row>
      <xdr:rowOff>103000</xdr:rowOff>
    </xdr:from>
    <xdr:to>
      <xdr:col>9</xdr:col>
      <xdr:colOff>238140</xdr:colOff>
      <xdr:row>39</xdr:row>
      <xdr:rowOff>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14:cNvPr>
            <xdr14:cNvContentPartPr/>
          </xdr14:nvContentPartPr>
          <xdr14:nvPr macro=""/>
          <xdr14:xfrm>
            <a:off x="5784120" y="25198200"/>
            <a:ext cx="1883520" cy="123912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773320" y="25187760"/>
              <a:ext cx="1904760" cy="126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46240</xdr:colOff>
      <xdr:row>35</xdr:row>
      <xdr:rowOff>57640</xdr:rowOff>
    </xdr:from>
    <xdr:to>
      <xdr:col>11</xdr:col>
      <xdr:colOff>810140</xdr:colOff>
      <xdr:row>37</xdr:row>
      <xdr:rowOff>261600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14:cNvPr>
            <xdr14:cNvContentPartPr/>
          </xdr14:nvContentPartPr>
          <xdr14:nvPr macro=""/>
          <xdr14:xfrm>
            <a:off x="8301240" y="25152840"/>
            <a:ext cx="1589400" cy="86436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8290798" y="25142040"/>
              <a:ext cx="1610645" cy="885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1094 1765 20179,'3'-63'881,"-1"0"0,1 6 1,-1 5-5916,-2-2 6042,-18-21-767,-4 18 1330,-23-16-1403,-11 38 0,-8 7-61,-21-5 256,13 10 0,-1 8-296,-13 19 45,-4 25-67,41-2 0,3 9-3,-6 17 0,3 10 8,-2 16 1,4 7-739,15-22 1,2 2 0,3 0 711,4 0 0,3 0 1,2-2 17,-2 22 0,5-4 943,7-17 0,3-4-968,5-8 0,3-3 28,13 39-48,3-26 0,5-1 3,23 23 17,-15-34 0,4-5 33,18-6 12,5-19-6,6-9 22,7-20-5,15-27-43,-35 1 1,2-9-398,12-17 0,4-14 370,-22 18 0,5-9 1,1-4-1,0-1 0,-4 3-279,1-2 0,-3 2 0,0-1 0,1-5 274,2-2 1,3-6 0,0-1 0,-4 1 0,-5 6 136,2-14 0,-7 5 0,-4 1-169,-3 3 1,-3 2 0,-4 1-7,-4 10 1,-3 1 0,-3 2-106,4-23 1,-5 4 90,-5 16 1,-4 4 28,-2 9 0,-2 4-59,-2-36 84,-5 27 0,-2 2 34,-3-21 394,-8-12-417,5 55 1521,4 20-1621,1 8 2263,3 14-2174,-1 36 141,0 18 1,-1 18 0,0 1-404,0-5 1,0 0-1,0 6 320,-1 6 1,-2 8 0,1 2 0,0-6-555,-1 7 0,-1-4 0,1-3 589,1-10 1,0-1-1,0-4 50,-3 22 0,1-8-154,3-21 1,0-6 144,1-11 0,0-1 82,-2 12 1,1 0-217,-4 28 0,5-32 0,0-1 0,0 15 0,2-16 0,3-10 0,1-14 0,1-8 0,0-10 0,0-5 1310,0-7-1814,0-1 448,0-2-3064,7 0 756,23-14-3327,13-7 5691,22-19 0,-29 17 0,-7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156 186 16034,'7'7'1641,"-1"-1"-1020,-6-6 590,0 0-612,82 5 50,-39-15-327,10 7 0,0-4 188,-8-19-50,-9-3 94,-6 0-10,-15 3-124,-6 2-168,-9 4-107,-18 5-22,-13 5 45,-23 5 68,-13 13 49,-5 18 24,-2 18-669,4 21 651,9 11 79,13 4-101,17 3-163,23-28 0,8-1 6,19 25-45,0-30 1,5-4 21,38 6-39,-12-23 1,1-3-51,25 5-28,17 0-67,-38-22 267,-8-5-1454,-4-1-631,-4-2-1476,5-17 3389,14-18 0,-27 11 0,4-7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 0 17776,'4'0'2750,"-1"0"-2162,0 55 0,-6 30 104,1-17 0,0 7-1741,-1 14 1,-1 12 0,-1-2 1391,0-11 1,-1-2-1,0 0-35,-2 1 0,-1 1 1,1-3-59,0-8 0,0-2 0,0-2 290,-3 22 0,0-5-333,2-21 0,0-5 274,1-11 0,1-4-234,-5 36-61,2-7-186,2 2 0,3-7 0,2-6 0,1-17 0,2-10 0,0-12 2017,0-6-2650,2-9-1817,7-6-916,17-29 3366,34-49 0,-26 30 0,12-23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19548,'7'69'774,"0"0"0,0 1 0,-1 7 0,0 1 0,-2 1-1912,-1 2 1,-1 1 0,0 0 1383,-1 6 1,0 1 0,0-1-6,-1-5 0,0-2 0,0-2 324,-1 21 0,0-6-319,0-20 1,-1-6 89,-2 28-118,1-17 727,0-12-872,3 1-28,-2-10-10,2-8-35,0-15 2340,0-10-2379,0-8 516,0-7-1138,0-4-610,0-4-572,0-1-1115,0-8-279,0-34-4216,0-11 7453,0-36 0,0 42 0,0 6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 21 17916,'-9'-2'3175,"77"0"-2435,3 2-784,0 0 0,5 0 243,-13 0 0,0 0-622,1 1 1,1-2 553,-3 0 1,0-1-54,-5 2 1,-2-2 321,40-4-400,-15 4-101,-19-1-492,-12 3-920,-12 0-1296,-1 0-1806,-4 0 4870,0 6 0,-14-5 0,-6 5 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499 1 23595,'-65'51'612,"0"0"1,2 3 0,8 4-440,20-1 1,5 3-1069,-1 4 1,2 2 1017,1 0 0,4 0-45,3-4 1,3-1-15,6-8 1,2-2 581,-1 32-691,10-26 40,10-19 297,8-20-292,16-10 89,13-15-22,10-21-67,10-20-8,-30 13 0,0-5-1524,2-3 0,-1-3 1526,1-3 0,-2-1-8,-1 0 0,-1 1 321,-3 3 1,-2 1-303,18-29-5,-11 19-11,-9 20-39,-15 19 50,-3 14 117,-9 26 3655,0 23-3324,0 27-45,0 22-1095,0-44 0,0 2 891,0-1 1,0 0-443,0-2 0,-1-2 243,-2 38-147,-1 10 147,0-32 0,3 5 0,1-36 0,0-10-141,0-8 1060,0-7-2431,0-5-1213,4-3-1285,14-22 4010,25-33 0,-18 21 0,9-16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1247 406 13037,'9'0'3014,"-1"0"-1967,-8 0 2062,0 0-2247,15-66 40,-12 35-112,12-52-230,-16 53-118,-13-3-78,-12 0-224,-19-3-39,-17 4-17,-16 2-460,-17 11 460,40 12 0,-1 3 8,-5 3 0,-2 5 26,-1 5 0,-1 5 16,-1 5 0,1 5 17,2 8 1,2 6-364,3 5 1,3 4 354,5 5-1,5 4-41,5 3 0,5 4 0,8 1 0,6 3 13,4-2 1,9 2 78,14 20 1,10 0-110,1-25 0,7-2 33,13 13 1,7-7-51,-4-26 0,4-8-25,2-2 0,2-3 3,-1-5 0,1-2 5,1-4 1,-1-2-115,48 7 165,-3-11-34,-3-4-25,-30-4 0,0-2-36,27-2-6,-33 1 0,-3-2 0,10-4 6,-10-3-6,-10 1 387,-11 2-387,-10 4 566,-8 1-1053,-7 2-342,-4 0-2207,-1 0 487,0-1-672,6-11-1399,2-5 4620,8-12 0,-8 13 0,1 1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425 7 16857,'0'-4'2846,"0"1"-1698,0 3-12,-82 70-723,34-11 54,-9 2 1,0 5-618,25-17 1,5-1 390,3 0 0,1-2 118,-16 39 278,18-19-609,9-16-28,10-18-67,15-14 262,12-10-515,26-8-49,16-20-7,15-13 124,-39 8 0,2-4 17,15-12 0,-1-1 229,21-14-28,-34 24 1,-3 4-51,-7 12 1049,-11 11-915,-7 24 286,-3 9 6,-3 21 134,1 30-308,-4-21-84,-1 14-84,-2-33-40,-1-11-525,2-6-4297,6-9 286,5-6-3585,5-13 8161,5-10 0,-15 4 0,-1-1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 0 20839,'5'69'656,"-1"-1"1,1 1-1,-2 7 1,0 2 0,0 0-1839,-1-2 0,-1 1 0,0 1 1443,-1 8 1,0 1-1,-2-1-58,0-3 1,-1-2 0,-1-2-617,1-9 1,-1-2 0,0-3 613,-3 13 1,-1-5-48,2-17 0,2-3 1134,-2 33-1123,4-28 0,2-1-58,-2 22-68,2-27 0,0-4-5,0 2-34,0-11 1665,0-11-1665,0-10 3314,0-8-3589,0-5-324,0-3-1877,2-2-116,2-5-321,12-15-4798,4-7 7711,10-15 0,-15 20 0,-2 4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1 21887,'-73'8'728,"0"0"0,5 3 0,3 14-1212,18 23 0,5 16 0,5-3 641,2-3 0,3 1-79,0 5 0,0 6 1,9-8 915,11 33-876,30-14-12,11-11-10,24-15 10,12-8-11,4-12-22,4-8-73,-1-9 0,-3-10 261,-4-3-1101,-8-5-588,-7 0-1154,-11-8-7214,-15-32 10251,-12 5 0,-9-8 1,-3 25-1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19636,'-1'76'701,"0"0"1,0-4 0,0-5-141,6 17 83,6-5-123,7-9-96,7-11-89,-1-13-101,-1-11-44,-1-11-57,-5-11 17,-1-5 34,-4-6 85,1-1-18,-1-4-56,5-11-96,5-13-49,10-18-51,4-14-17,-8 9 0,2-1-67,11-27 25,-14 27 1,-1 1-82,1-9 11,-4 12-23,-9 12-89,-5 14-196,-5 11-436,-3 5-881,-1 5-4530,3 0 3484,4 0 2800,9 14 0,-7-11 0,3 10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14 14936,'4'-7'2224,"-1"1"-1116,-3 6 142,0 0-175,7 77-140,-2-9-722,0 4 0,0 7 209,-3-9 1,-1 0-486,0 5 1,0 2 384,-2 6 0,-1 1-62,-2-3 1,-2-1-57,0-7 1,-2-1-15,0-1 1,-1-2-48,0-10 0,2-1-26,2-5 1,1-1 39,-4 33-56,6-18-23,1-19-72,1-11 27,0-11 291,0-9-369,0-3 861,0-5-1270,0-2-431,0-4-521,0-1-616,3-2-1019,12-9-4418,5-8 7459,16-17 0,-18 14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3 191 20537,'-1'59'1221,"0"0"0,1 36-549,5-74-218,2-13-68,4-3 40,4-5-62,7 0-95,8-13-117,10-10-68,34-43-84,-17 11-48,-12 10 0,-1 1-299,-4-2-393,3-5-632,-26 26-404,-6 5-935,-5 5-1243,0 4-2812,-4 2 6766,1 1 0,-1 4 0,-2 1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0 20190,'-2'30'409,"1"6"-409,2 3 84,8 11-23,4 4 96,6 5 95,-3 4 106,-4-1 74,-5 2-96,-4-6 112,-3-3 101,-9-7-129,-7-7-190,-12-7-163,-5-6-67,0-8-454,3-4-654,5-7-758,2-4-2385,3-4-1305,2-7 5556,4-7 0,7 4 0,2-3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475 862 19412,'-65'59'653,"0"-1"0,3 3 0,9 2-983,23-7 0,6 2 501,-3 5 0,2 2 30,1-1 1,2 1 16,4-2 1,1-1 127,4-5 0,3-1-60,-3 41-84,8-19 30,3-18-192,10-16-35,7-15-5,12-13 593,14-8-437,16-19-77,18-21-79,-28 4 0,0-5-507,7-11 0,0-6 440,5-11 0,0-6-517,-18 15 0,0-4 0,-2-3 418,4-8 0,-2-4 0,-1-3-1,-1-5 1,-2-2 0,0-5-49,-7 7 1,0-4 0,-2-1 0,-3 7 167,-1 4 0,-3 4 1,-2-1 46,3-8 0,-2 0 0,-5 10 0,-1-22-591,-4 15 697,-2 6 270,-4 19-146,-1 15 591,-3 21-676,0 21 259,0 26 184,-5 43-292,1-16 1,0 8-138,-3 19 1,0 6 4,2-24 1,-1 1 0,2 0 1,-1-3 0,1 0 0,1 0-126,-2 34 1,2-5 68,1-30 0,0-4-83,1 1 1,1-4 74,0 19-45,0-10-56,0-4-39,0-15-264,4-11-660,3-9-594,10-12-7208,39-17 8765,-12-15 0,9 2 0,-30-3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0 161 17176,'6'6'2157,"-2"-2"-1322,-4-4-113,86-15-28,-40-2-372,11 3 1,-1-3 315,-13-13-33,-8 4-50,-14 3-57,-10 9-246,-8 5-106,-6 5-146,-8 3 61,-7 1-5,-8 4 45,-6 17 117,-6 16-15,-5 27 77,-2 15-154,19-17 0,3 2-121,-5 30-5,13-36 0,5-2-5,7 4-119,15-12-72,6-11-426,40-10-212,-1-14-729,33-20-1336,-5-26 1252,-36 5 1,-1-7-600,11-16 0,0-10 2246,-9 2 0,2-6 0,-5 6 0,-4 6 0,-4 2 0,4-12 0,0 1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178 17 14566,'11'-9'2829,"-2"2"-1232,-9 7-220,0 0-167,2 124-532,-2-67 0,0 5-1719,-3 19 1,-2 10 0,0 0 1365,-2-11 0,0-2 0,-2 2-45,-3 7 0,-2 1 0,1-2-254,0-5 1,-1-2-1,2-3 246,-4 23 0,1-7-210,4-20 1,1-5 262,-2 30-73,4-14-107,3-5-72,0 4-45,3-5-28,1-11-73,1-16-190,0-13-409,0-15 697,9-9-2545,2-14-281,31-44 2801,-4-8 0,-1-3 0,9-12 0,-17 22 0,0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145 1 18705,'-7'76'813,"1"0"1,-1 0-1,0 4 1,0 0-1,-1-1-1273,-1-6 1,0-1 0,0-1 716,1-3 1,0 0 0,0-4 44,-2 17 0,2-6 29,2-15 0,0-4 712,-2 41-668,3-3-277,2-43 0,1 0 9,0 49-63,1-5-44,1-16-33,0-11-219,3-18-504,2-11-673,4-18-3621,-1-32 233,-3-21 4817,-2-35 0,-3 28 0,0 2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17 18481,'73'4'-123,"0"0"0,-5-1 0,-8 0-757,2-3-503,-4 0-454,2-3-7994,-4-3 9725,-3-4 1,-24 4-1,-10 1 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415 0 20274,'-44'52'703,"1"-1"0,0 1 0,-18 23 0,6-4-451,23-24 0,5-2 123,-20 43-207,12-13-168,18-20-129,8-15-190,7-17 134,7-13-22,9-5-62,15-13-257,13-11 190,12-16 251,3-9 85,-1-1 6,3 8 62,-24 16 480,-4 21 119,-25 28 257,-3 56-633,-3-10-216,0-22 1,0-1 3,0 13-79,0-9-152,0-11-424,0-13-696,0-8-1321,11-12-2471,0-5 5064,12-12 0,-11 4 0,-2-4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23 20985,'-3'-13'1086,"12"3"-911,16 10 273,28 10 112,26 12-788,-29-3 1,2 4 375,6 5 0,0 4 20,3 6 0,-2 3-6,-2 5 1,-2 3-43,-5 4 1,-3 3 27,-5 3 1,-5 1-88,-5 0 1,-4 1 11,-8-3 0,-3 0 53,-5-5 0,-5 1 195,-5 8 1,-7-2-98,-18 22-115,4-34 0,-6-5 54,-35 3-74,-11-13-27,-3-13-12,2-10 34,11-12-84,13-14-28,16-11 23,17-12-34,8-3-6,8 0 6,13 4 665,12 1-637,16 3 227,13 6-221,5 6-1,4 7-39,-2 8 6,-6 4-28,-11 3 16,-10 5 40,-12 2-28,-8 2-230,-7 2-638,-4-5-1160,-3-2-1842,-1 1-2337,0 0 6246,0 1 0,0-2 0,0-2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849 231 22845,'-40'-56'289,"0"-1"0,3 5 1,-1 13-72,-13 23 6,-8 8-5,-11 5-46,-6 15 40,-5 10 11,2 20 45,3 14 115,32-9 0,4 4-31,-11 27-191,23-26 0,6 0 186,10 16 21,8-5-167,15-1 5,39 21-106,4-22-619,-11-23 0,2-2 591,32 9-196,4-8 128,-2-6 63,-3-9-63,-9-4 6,-8-8-11,-9-1-16,-12-6-85,-8 0-62,-8-3-61,-9 2 488,-3-2-1333,-6 0 20,-1 0-1578,-2 0-1137,0-8 3764,0-16 0,-1 11 0,0-9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61 22111,'76'0'642,"-1"0"0,6 0 1,0 0-391,-6-2 0,1-1-1380,17-1 1,4 0 1235,-28 0 0,1 0 1,0-1-5,-1 1 1,-1-1 0,-1 1 29,20-1 1,-5 0-51,-15 2 0,-3 1-26,-10-1 1,-2 1 76,45 2-35,-46-1 1,0 0 698,47 1-732,-10 0-22,-19 0 417,-20 0-417,-16 0-45,-16 0 0,-8 0 1346,-7 2-1469,-1 0-218,-1 0-600,0 1-717,0-2-1266,0 3-1456,-16 4-779,-4 2 5159,-22 7 0,21-8 0,0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24 14706,'-2'-13'2980,"0"2"-2566,2 11 1430,0 0-1262,64 0-123,-14 2-241,3 1 1,2 2 218,22 10 23,0 10 184,-6 11-202,-9 8-112,-12 11 23,-15 7-45,-15 5 101,-10 5 28,-19 0-190,-16-1-57,-21-1-758,-19-8 669,-14-5-34,-7-10-29,-1-12 68,8-10 46,14-13 10,18-6-162,19-8-39,15-9-96,8-8 51,7-10 28,10-6 699,7-1-648,19-1-6,34-18 5,-8 19 56,19-8-45,-28 28 34,-11 8-33,-8 5-6,-9 4 0,-7 8 6,-4 4 61,-4 7-22,-2 0-12,-2-3-33,-1-2 6,-2-5 5,-2-3-11,0-4-235,-2-1-1703,0-2-712,2 0-615,4-2-1530,5-10 4795,3-4 0,-6 1 0,-1 3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775 141 15950,'2'-5'3512,"0"0"-2605,-2 5 1653,0 0-2067,-27-28-96,11 15-61,-24-23-117,13 23-12,-8 0-73,-6 1 6,-7 3 12,-4 4-40,0 4-56,2 1-12,6 0-38,9 7 28,8 4 10,8 11 47,8 1-30,5 7-55,4-1 22,2 4 33,3 0-21,7 4-35,6 3 40,8 5-11,5 4-29,4 3-5,3 0 39,11 23-27,-15-22 38,3 16-16,-22-32 83,-5 5 141,-4-17 11,-3 3-40,-7-16-72,-6 1-28,-11 0 11,-31 11-90,5-6 12,-21 5-23,15-12 11,3-1-38,-1-5 72,-8 0-84,20-4-34,2 1-100,24-2-320,10 0-408,2 0-4370,3 0-453,0 3 5685,0 2 0,0-1 0,0 1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826 969 16840,'-73'-12'433,"0"0"0,7 2 1,7 3-5815,5 4 5605,8 3-67,4 2 877,-17 40-710,13 7-145,11-3 1,2 6-1,6-1 0,2 5-21,0 4 1,1 7 0,1-3-30,-2 12 0,3 1-57,4-12 1,0 4 0,5-6 498,4-2 1,4-5-449,-1 36-95,11-24-28,11-26 0,13-21 168,18-13 0,13-25-34,12-19-109,-29 3 1,0-5 1097,4-10 0,1-5-1101,7-13 0,1-5-320,-17 17 0,0-2 1,-1-3 308,3-9 0,1-3 1,-3-1-9,1-4 1,-1-2 0,-3 0-4,-3 1 0,-3 0 0,-2 1-2,-4 6 0,-2 2 0,-3 3-1,0-14 1,-4 6-107,-6 14 1,-3 3 108,-2-33-6,-4 7 9,-3 29 0,-3 1 47,-3-14 825,-8-3-791,4 51 1868,3 10-1913,3 17 12,4 34 162,-2 51-552,3-17 1,0 7 480,0-18 0,-2 1 0,1 1-32,0 4 0,0 0 0,0-2 41,-3 22 1,0-5-15,3-16 0,-1-4-381,0-14 1,0-2 540,1 37-45,-4 3-101,5-6-83,-1-10-35,3-19-27,0-7-152,0-23-493,0-4 528,3-19-1940,4-2-926,17-20 2977,24-32 0,-20 20 0,9-15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429 228 17457,'-27'82'1275,"1"0"0,0-6 0,-2-8-344,-19 14-86,0-15-117,3-13 274,8-16-508,7-16 97,6-11-277,6-11-244,2-16-171,2-10-78,0-14 150,-1-5-341,4-1-280,2 1-268,4 2-331,3-2-169,5-2-222,11-5-1004,10-4-414,30-24 2492,-10 19 1,0 2 0,8-9-1,-22 28 1,0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13917,'8'0'4906,"11"95"-5486,-12-45 0,0 5 994,2 13 0,0 8 1,1 0-51,-2-4 0,0 1 1,-1 0-72,1 1 0,0 1 0,-2-1-41,0-5 0,-1-1 0,-1-4 30,2 16 1,-2-6-65,-1-15 1,-1 0 620,1 31 0,-1-2-733,-1-36 1,0-1-35,1 31 1,0-5 23,0-14-29,2-13-67,1-10 1300,-2-10-1328,2-8-39,-2-7-135,1-8-837,1-3-674,0-8-158,6-17-1176,4-19 1338,0-7 1,1-6-2044,1-4 1,1-2 3751,3-21 0,0 3 0,2-6 0,-6 16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14454,'5'0'4991,"0"0"-4367,5 47 1,-2 23-1064,4 20 851,-4-25 1,1 10 0,-1-5 82,-1 8 1,-2-3-65,0 10 0,-2 0-75,-1-4 0,0-1-37,-2-5 1,1-2-96,-1-1 0,0-2-70,0-10 0,0-1-48,0-3 1,0-2 10,0 36 448,0-20-559,0-15 262,0-18-268,0-12-162,0-12-493,0-7 277,0-4-2271,0-2-516,7 0-884,13-2 4049,29-6 0,-22 5 0,10-4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224 0 22654,'-53'75'602,"0"0"1,4-8 0,10-9-306,22-13-224,7-13-73,7-15-235,3-10-224,2-5 275,8-2-1,6-9 17,14-4 101,2-8 16,5-1-72,-3 5 6,-3 7 72,-4 5 45,-3 15 117,-3 6 18,-1 13-68,-1 0-67,-4-1-50,0-9-2068,-2-6-851,10-18 2969,14-38 0,-15 22 0,5-20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 77 24671,'-21'74'1714,"5"-14"-1440,16-60-274,3-8-151,4-2 151,3-10 28,5-4-28,3 0-39,2 1 0,5 4 5,1 6 0,-1 5-10,-2 5-7,8 1 46,-11 2-7,7 0-374,-10 0-309,0 0-666,0 0-4089,10-1 96,-6-12 5354,6-3 0,-16 1 0,-4 3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562 826 20436,'-65'10'569,"1"0"1,1 6 0,8 8-63,19 14 0,6 8-673,-3 6 1,1 4 557,-1 6 0,4 3-98,2 1 0,3 1-101,4-3 1,3 0-10,5-9 1,3-1 17,-1 31-168,7-27 249,5-23-300,10-19 259,9-10-114,20-18-94,16-19-34,18-31-397,-30 18 0,1-6 310,2-8 0,0-6-276,3-9 0,-2-5 252,-16 19 1,-2-1 0,-1-2-359,-1-1 1,-1 0 0,-1-1 357,-2 0 1,-1-1 0,-3 2-27,7-23 0,-4 3-81,-7 12 0,-2 4 218,-3 7 0,-2 0 22,-2-4 1,-1 2 33,2-16 567,-1-1-494,-6 59 987,-2 12-830,0 7 1157,0 29-923,5 29-209,0 1 0,1 8-364,3 21 1,1 5 214,-4-23 0,1 2 1,0 0-5,-1 0 1,0 0 0,-1-2 79,2 19 1,-1-5-239,-2-18 0,-1-5 0,0 39 0,0-14 0,-3 6 0,2-6 0,-2 14 0,1-33 0,1 4-275,3-38-1293,5-10-2543,21-32 4111,37-63 0,-28 36 0,13-34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82 378 21311,'68'-68'282,"0"0"0,-7 7 0,-10 7 222,-19 3 103,-15 15-120,-10 12-46,-16 13-194,-11 6-12,-15 13 135,-12 19 162,-8 24-185,26-11 1,2 5-80,-1 6 1,2 2-527,1 8 0,3 1 431,4-2 1,2 1-62,5-4 0,2 0-22,2 6 0,5-4-118,14 18-543,8 0 174,18-48-960,40-15 197,-6-26 284,-19-2 0,0-8-971,-7-9 0,-2-7 15,9-15 1,0-5-440,-2 0 0,-1-2 2271,3-12 0,-4 4 0,4-5 0,-17 18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258 13 15743,'11'-7'4240,"-2"1"-2840,-9 6 168,5 89-274,-4-1-1610,1-28 1,0 10 0,-2 0 675,-2 0 1,-1 1-1,-2 2-80,-2 12 0,0 3 0,-3 1-73,-1 5 0,-2 1 1,-2-1-48,-1-1 1,-1-1-1,0-4-76,1-11 1,0-2-1,0-4-84,-5 22 0,2-8 0,4-20 0,2-6 480,-5 34-480,5-18 0,4 17 0,4-33 0,2 7-483,3-49-2541,34-43-751,16-55 3625,-12 23 1,5-9-1,-5 6 1,-7 7-1,-2 2 1,8-16-1,0 1 1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321 1 22901,'-1'71'822,"0"0"0,0-1 0,-3 8 1,-1 2-1,-2-1-550,0 1 1,-2 0 0,-1 1-1721,-2 8 0,-3 1 0,0-1 1530,1-1 1,-2 0-1,1-2-82,0-8 0,0-3 0,1-2 531,-5 20 0,1-5-531,4-21 0,2-6 0,-8 32 804,8-24-804,2-14 0,5-5-192,2-14-1017,1-14-1654,2-16 2863,-6-72 0,-1-28 0,3 51 0,-2-36 0,-1-1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24 19132,'13'0'3702,"-3"0"-2969,72 5-229,-26-4-403,6 1 0,2 0-28,16-2-73,-2 0-135,-3-3-839,-5-3-1015,4-2-2643,-7-1 4632,-1 5 0,-31 1 0,-12 3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338 0 21371,'-32'61'882,"1"-1"0,0 0 1,-14 27-1,3-4-551,15-21 0,2-3-21,1-4 1,3-1 176,-11 38-240,13-23-247,12-26-252,5-21-146,15-13 12,13-24-158,20-19 57,14-27 302,-27 23 0,0-3 98,0-3 1,1 1 86,28-35 263,2 16 543,-24 32 169,-1 45-230,-25 36-191,-6 43-355,-6-40 0,-1 2-14,0 4 0,-2 1-99,0-4 1,-1 0-90,-1 7 1,-1-4-250,0 16-448,-2-4-812,6-53-1412,0-10-1630,6-7 4554,15-20 0,-11 13 0,10-13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225 18 16292,'5'-10'1892,"0"3"-1219,-5 7 738,0 0-106,27 90-577,-18-36 1,0 7-959,3 11 0,1 10 0,-2 1 547,-5 2 0,-2 1 1,-1 1-616,0 7 1,-2 0 0,-2 0 536,-2-5 0,-2-2 0,-1-3-99,1-11 0,-1-3 0,-1-4-970,-5 14 0,-1-7 958,2-16 1,0-3 67,-7 40-39,0-5-101,7-32 0,2 0 695,-6 26-863,4-8 1386,8-47-2466,3-24 2677,0-8-4952,-3-18-1449,-16-34 1,-7-11 4140,5 15 1,1-1 0,-6-13 0,1 5 0,-2 4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81 18976,'80'-6'507,"1"1"1,-1 0-1,0 0 1,-1 0-1,-1-1-281,-9-1 0,-3 0 0,0 1-345,22-3 1,-5 2 392,-15 3 1,-5 0-79,-10 1 0,-3 1 3,36 2-115,-3 0 313,-11 0-397,-14 0-48,-23 0-1369,-14 3-1295,-13 7-3763,-9 6 6475,-11 6 0,5-9 0,-3-3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44 268 20963,'-9'94'890,"-1"0"1,1-10 0,2-8-303,2 0-73,2-22 219,3-23-96,0-16-386,0-11-44,3-20-57,7-16-56,5-30-95,10-24-233,-11 37 1,1-1 229,2-3 1,2 0-32,0 3 0,2 2-33,28-37 17,4 18-12,6 16 29,4 13-6,3 11-12,-1 10-66,-1 9-113,-6 5-207,-6 3-2061,29 9 537,-34-1-1724,29 11-4689,-39-5 8374,0 1 0,-18-8 0,-7-2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325 20 17697,'9'-11'2958,"-1"2"-1687,-8 9-38,0 0-242,-75 115-609,33-45-38,-9 11 1,-1 1 244,7 2-264,8-15-124,14-16-156,11-21-45,8-15-364,5-11-106,11-6 490,11-11-188,15-6-28,9-14 123,4-3 28,-2 6-5,-9 7 50,-8 12 11,-11 12 274,-6 18 410,-6 67-650,-5-26-45,-2-10 0,-2-3-526,0-9-987,0-15-1803,1-10-1092,12-10-1288,3-11 5696,12-7 0,-13 3 0,-1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254 1020 20828,'-46'87'1275,"0"0"0,4-5 1,5-5-960,16-25 1,4-3 120,-8 38-17,11-20-230,9-23-190,5-21-67,10-14-56,10-14-6,19-18-140,13-20 1,13-29-3,-30 29 0,1-9 142,3-14 0,3-12 1,-3 1-400,-7 9 1,-2 1 0,1-5 447,0 1 0,1-5 0,0-1 0,-4 5 24,-1-4 0,-3 4 1,0 3-13,7-21 1,-3 6 67,-7 22 0,-1 5 56,9-23 23,-9 30 38,-5 12 68,-5 12 112,-5 13 72,-4 9 151,-1 20-65,0 30-69,1 1 0,-2 8-530,-2 23 0,-2 7 306,0-15 1,1 2-1,-2 1-7,0 2 0,-2 1 0,0-1 24,0-5 1,0-1 0,1-3-380,-3 13 1,1-5 199,2-16 0,-1-1 0,0 6 0,0-2 0,-1 29 0,2-35 0,1-3 0,2 6 0,1-23-578,3-15-1135,3-12-1861,20-33-2307,7-12 5881,18-30 0,-22 30 0,-5 4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0 459 17787,'4'3'1641,"-1"0"-1249,-3-3 51,86-67 100,-36 21-185,10-4 1,0-2 425,-3-12-11,-7 7-202,-14 8 23,-15 13-90,-11 12-246,-18 11-79,-13 8-62,-17 4 35,-14 17 72,-5 12 146,-3 28 33,6 18-126,28-31 0,3 2-3,4 3 1,3 1 184,-6 45-131,14-35 1,5-2-329,9 17 0,23 16-13,3-60-328,19-6-3482,-4-19 3033,7-14-526,6-11-583,2-19-1327,2-13 794,-30 13 1,0-2-210,-3 2 0,-1-2 2641,1-8 0,-3 3 0,2-3 0,-11 12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77 17854,'5'64'1551,"0"0"1,0-6 0,-2-7-275,-1 0-292,-2-15-127,0-13-57,0-13-191,1-6-246,4-8-230,3-14-106,9-14-28,3-18-39,26-38-6,-9 25 6,14-13-28,-19 42-84,-4 11-118,-4 11-235,-3 4-297,-1 7-297,2-1-632,1 2-158,6 0-919,1 0-822,11 0-1669,-3-6 5298,4-1 0,-21-1 0,-6 2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287 1 12617,'-7'4'4554,"1"-1"-3277,6-3 1154,0 0-2123,-44 35-73,28-13 106,-30 35 103,42-17-75,4 8-100,10 6-34,5 2 118,10 2 56,-1-2 72,-3-4-49,-6-5 587,-6 6-660,-5-18-124,-12 5-101,-11-18-72,-12-4-62,-7-3-39,-1-3-241,2-7-515,5-2-936,6-3-4940,0-36 1265,12 4 5406,0-34 0,13 37 0,-1 5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1 322 22092,'59'-58'246,"0"1"1,-5 4 0,-7 8-186,-12 17 378,-3 3-674,-5 5-359,-4 5-488,-3 5-521,-5 3-2027,-3 5-1800,-7 1 5430,-2 5 0,-3-2 0,0 2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422 905 20862,'-67'53'704,"1"0"0,3 1 0,9 2-352,24-5 1,5 2-922,0 0 1,3 2 848,3 0 0,3 0-87,3-5 0,4-1 71,-1 35-113,7-16 416,15-21-483,27-8 191,8-22-326,7-20 1,3-9-106,30-28-396,-25 4 1,0-6 425,-12-2 0,-3-4 30,2-5 1,-3-4-48,1-7 1,-2-5-336,0-11 0,-3-5 332,-14 22 1,-2-4-1,-1 0-50,0-4 0,-2 0 0,-2-1 71,-2 3 0,-2 0 0,-1 0 94,4-31 0,-2 6 37,-7 30 0,-2 4 22,-2 2 0,-1 7 78,-1 0 112,-4 14 46,1 16 38,-2 11-145,0 16 739,0 76-622,0-29 1,0 6-342,0 6 1,0 7-1,0 0 253,0-1 1,0 0 0,0 1-19,0 0 0,-1 0 0,0-2 64,-1 22 1,0-6-49,-1-18 1,0-4 305,-1-11 1,0-4-295,-3 34-73,2 1-39,0 8-84,3-30-179,1-5-499,1-40 903,0-9-3328,7-7-371,17-32-5549,10-6 9023,13-35 0,-21 34 0,-7 6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1 308 20688,'77'-26'457,"1"-1"1,-6 1-1,-8-1 37,-4-18-35,-10 0-28,-16 8-39,-16 7-73,-10 9-139,-16 7-68,-10 8 0,-11 3 39,-13 21 67,-5 13 118,-4 29 23,-2 19-135,27-35 0,2 3-31,3 0 1,3 1 91,-9 41-100,14-12-179,9-16-264,20-11-190,6-24 45,24-6-236,9-26-803,-2-16 0,2-7 411,-12 4 0,1-3-1109,16-16 1,-1-7 461,-15 2 1,-2-4 1677,10-23 0,-3 0 0,4-7 0,-25 34 0,-1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0 21243,'22'17'3528,"-3"23"-3113,-16 9 0,-3 8-1521,1 5 0,0 2 1453,0 12 0,-1 2-81,1 0 0,-2 1-81,-2-4 0,-1 0-48,0 3 0,-1-2 74,-4-7 0,1-2-85,1-1 1,0-1-127,1-6 0,1-3 153,1-5 1,1-2-154,0 38 0,1-9 0,2-7 0,0-6 0,3-8 1402,1-7-1863,2-12-47,1-11-4870,12-13 1802,11-34 3576,38-50 0,-32 29 0,12-23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211 0 21933,'0'72'693,"0"1"0,0-1 1,-1-1-1,0 0 1,-2-2-350,0 25 0,-3-3-840,0-4 0,-1-3 717,1-11 0,-1-2-53,0-4 0,0-3-45,1-6 0,-1-2-53,2-2 0,0-1 20,-4 42 313,6-21-403,2-21-8,1-18-428,0-15 395,0-12-1387,1-5-88,-1-15-1627,2-16-1696,-15-45-1098,-12-16 5823,6 31 0,-1 2 0,-6-5 0,5 13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57 21892,'73'4'536,"0"0"0,-5-1 0,-6 0-418,8-3-118,-3-5-51,-5-3-565,-7-6-387,-6-1-402,-11 1-696,-2 6-5783,-8 3 7884,-2 4 0,-13 1 0,-4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8 15776,'0'-4'3580,"0"1"-1430,0 3-1242,-82 107-141,42-43-2661,-11 10 1,1 1 2268,16-5 34,14-14 664,9-18-1073,8-17-247,9-11-78,10-7 292,13-12-57,18-11 79,7-14-28,6-12-291,18-11 380,-28 21 124,5 3 246,-37 27 285,-3 27 2,-8 13-102,-1 30-202,-4 14-219,-1-17 1,-1 1-112,0 28-73,0-34 0,0-4-33,0 3 2838,0-15-3841,3-14-3,3-11-1789,2-8-1278,7-6-766,0-1 4872,4 0 0,-8 0 0,-4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187 104 15580,'0'-11'3075,"0"2"-2352,0 9 1830,0 0-1997,0 3 60,-3 17 100,1 33-324,-1-6 0,-2 12 39,1 24 1,-1 15 0,0-3-445,0-22 1,1-2-1,-2 6 182,0 7 1,0 8-1,-1-2 1,1-11-628,-2 3 1,-1-7 532,0 7 1,-1-6 53,-5 9-182,1 3 148,1-8-22,1-7-23,4-14-16,0-14 522,3-10-545,0-9 1179,3-13-1139,0-4 171,2-9-177,0 0-45,0-3-67,3-4-1,1-8 68,4-10-44,4-13 44,3-18 0,6-18-12,6-20-384,-11 41 0,2-3 346,0-5 0,1-1-43,1-3 1,0-1 24,-1-3 1,0-1-9,1 2 1,-1-1 50,-2 1 0,-1 0 2,1 3 1,-2 2-23,-1 2 0,-1 1 28,-1 4 1,-1 2 16,-1 4 0,-1 1 5,6-38 40,-2-6-45,-4 34 0,-1-2 6,-3 34-6,-2 5 0,0 7 725,-1 2-692,0 6-27,-2 2-12,0 4-139,0 1 49,1 13 96,7 13 146,7 30-392,13 24 338,-9-25 1,1 2-408,3 8 1,1 2 364,1 6 1,1 3-1,0 0 0,-1 2 26,-1-2 0,-1 0-15,0-1 1,-1-1-4,-2-4 1,-1-1-28,-1-4 0,-1 0-14,-3-4 0,0-2-15,0-4 1,-1-1 19,0 9 1,0-2 11,5 20-1,0 5 1,-10-49 369,-3-11-353,0-11 781,-2-7-826,2-5 103,0-3-108,5-4 0,2-13 0,8-19 0,1-17 0,1-9 0,-2 8 0,1-4-1466,9-33 1,0-4 1465,-7 17 0,-1 1 0,1-8 0,-1 0-312,-1 5 0,-2 1 312,-2 7 0,-1 2 0,-1 3 0,-1 2 0,-3 12 0,-2 3 0,8-37 0,-7 25 0,-4 21 0,-4 16 2680,0 10-2680,-1 7 875,0 5-875,0 1 0,-1 2 0,-1 3 0,0-2 0,0 2-3277,1-3 0,0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20621,'27'-11'1462,"5"2"-907,5 9-62,13 3-124,9 8-78,9 12 73,3 14-4274,0 16 4213,-5 13 66,-8 12 737,-10 10-765,-13 4-111,-11-2-76,-17-31 0,-3-1-42,-7 24-6,-15 15-11,-16-42-22,-15-4-6,-8-10-5,-3-7-23,1-11 73,7-8-5,9-8-23,5-9 3174,18-12-3415,4-12 477,15-14-415,10-7 11,9-7 28,15 1-28,9-1-84,27-11 123,-19 22 11,12-3 29,-33 28-342,-8 6-409,-9 6-208,-3 1-453,-4 3-359,3-1-1977,13 0-4030,4-3 7783,15-2 0,-20 4 0,-2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744 268 14589,'12'0'2867,"-3"0"-1859,-9 0 1569,0 0-1939,13-35 13,-7 16 60,8-31-78,-11 25-112,-3-3-370,-6 1 140,-8 3-157,-9 1 6,-9 7-11,0 3 11,-5 8 28,-4 2-55,-10 12-7,-6 8-11,-9 17 12,-1 8 27,0 10 12,5 1-45,7 6-12,8-2-5,7 1-33,8-2 27,-2 25-72,14-21 120,9-8 0,4-1 137,9 6-90,16 16-72,16-25-39,16-4-6,13-2-23,9-9 1,6-6 0,0-7-23,-2-8-6,-7-3 40,-8-2-6,-9-2 6,-7 0-11,-10-3-29,-5 1-5,-9-3 0,-7 2-50,-7-2-174,-4 0-476,-3 1-426,0 0-297,1 0-441,0-1-903,2 0-1177,0 0-1842,1-4 5786,-1-2 0,-1 0 0,-2 2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20000,'68'3'440,"-1"0"0,1 0 0,3 0 1,1 0-1,-1 0-118,27 4 0,0 0-1084,-27-3 0,1 0 0,0-1 851,0 0 1,0-1 0,-2 0 10,20 1 1,-5-1-1319,-15-1 1,-5 0 1365,-10-1 1,-3 1 109,43 1 522,4 3-478,-6 3-208,-9 1 12,-18 4 810,-17-3-910,-14 2 3065,-12-4-3071,-12-1 651,-4-2-1491,-6-3-914,-1-1-1259,-10-1-1726,-6 0 4739,-11 0 0,10 0 0,4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 50 17708,'-6'-3'3551,"2"0"-3248,4 3 414,0 0-112,16-15-45,-3 8-89,16-10-91,-3 14-72,8 1-72,6 2-35,8 0 6,6 6 46,3 9 268,30 34-269,-23 0-177,-23-13 1,-2 3 75,6 23-67,-6 3-17,-12 0 29,-9 20-57,-10-23 22,-15 12-21,-17-26 10,-17-1-5,-14-2-12,-7-4 1,0-6 0,2-10 16,8-8 0,8-8-10,9-5-7,10-3-33,7-2-39,9-10-163,5-7 191,4-11-22,1-7-7,9-2-10,4-1-12,9 2 23,5 7-11,6 3 44,6 7-27,4 5-1,2 2 28,0 5-55,6 1 5,-19 4-79,-2 1-268,-24 2-365,-5 0-1864,-2 0 1316,0 2-655,0-1-1681,0 4 117,0 0 3535,9-1 0,-7-1 0,7-3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589 14 22453,'-51'-4'383,"1"0"1,-41-2-1066,43 17 816,3 5 200,5 11-334,8 4 151,9 3-157,9 4-5,8 2-28,4 5 5,7 2 34,8 3 34,8 1-29,7 2 46,-1-3 421,-2-1-405,-8-3-5,-4-6 55,-7-4 85,-3-7 72,-3-5-33,-3-4-73,-6-1-84,-6-3-5,-5 0-40,-4-2-39,2-3-1266,-7-2-195,6-5-427,-9-1-1512,-6-3 3400,-20-7 0,25 5 0,-6-6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 16477,'13'96'997,"0"1"0,0-2 0,-3-4-617,-6-22 1,-1-3-2639,-1 3 1,0-2 2585,-1 0 0,-2-2 638,0-4 1,-2 0-628,-4 16 0,-1 0-194,0-8 1,-2-2 317,0-3 0,0-4-514,-5 37-38,10-64-656,2-4 2523,3-24-5015,0-3-40,6-37 3277,3-41 0,-1 24 0,-1-16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37 15743,'89'-10'991,"0"0"1,-6 0 0,-6 4-410,22 16 12,-16 12-102,-21 15 782,-24 14-361,-20 4-263,-11 7-113,-20 4-156,-11 4-34,-21 0-78,-11-5-11,-8-6-79,2-11-78,3-9 133,11-16-234,10-10-225,11-8-622,9-8-1006,6-13-763,7-22-5212,6-11 7828,12-16 0,-5 32 0,4 6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48 16986,'58'5'1056,"-1"1"0,41 3-373,-63-9-240,-5 0-85,-8-3 140,-6-3 258,-7-1 107,-4-1-101,-4 2-292,-4-3-184,-11 1-202,-8-1-34,-15 3-10,-2 2 94,-3 3-100,4 8 16,1 11 0,6 15 34,6 12 0,10 7 6,7 5-28,13 19 55,8-20 6,13 9-11,4-31-27,3-3 5,2-8-62,17 2-225,-13-11-262,11 0-667,-20-11-644,-3-1-1904,-7-16 3674,-2-29 0,-10 19 0,-2-16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1 268 23724,'7'48'1445,"-1"-11"-1311,-1-43-83,0-8-11,3-9-29,4-9-11,5-8-11,6-4-24,7 0 2,5 3 33,6 7-11,-2 4 5,-1 10-212,-2 5-113,-15 8-100,-3 4-135,-16 3-156,-1 0-556,1 2-1421,-2 8-2202,3 3 4901,-3 8 0,2-11 0,-2-2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0 21707,'-24'89'1720,"6"-9"-1462,17-33-129,1-4-124,4-1-5,5-5-28,5-2 28,4-6-16,-1-4 16,2-4-84,-3-4-583,2-3-1215,-3-6-1524,5-5-1444,-1-6 4850,1-8 0,-9 4 0,-4-4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19008,'52'-18'532,"0"1"0,34-15-263,-73 13 11,-3 1-22,-7 4-6,-1 3-90,-7 4 51,-6 4-62,-7 1 95,-5 2-83,0 9-28,1 8 151,-1 17 50,4 11-79,0 7-10,9 4-180,4-7-67,4-8 5,11-8-5,4-16-235,31-7 28,-5-25-196,23-11-52,-12-18 13,2-8 117,-1-3 84,-8 1 45,-6 5 90,-9 11 78,-9 11 28,-8 11 0,-4 9 28,-5 4-22,-1 3 94,-1 0-27,2 3 56,-1 1 45,3 4 50,-2 0-79,-1 4 23,-1 0 56,0 3 63,2 0 15,-2 1-61,1 1-101,1-3-23,-2-1-83,3-5 33,-2-2-56,2-2 79,-1-4-90,1 2-39,2-2 39,-2 0 39,2 0-39,-3-2-6,1-2 1,0-5-40,4-4-95,3-7-202,3-5-94,4-6 82,2-1 136,2 4 100,1 4 79,0 8-6,0 4-22,-4 7 67,0 2-11,-1 3 11,-2 5 44,0 6 35,-4 6 128,-2 10 96,-2 0 100,-2 5-11,0-1 17,-2 16-342,-1-13-61,0 6-6,-2-18-140,0-7-510,0-5-448,3-5-823,0-4 1921,32-60 0,-24 44 0,20-45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18621,'0'69'1283,"0"1"0,0-1 0,0-2-768,0-12 0,0-1-534,0 3 1,0 0 228,1 0 0,-2 0 13,0-2 0,0 0-159,-2-4 1,0-1-9,-4 37-56,1-15-112,2-22-324,3-17-4336,1-18-3894,0-66 8666,0 0 0,0-15 0,0 29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 20050,'66'4'160,"0"0"1,-4-1 0,-5 0-6001,8-3 4373,9-3-2606,-5-4 4425,2-3 0,-35 2 1,-10 2-1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371 732 20257,'-58'22'670,"0"0"1,3 6-1,9 9-3069,22 11 0,8 8 2724,-3 5 0,1 2-90,1 5 0,2 0 242,2-2 0,2-2-379,4-6 0,1-2 945,0 31-981,4-26 229,7-26-140,6-18-89,11-11-11,15-24 0,11-18-51,13-33 1145,-26 24 0,0-5-1202,2-11 1,-2-6-28,2-10 0,-2-5-394,-11 19 0,-2-3 0,-1 0 382,-1-3 1,-1 0 0,-2 0-1,-2 1 1,-1 1 0,-1 2 11,3-19 0,-3 6-1164,-4 17 0,-3 5 1176,6-29-242,-7 23 347,0 8 401,-2 17-272,-1 15 1468,-1 13-1546,-1 18 656,0 72-443,0-30 0,0 5 292,1 40 1,0 6-397,0-2 0,0-1 20,0 2 0,0-3-72,-1-12 1,1-4-52,-1-19 0,0-3 10,2 39-66,0-40 0,0-2-124,4 24-274,4 17-963,1-57-1776,7-19-521,18-27 3624,25-67 0,-25 40 0,7-36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34 150 15788,'13'6'3461,"-3"-2"-2946,-10-4 437,0 0-313,85-32-51,-55 12-269,19-2 1,-5-2 212,-34 2-101,-4 4-145,-9 6-102,-11 5 85,-9 4-95,-13 12 61,-6 18 140,-2 24 74,2 25-435,23-30 0,3 2 162,2 0 1,4 2-79,2 0 0,3 0-93,0 39 1,13-12 72,10-18-78,11-16-145,13-18-174,6-12-219,9-13-504,10-22-459,8-19 574,-34 10 0,-1-5-533,2-4 1,-1-4-470,5-9 0,-1-6 1929,11-19 0,-4 1 0,-21 33 0,-2 1 0,0-5 0,1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1 20901,'2'93'1448,"0"0"1,0-1 0,-1-2-3086,-1-19 0,0-1 1942,0 4 0,0 0-56,0-1 1,0-1 205,0-3 1,0 0-338,-2-6-1,0-1-67,0-4 1,0-3-17,-5 41-29,4-13-5,1-17 655,2-13-1064,0-13-801,3-12-1512,8-11 2087,11-9-2994,27-38-5687,7-15 9316,-18 5 0,-3 0 0,4-7 0,-8 6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17 18716,'13'-9'3081,"-3"1"-1507,-4 107-832,-4-47 0,-1 6-333,1 12 0,0 9 0,0 0-1975,-1-3 0,0-1 0,-1 0 1724,-2 2 1,-1 1 0,0-2-36,1-6 0,-1-1 1,-1-4 465,-3 15 1,-1-6-557,0-15 1,1-5 17,-5 32-51,2-11 0,2-3-6,3-12-162,1-15 519,3-20-1734,1-14-4611,0-81-1096,-2-5 7090,-1 1 0,0 1 0,0 1 0,-3 11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19692,'4'0'3663,"-1"0"-3137,-3 0-95,98 13-123,-42-10-297,11 4 1,3 0-12,-1-7-448,-3 0-941,-2-5-1356,3 0-2302,-5-4 5047,-2 4 0,-28 2 0,-11 3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282 0 20637,'-36'59'666,"1"-1"1,-1 0 0,-13 23-1,7-7-313,5 12 382,10-17-735,14-18-23,7-19-3946,9-17 3768,13-9 991,11-12-852,18-12-27,12-11-12,2-12 95,2 1 6,-9 9 174,-10 13 537,-9 10-5,-10 21 302,0 41-751,-10 1-89,-1 30-123,-8-26-146,-3 14-212,1-26-432,-1 5-532,4-30-1373,2-5 2273,3-9 377,6-3 0,-7-4 0,1-1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0 595 17641,'6'75'728,"0"0"0,0-4 0,-2-6-297,1 14 73,-3-9-67,-1-14-28,-1-15-34,0-13-38,0-11-59,0-9 81,0-5 46,2-3-69,1-3 39,2-14-279,5-17-96,2-30-6,9-27-397,-8 35 0,3-4 400,3-6 1,3-2-21,3-1 1,2 0 22,2 1 0,3 1 16,-2 6 1,4 1 28,12-7 0,2 4 22,-14 21 0,2 4 79,9-5 0,1 7 201,13 11-11,-3 14-111,-4 6-63,-5 16-22,-5 8-95,4 29-90,-15-5-347,1 12-807,-17-17-684,-7-4-2161,-3-1 4044,-11-1 0,4-15 0,-5-3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18364,'68'-3'709,"1"1"1,-5-4-1,-6-3-289,11-20 56,-7-9-56,-10 0 107,-13 4 190,-16 6-168,-12 8-196,-12 6-196,-17 8-6,-11 3 174,-18 9 89,-7 16 96,-3 19 89,3 21-195,9 14-63,13 3-72,14-1-84,10-4-17,7-10-90,11-8-11,6-11-33,14-8-34,4-7-45,4-8-128,2-5-231,2-7-396,3-6-433,-1-2-783,1-2-1983,7 0 3999,19-3 0,-32 2 0,6-2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671 0 22285,'-71'12'761,"0"1"1,7-2 0,10 3-449,19 15-206,10-1-107,13-4-45,6 0-5,8-2 50,10 3 162,9 3-39,14 9 6,7 7 28,0 12 123,-2 9 23,-9 11 22,-11 6-6,-11 0 11,-7 1 23,-19-5-76,-8-27 0,-7-2-58,-29 22-152,16-29 0,-2-4 6,-25 3-73,3-12-28,5-11-190,11-10-421,9-5-626,14-6-528,9-8-1932,12-12-4405,11-7 8130,12-5 0,-4 17 0,3 5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 23360,'-4'81'661,"1"0"0,-1-5 0,2-6-224,3 15-783,9-7 682,2-10 268,10-16-262,1-12 497,26-13-755,-13-14-17,23-14 0,-18-21-61,8-15-6,3-15-45,0-8-22,-6-3-3090,-8 3 2889,-11 5-332,-10 8-508,-8 7-293,-6 5-660,-1 4-3535,4-17 768,1 10 5676,7-14 0,-7 32 0,-1 4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17020,'15'4'4435,"-3"-1"-3676,-5 42 1,-5 17 489,5 17-2847,-1 6 0,1 6 2074,-4-27 1,0-2-122,-1 2 1,0 1 240,-1-1 1,-1-1-404,0-2 0,0-1-45,0-6 1,0-1 42,0 42-96,0-16-39,0-11 580,0-15-647,0-5-140,0-12-437,2-6 1201,2-13-4416,15-8-4124,6-10 7927,13-14 0,-17 8 0,-3-7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305 1 22772,'-22'0'1484,"-5"12"-1142,-2 13-34,-8 19 5,-7 13-38,1 4-45,4 1-62,7-7-62,13-9-72,10-11-34,6-11 78,6-8-78,11-7-162,10-5 78,15-3-34,4-5 29,6-5 78,-5-2-17,-4 3 28,-8 3 72,-9 14-10,-6 13-45,-4 11-17,-3 12-404,3 8-486,-2-20-1805,4-3-290,14-33 2985,24-42 0,-20 25 0,7-23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0 21454,'-1'95'1361,"0"0"0,-1-2 0,-2-4-941,0-18 0,-1-3-754,-1 4 1,-1-1 495,0 0 1,-1 0-65,1-4 0,-1-1-62,0-4 0,1-3-36,0-6 0,0-2-424,1 11 0,1-4-875,-1 2-3774,2 4 1046,4-92 4027,0-50 0,0 26 0,0-18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64 16695,'0'-6'3725,"0"2"-3317,0 4-223,0 0-112,101-6-73,-49-2-59,14 3 0,1-1-478,-11-6-617,-4 5-958,-2 1-1254,0 4-1737,-6 0 5103,0 4 0,-23-2 0,-6 2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104 138 18908,'-4'57'1713,"-1"0"1,-7 40-661,-7-62-246,1-7-197,3-9-173,2-8-151,6-6-286,0-3-106,5-10-209,1-11-222,2-16-326,9-13-66,2-6 32,11 0-21,1 4-566,4 7-1670,7 1 3154,13-4 0,-22 22 0,4-1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1 161 21192,'16'52'2051,"-1"-10"-1867,-3-48-111,4-9-62,9-11-4262,6-9 4150,4-2 669,0 0-1027,-3 5-130,-3 5-150,-6 9-1092,3 5 402,-8 8 2049,4 2-4317,-6 3 3697,-1 0 0,-6 0 0,-3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78 101 19479,'57'21'-155,"0"1"0,-4-7 0,-4-9-456,1-25 107,-1-14 190,-4-2 202,-7 2 112,-10 8 370,-12 12 615,-8 7 651,-7 22 5,-8 19-89,-10 31-348,-13 28-1006,10-40 0,-2 3 328,-2 5 1,-1 1-132,-1 2 0,-1-1-124,-1 1 1,1-1-123,-1-1 0,0-1-149,1-3 0,1-2 0,1-1 0,1-2 0,3-6 0,0-1 0,-14 36-600,11-18-4777,8-16 638,15-24 4739,10-17 0,0-10 0,1-4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508 803 22099,'-47'33'564,"0"1"0,1 2 0,3 3-909,10 1 0,4 2 558,-4 5 0,2 1-9,1 3 1,1 1-63,2-1 1,2-1-28,5-2 1,2 0 102,-9 34 338,12-15-517,9-19 238,4-16-165,4-17-112,12-9 0,10-12 0,21-17-22,16-20-71,-24 10 1,1-3-15,4-7 1,2-6-25,-3-2 1,2-6-1,-3 1-17,7-13 1,-2-1 57,-6 8 0,1-4 1,-5 3-724,1-10 0,-5 2 693,1-1 0,-2 0 86,-3 1 0,-1 1-220,-2 4 1,-1 2 253,-2 6 0,-2 0-45,1-2 0,-2 4 157,6-14 563,-7 7-328,-12 49 1227,-5 8-1388,0 15 183,-2 19 213,-7 37-61,-7 25 0,-2 11-303,3-23 1,-1 3-442,1-4 0,-2 4 1,1-7 393,1-3 0,1-6-171,0-1 0,0-3-221,2-6 1,1-1 220,0-2 0,1-1 0,-6 36 0,4-19 0,7-21-1267,2-12 987,4-19-2594,12-6 543,19-28 2331,39-32 0,-30 20 0,11-16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0 559 16846,'4'4'2538,"-1"-1"-2062,-3-3 50,0 0 90,92-42 33,-50 15-318,15-3 0,-2-2 324,-23-3 56,-12 3-223,-10 7-231,-7 7 40,-9 7-11,-6 7 33,-9 2 23,-7 20 5,-5 12-28,-6 25-39,12-5 0,2 3-128,-9 27-110,14-28 0,5-1-31,7 4 45,9-2-230,14-24-128,9-3-1,16-21-301,10-7-310,10-13-346,11-11-162,1-19-169,3-9-190,-6-11-726,-26 10 1,-3-5 1475,-8 2 0,-1-5 940,-3-5 0,1-8 1,-5 10-1,-6 16 1,-4 3-1,3-10 1,-1 0-1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121 148 10046,'38'-47'4915,"0"0"0,23-6-518,-61 126-3902,0-19 1,-2 4-1264,-2 5 1,-2 3 1128,-2 11 1,-2 2-94,-4 1 1,-2-2-115,0-2 0,-2 0-113,-1 1 0,0 0 40,1-10 0,0-1-5,1-1 0,1-1-40,3-9 0,1-3 566,-7 36-602,11-18-84,3-15-34,5-13-324,2-12-1709,25-12 353,4-12-941,28-25-991,8-35 3839,-18-3 0,-2-2 0,6-8 0,-23 26 0,0-1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 23735,'0'84'909,"0"0"1,0 0-1,0-1-2058,0-15 1,0 0 1411,0 3 0,-1 2-73,-1-2 1,-1-1 138,0-3 1,0-1-159,1-5 1,-1-3-172,1-4 0,1-1 0,1 39 579,0-13-579,2-13-57,4-14-195,3-13-341,4-13-634,-1-13-621,-2-6 534,-5-10-2338,-2-34-3035,-9-11 6687,-8-31 0,4 36 0,-3 7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0 110 16818,'0'-5'4447,"0"0"-3337,0 5 15,0 0-990,81 0-135,-36-3-9,11 2 1,1-3-390,-1-6-531,-1-2-511,-5 0-1467,3-3-2347,-4 2 5254,-2-3 0,-20 8 0,-11 2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285 4 16695,'4'-2'3489,"-1"1"-509,-3 1-2308,-24 16-61,2 12-57,-25 25-66,5 18-330,-2 10 166,3 7-144,8-3-57,11-8-45,10-16-78,8-12 0,4-17-5,0-13-152,9-10-22,5-6-73,34-23-56,-4-4 28,23-22 173,-12 0 62,-1-1 39,-5 8 296,-2 3-222,-19 19 201,-5 4 95,-18 26-6,-3 12-38,-2 20-124,0 9-124,0 5 7,0-4-79,0-8-39,0-7-297,0-13-488,0-6-946,0-9 1770,4-5 0,-3-4 0,4-3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24 175 13138,'-2'-4'4010,"1"1"-1158,1 3-2102,-9-22-117,7 13-57,-7-18 69,9 18-303,0-1-174,0-1-51,1-1 113,28-9 5,2 6 84,31-5-27,0 13-102,10 3-56,7 4 1,1 12-40,0 10-45,-4 21 23,-8 16 33,-30-6 1,-5 3-23,8 33-202,-21-29 1,-6 0 280,-10 22 78,-23-3-73,-13-4-6,-26-6-27,-11-9-1,13-28 0,-2-4-61,-28 3-73,32-16 0,1-4 0,-6-11-67,13-16-219,12-8 141,14-15 318,11-1-296,6 0 22,13 4 28,33 0 68,2 18 5,27 1 5,-14 15 79,-2 16 6,-1 5 5,-8 17 12,-4 2 21,0 11-77,-16-17-51,-1 3-62,-18-23-257,-3-6-488,-2-3-1803,3-3-129,13-6 2739,21-28 0,-16 20 0,7-19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602 87 13110,'0'-13'4257,"0"3"-3417,0 10 1462,0 0-1664,-72-28-22,37 21-60,-60-22-24,54 35-51,-6 12 46,-5 13-180,-5 16-151,2 10-28,3 7-23,10 4 12,11 4 90,16-2-12,8 1-44,11-5 106,14-2 39,11-5-62,18-4-39,7-5-67,7-5-56,2-5-5,3-5-23,-5-8 100,20-1-172,-27-13-12,10-2-129,-31-8-230,-3-3-296,-5 2-370,-1-1-386,-3 0-483,-2 0-945,-3-1-1631,-5 0 4470,-5 2 0,-4-2 0,-2 1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15546,'95'5'0,"0"0"0,0 0 0,0 0 0,1 1 0,-1-1 0,0 0 0,0 0 0,0 0 0,0 0 0,0 0 0,0 0 0,1 1 0,2-1 0,1 0 0,0 1 0,0-1 0,0 0 0,0 1 0,0-1 0,0 0 0,0 1 0,0-1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54 12920,'-11'-7'3808,"2"1"-3040,9 6 1052,0 0-1131,0-15-56,0 10-45,0-11-146,0 15-179,0 1-100,0-2 22,9 2 84,10-1 39,16 1-151,12 0-45,8 0-45,1 7 90,-1 8-6,-5 12-50,-6 10 33,-4 7-22,-8 6 90,-7 4-62,-7 4-22,-8-1 100,-5 24 0,-15-22-50,-11 16-11,-16-26 22,-12-4-39,-1-3-38,-7-8-35,6-8 67,-10-6-134,25-11-39,-1-3-28,29-10 17,5-8-113,5-10 39,9-8-38,5-9 156,27-25 6,-8 12-5,17-18-1,-13 25 6,-1 3-11,-1 7 5,-5 7 1,-4 5 5,3 4 0,-12 7 0,1 4 0,-15 5-56,-2 3-4442,-3 0 2566,0 3-2381,5 2 4313,0 2 0,1-2 0,-1-2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526 43 16012,'0'-9'4357,"0"1"-3814,0 8 224,0 0-515,-63-12 40,40 9-107,-46-7-101,57 21-50,4 6-29,4 15 35,2 6 4,2 9-10,0 5 16,5 5 18,0 2 156,5 1 184,-3-2 74,-2 1 380,-3 15-520,-14-18-45,-6 8-28,-17-26-168,-7-6-34,-4-4-285,-18 0-264,20-13-454,-7-1-632,28-12-348,5-2-1909,6-18 3825,4-19 0,4 11 0,3-7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1261 21 12466,'2'-11'3674,"-1"2"-3063,-1 9 2386,0 0-2561,-4 1 124,-6 16 263,-16 29-310,3-3 0,-2 8-1136,-12 22 1,-5 7 851,9-16 1,-2 2 0,-1 3-49,-5 5 0,0 3 0,-2-1-551,0 1 0,0-1 0,0-1 489,1-3 1,1-2 0,0-1-16,3-5 1,1-3 0,1 0 29,-12 18 1,3-3-231,7-11 0,2-4 185,6-10 1,2-1 44,-20 37 34,5-5-11,1 2-56,3-5 11,6-12-62,6-12 1,7-17 33,5-5 1573,8-17-1657,3-2 1830,4-12-2368,0 0 785,1-2-852,1 0-235,2-2-303,0 2-212,0-3-231,2 2-401,9-5-2002,2 2 3989,10-5 0,-12 5 0,-3-1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 37 12124,'0'-16'2997,"0"2"-2431,0 14 1343,0 0-1253,0-3 179,0 2 554,0-2-645,-3 21 203,0 13-118,-7 31-207,-2 17-219,-4 17-252,6-45 0,-1 0-19,1 0 0,0 1 114,-9 44-11,3-9-33,6-13 17,2-12-34,3-15-34,3-12-62,0-10-21,2-10-57,0-6 0,0-5-11,0-3-2834,0-1 1360,2 0-155,1 0-1026,7-1 2655,8-14 0,-7 9 0,2-9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19994,'-2'6'319,"1"-2"-319,1-4-117,0 0-281,0 3-408,0 0-528,0 2-744,0-1 0,6 2-1764,1-1 3842,5 0 0,-5-4 0,-2 1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455 0 14426,'0'4'4330,"0"-1"-1983,0-3-1670,-21 97 46,4-41-2510,-1 13 0,-1 3 2381,-13 8 183,-3 7-446,-5 3-2116,-1 1 2020,0-6 17,4-8-44,3-10-62,6-12 2070,6-8-2115,4-10 535,4-7-552,3-5 3437,0 1-3471,3-8-5,2 3-45,4-14-454,2-1-157,0-6-2222,0 0 906,6 0-947,9-12-822,6-1 3696,7-12 0,-13 12 0,-3 2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13866,'7'0'5170,"-1"0"-4066,-6 0 1506,0 0-2084,-4 4-291,3-3-167,-4 5-68,5-4-196,0 1-734,0 2-639,0 0-1702,0 2-2296,0 0 5567,0-3 0,0-2 0,0-2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40 8035,'-3'-2'1709,"0"1"-1054,3 1-358,-14-12 50,11 8 12,-12-9-68,13 10-6,-1 3 69,1-3 55,1 3 5090,1-2-5739,4 2-1188,5 6-2157,4 0 3585,3 6 0,-8-7 0,-2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525 1 17378,'-19'50'498,"-1"0"1,-15 37-197,19-52-77,-1 1-51,-1 1-46,-1 2-44,-2 1-5,-1 2-23,-3-2-6,1 0 23,-1-3 73,3-5-18,2-4-10,2-3-12,1-5 23,4-3-11,0-4-17,4-4-23,1-1-28,3-3-38,-2 1 27,4-2-34,-2 1 1,3 0 0,-2 0-1,0 3 6,-4 2 23,-4 3-29,-2 6 46,-4 0-46,1 2 1,2-2-6,2-4 6,4-2-6,4-5-118,2-1-419,3-2-685,0-3-984,0-1-981,8-1 3187,22-4 0,-16 3 0,14-4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18442,'0'9'1283,"0"-2"-1188,0-6-95,0 0-89,0 1-454,0 3-388,0 0-1023,3 4-1872,4-2 3826,3-1 0,-2-2 0,-2-3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1604 111 20845,'11'-1'3742,"-3"-1"-2650,-6-2-101,-2-2-274,-8-2-258,-10-7-145,-20-4-180,-20-3-75,2 9 0,-10 3-18,-1 4 0,-6 3 0,2 2-10,-17 1 0,-1 4-444,16 0 0,-2 4 1,9 2 409,11 6 0,4 3-207,-13 10 0,1 2 176,-19 14-31,35-16 0,5 2-47,10 7 73,16-1 39,10 1 1168,12 3-1174,15 5 6,18 4 6,21 3 22,-2-12 0,4 0-11,-12-9 0,1 0-149,19 10 1,0-1 133,-18-12 1,-3-2-3,-1-1 0,0 0 0,-1-1 0,-1 0 6,37 18-6,-7-3 19,3 7-19,-31-17 11,-5 4 73,-34-15-17,-15 3 68,-21 9-135,-24 14 0,11-16 0,-4-1 0,-7 5 0,-3-1 235,-7 1 0,-3-1-235,-2-2 0,-1-1-376,-3-4 1,1-2 375,0-2 0,0-4 0,2-2 0,0-3 0,5-2 0,2-2 0,5-2 0,1-2 0,-2-1 0,3-1 0,-14 0 0,8-2 0,41 0 215,11 0-215,4 0-3080,3 0-623,8 0-665,26-14 4368,50-20 0,-34 13 0,18-11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215 94 16493,'0'-6'3014,"0"2"-2437,0 4 313,0 0-481,0 16 588,0 17-151,0 33-519,0 25-42,-3-34 1,-2 2-356,0 5 1,-2 1 245,-4 2 1,-1 0-34,-1 0 0,0 0-14,-2-4 0,0-2-29,3-3 1,-1-2-25,-1-6 0,1-2 52,-6 39-60,2-17 4,6-11-10,3-16-28,5-11 440,0-12-357,2-10 615,0-6-625,1-4-40,0 0-61,0-3-6,0-8 67,1-12 11,7-17-72,6-19-34,3 2 0,3-4-48,-3 11 1,1 0 35,6-20 1,1 1-142,-5 19 0,0 2 181,0 1 0,0 0 0,0 1 0,0 0-45,18-39 45,-1 4-34,-3 8 34,-6 6 6,-3 5 5,-5 7-5,-2 3-1,-1 6 6,-2 5-5,-1 6 5,-4 9 357,-2 4-356,-3 7 16,-2 3-23,0 4 23,-2 4-22,0 1-40,-1 3-162,2 2 39,1 10 157,4 12 68,4 19 32,6 18 18,5 11 44,3 12-852,0 6 920,2 5-113,-15-45 1,0 0-148,-1 1 1,1 1 138,-1-1 0,-1 1-17,1-2 1,-1-1 42,8 46 95,-1-11-230,-2-9 0,-2-11 0,-1-12 0,-2-11 0,-2-9 0,-3-9 0,2-3 807,-5-9-807,1-3 290,-2-7-290,0-1 0,0 0 0,1 0-74,-2 0-245,3 0-174,-3 0-1551,2 0-757,-2-1-677,0-12 3478,0-13 0,0 8 0,0-4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 16527,'-13'0'3187,"2"0"-2705,11 0 1298,0 0-1057,30 9-179,-8-4-152,28 6-124,-15-4-55,2-4-90,-3 2-44,-1-2-46,-6 1 7,-4-2-35,-4-1 1,-6 1-1,-3-2 1,-5 1-6,0-1-101,-5 0-2324,1 0-1518,-1 3 3943,-13 6 0,10-5 0,-11 4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1193 565 19552,'2'-8'2519,"0"-2"-7607,-2-3 5715,0-5 1292,0-6-1471,-5-4-1482,-3-7 1353,-10-2-75,-6-5 3,-8 0 5,-5-1 2220,-4 1-2304,-8 3-62,-3 4-22,-6 6-39,-4 8 39,-35 6-51,20 8 1538,25 5 0,1 4-1633,-25 15 23,1 14 39,1 28 25,36-15 1,3 5 7,1 6 1,3 4-313,0 13 1,3 2 320,3 3 0,3 1-17,4-2 0,4 0-22,2 2 0,2-1 13,5-7 1,2-1-14,1-2 0,1-1-1,5-5 1,3-3-121,1-4 1,3-3 123,22 41-1,11-12 1,6-10 33,5-11-5,8-11-29,3-11 1,7-12-1,1-11 40,8-8-45,3-14 11,9-16 3,-45 4 0,0-4-14,4-9 0,-1-4-643,2-5 1,0-4 645,1-3 0,-1-4 13,-2-1 1,-2-2-405,-2 0 1,-2-1 387,-6 3 0,-3-1 220,-6 4 0,-3 0-136,8-41 0,-18 6-45,-12 7 6,-21 6 5,-6 4 6,-19 7-44,-7 5 21,-7 7 204,-1 5-142,-30-7-56,21 16-33,-17-7 27,31 19-21,5 2 21,8 4 1229,4 1-1251,8 4 1207,3 0-1218,7 4 262,4 2-251,4 3 40,2 2-12,2 0 22,1 2 203,1 0-264,14-1 0,21-4 39,43-8-14,-17 2 0,8-1-465,18-5 1,6 0 442,-25 3 1,2 0 0,0 0 7,-1 1 0,-1 0 1,1-1 1,0 0 0,1-2 0,-5 3-10,5-1 0,-5 2-3,2-2 0,-6 1 11,12 1 28,-16 4 12,-16 3 16,-17 3 29,-15 2-96,-5 0 374,-3 0-1449,-6 0-1502,-4 0-1254,-25 5 2983,-36 8 0,31-6 0,-15 5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98 14034,'2'-6'2700,"0"2"-2258,-2 4 1009,0 0-1058,77-33-113,-39 21-171,12-7 0,-1 2 59,-13 12-39,-7 4 0,-9 1 83,-8 7-10,-8 10 106,-2 12 168,-5 14-84,-5 3-45,-4 6 18,-2-7 139,4-4 190,5-10-195,4-6-292,3-5-95,8-2-39,4-1-6,8-2-62,0 0-5,1-5-280,17-1-778,-7-6-1636,19-3-1916,-14-11 4610,-3-2 0,-16 1 0,-9 3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14857,'0'-12'3249,"0"4"-2683,0 8 1210,0 0-657,27 89-43,-7-14-662,1 4 1,0 6-2160,-8-18 0,-1 0 2056,-2 3 0,-2 1-82,-1 2 1,-2-1 328,-2-4 1,-1 2-355,-1 16 1,-1-3-146,0-27 0,0-2-29,0 8 1,0-6 9,0-10-35,0-16 6,0-14 3345,0-6-3462,0-7-945,0-1-696,0-13-2633,-4-43-1820,-3-19 6119,0 15 0,0 0 0,0-4 1,-1 10-1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176 1 16689,'69'8'898,"0"1"0,-6 0 1,-7 4-110,-4 19 96,-12 5 50,-15 0-245,-12 3 99,-8 1 57,-17 5-152,-12 4-228,-17 3-192,-14 1-72,-4-3-85,-3-8-55,0-8-6,7-10-56,2-5-555,-5-4-229,20-8-448,1 0-1295,25-8-1617,12-2-1592,19-10 5736,10-8 0,-7 5 0,-2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33 18638,'8'0'2123,"1"-3"-1574,-3 0-230,-1-2-45,-1 1 270,-1 3-331,-3-1-67,3 2-34,2-2-11,5 1 16,5 1 135,17-5-168,-6 4-28,10-3-11,-12 4-39,-6-2-1,-3 2 1,-5 0 5,-2 0-11,-3 0 6,0 0-6,-3 0-17,0 0-22,-1 0-141,-1 0-172,3 0-568,-1 0-575,3 2-1731,3 1 3226,6 4 0,-6-3 0,1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1 14566,'-2'5'2353,"0"0"-1592,2-5 763,0 0-1025,27-2 111,-10 2-162,24-1-106,-15 1-68,3 0 23,2 0 50,4 0-10,0 0-124,0 0-90,-3 0-45,-4 0 17,-7 0-27,-5 0-18,-6 0-16,-5 0-1,-2 0-850,-3 0-310,0 1-967,0 1 2094,0 1 0,0-1 0,0-1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1708 24 15501,'10'0'3558,"-3"0"-2757,-7 0 1035,0 0-1292,-83-9-90,41 5-188,-13-1 0,-2 1 204,4 3-117,-9 1-101,-8 0-45,-12 8-887,-12 5 747,42-1 1,-1 3-10,-5 0 1,-1 1-14,-3 3 0,0 1-3,-3 2 0,0 1 5,0-1 1,0 2 5,3 0 0,0 1-125,6-2 1,2-1 113,6-1 0,4-1 14,-25 12-23,22-7-27,21-10 27,15-7-117,6-5 797,5-3-713,3 0 403,5 0-263,9 0-22,10 0 44,36 8-112,-2 1 1,31 8-18,-14-3 18,4-1-51,0-5 0,-3-1 45,-5-2-45,-9-2 0,-8 2 11,0 3 34,-22-2-40,-4 3 29,-21-5 16,-7 1 17,-1 0-16,-2 1 50,-7 4 246,-7 7-174,-17 9-120,-10 8 1,-5 3-49,5-4 1,-3 2-1133,-20 15 1,-2 1 1126,13-11 0,0-1 2,0-1 1,1-1-141,2-2 0,1 0 141,4-3 0,1 0-3,-31 21 0,16-8 0,19-13-56,17-10-112,13-11 2178,7-6-2010,12-2 474,11 2-322,17 5-80,18 4 12,16 1-16,13-2-10,-12-7 1,5-3-20,-18 0 1,1-1-1101,24-1 1,-1-1 1093,-24-3 1,-1-1 5,0 0 1,1-1 10,-4-3 1,2-1 61,14-1 0,-1 0-45,25-4-28,-40 7 0,-4 1 0,-6-1 45,-17 5 0,-12 0 186,-8 1-270,-4 0 2177,-3 1-5326,-1 0-526,0-11-2979,0-2 6654,3-15 0,-2 14 0,2-1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94 10489,'0'-6'2526,"0"2"-1641,0 4 1647,0 0-1748,0-21-96,0 14-44,0-15 29,0 18-57,0-1-84,0 2-22,0-1-68,0 1-50,0 1-67,0 1-72,0-2-18,0 1-6,2-2-21,-2 3-18,2-1 398,-2 2-375,1 0-208,1 0 29,3 2-23,2 10 40,4 9 16,6 18 34,3 10 78,2 13-78,0 5 27,-2 5-10,-2 2-34,-1-2 73,-2-2-62,-5-5-56,1-6 12,-4-7 33,2-10-23,-3-7-5,2-12 29,-2-6-40,0-9-40,-2-5 1,-1-1-6,-1-2 5,1 0-5,0 0 6,5-2 44,6-10-44,7-9-6,8-16 0,5-8-6,2-7-27,-2 0 27,-2 0-33,-9 7 28,-3 6 11,-7 9-6,-2 9 6,-5 7 0,-1 8-45,-3 3 40,-1 3-225,-1 0 78,2 0 85,0 7 62,3 8-1,0 14 6,3 9 6,0 6 27,1 5-27,5 14 27,-6-17-21,9 13-12,-10-35 84,3-2-51,-6-17-27,1-2 33,-3-3-33,1 0 38,-3 0-38,3 0 33,-1 0 12,4 0 33,3-9-22,6-8-12,3-15-11,16-34-33,-9 10 39,8-21-40,-13 20 29,-2 1-28,-1 2 27,2-19-27,-5 20-1,1-8 35,-7 30 4,-3 6 24,0 6 16,-3 5-34,-1 2 40,1 4-23,-2 1 28,1 2 6,-1 2 5,0 1-8939,0 0 3781,-4 5 5052,-2 0 0,1 0 0,0-2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27 11810,'0'-15'2235,"0"3"-1759,0 12 2465,0 0-2179,0 9 90,1 8-63,1 17-212,3 11-96,-1 12 40,2 5-39,-2 8-101,1-2-61,-2 0-12,0-5-68,-1-5-27,0-7-56,-2-6-28,0-5-12,0-3-33,0-7-16,0-3-35,0-9 1,0-4-29,0-8 1,0-1 39,0-5-6050,0 2 2309,-6-5-3311,-2-8 7007,-5-7 0,5 5 0,2 1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1 13082,'-13'0'3254,"3"0"-2066,10 0 862,0 0-1333,94 0-180,-43 0-338,12 0 0,2 0 81,-7 0-79,-6 0-33,-7 0-100,-10 0-63,-8 1-5,-7 1-218,-7 2-751,-3 0-1675,3-1-2452,-1 0 5096,3-3 0,-6 0 0,-3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14 13211,'-10'-4'3030,"3"1"-2083,7 3 1221,0 0-1653,-2-2-39,2 2 5,-1-3-89,1 3 1547,0-2-1889,0 13 79,0 8 156,0 19 35,0 14-136,0 10 80,0 10-12,0-7 0,0 0-118,0 14-75,0-19 0,0-6 41,0-14-49,1-11 50,2-5-34,1-11 45,1-4-22,-2-6 56,2-3-23,-1 0-28,1 0-39,-2 0-22,0 0-29,-1 0 34,1 0-33,-2 0-6,0 0-34,0 0-10,0 0 4,2 0 35,0-1 5,5-5 39,7-8-39,7-8 6,7-6-6,6-6 0,0-1 5,3 0-5,-4 3-33,-4 4 27,-6 6 6,-8 5-34,-4 5 29,-4 6 5,-4 2-39,-1 3-12,-2 1-296,0 0 196,2 0 27,-3 1 57,4 10 67,0 5 0,4 12 5,1 3 57,1 4-56,0-3-6,-2 1 11,1-6-6,-3-2 35,0-6-40,0-5 0,-1-2 0,0-5 11,0-1 23,-2-2-28,1-1-6,-1 0 11,2 2-6,-1-1-5,-1-1 0,0-1 0,-3-2-11,2 0-40,-1 0 51,1 0 0,1-3 68,5-7-57,3-8 34,37-60-39,-16 23 24,3-6 1,-1-2-31,-1 1-337,6-19 342,-16 33-5,-4 8 6,-6 12-6,-3 10 33,-7 8-33,0 3 45,-1 4 293,-2 1-327,2 1-3288,-2 1 0,0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16936,'11'0'3394,"-2"0"-2403,-9 0 208,0 0-790,-3 0 565,4-1-621,0 1-78,7-3 10,8 2 23,7-2-22,12 0-123,12-1-90,5-2-40,2 2-27,-2-1-6,-7 2 5,-5 1-5,-8 1 0,-7 1-50,-10 0-79,-4 0-308,-7 0-599,-1 0-7870,-3 0 4218,-3 1 4688,-5 5 0,3-3 0,-2 3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15592,'0'9'3982,"0"-2"-2924,0-7-173,75 3-123,-32-2-448,9 1 0,2-1 201,-4-1-62,0 0-195,-8 0-157,-4-2-51,-8 1-44,-8-1-6,-7-1-6,-8 2-246,-4 0-3713,-3 1 3965,-2 4 0,2-3 0,-2 4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1475 14 13536,'11'0'3758,"-2"0"-2823,-9 0 1675,0 0-1859,3-6 6,-3 4 71,3-4 1,-3 6-140,0 0-230,-9 0-274,-3 0-50,-16 0-34,-9 0-17,-10 0 28,-13 0 5,-7 0 18,-8 0-29,-9 0-44,-4 0-9,19 4 0,-2 0-20,16-1 1,0 2-136,-16 1 0,1 1 186,-18 6-28,8-3-11,13 2-94,8-4 55,14 1 44,3-4 0,19 0-5,5-3-39,15-1-29,3-1 321,7 0-293,5 0 91,12 0-57,33 6-33,-3 4 18,6 4 0,15 4 1,-7-1-23,-15-4 1,1 1 4,26 7 1,13 2 0,-16-3-3,3 0-2,-25-7 0,-6 0 3,-19-3 33,-15-1 22,-7-3 113,-7 7 28,-8-2-90,-5 7-45,-16 2 6,-12 9-6,-19 13-56,-19 14 6,32-24 0,-2 1-552,-6 3 0,-1 0 538,-2 1 0,0 1 2,0 1 1,0-1-4,2-1 1,1 0 3,5-2 0,1 0-47,5-4 1,2-1 40,-26 21 6,19-12-1,13-9-5,17-12 0,7-6 1032,7-7-1116,3-4 46,1-1 38,4 0 128,8 0-27,11 2 6,15 2-40,17 6-17,17 3-39,20-3 17,-39-6 0,3-2-1195,6 0 0,1-2 1192,5 0 0,0 0-22,4-3 0,0-2-467,-2 1 1,0-2 479,-2-3 1,-1-1-150,-7 2 0,-1-1 163,-7 1 1,-2 0-75,32-4 94,-24 2 2020,-18 5-1969,-17 0 1087,-11 5-1188,-7-2 399,-4 2-2309,-1 0-1126,5-18 3036,15-28 0,-11 18 0,11-13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1040 88 14191,'2'-4'3977,"-1"1"594,-1 3-3642,3-13-128,-12 6-235,-6-10-309,-17 11 13,-9-2-102,-12-1-40,-11 0 24,-13 3 38,-10 2 79,-6 3-107,0 4-730,1 5 675,11 4-6,8 5 11,14-2-45,14-1-62,12-4 46,11-2-46,9-3 7,3 0 690,6-3-697,1-1-229,3-1 252,3 0-22,6 0 61,7 0-16,13 3 94,64 23-145,-26-8-1693,-10 0 0,-1-1 1698,7 0-155,-4-2 150,-9-3 0,-6-1 0,-13-2 0,-9 0-6,-9-2 3010,-8 12-3021,-15 2 17,-9 17 112,-21 10-45,-12 16-50,19-27 0,-1 2-294,-3 2 0,-2 2 282,-1-2 1,-2 1-243,-11 13 1,2-1 238,14-16 1,1-2-3,-4 7 0,4-2 0,4-2 0,13-12-5,10-10-79,5-7-17,4-7 728,0-2-627,3-1 614,6 0-530,5 2 0,9 1-5,7 2-6,10 4 22,17-2 6,15-2-51,18-2-269,-39-3 0,2 0 224,3-1 1,0-1-3,2-2 0,-2 0 2,-1-2 1,-2-1 0,45-8 27,-15 0-22,-14 5-5,-15 2 28,-16 3-1,-11 3 29,-12 1 44,-9 1 163,-3 0-1042,-3 0-1209,0-5-2231,-3 1 4213,-8-6 0,6 6 0,-6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4 14807,'2'-2'3142,"-1"1"-1399,-1 1-1105,5 16 56,-3 6-50,6 18-66,-3 6-125,1 3-128,-3 2-118,-2-3-89,-1-7 11,0-6-56,0-10 11,0-7-6,2-6-72,-2-7 44,3-2-5,-2-3-45,0 0 39,1 0-834,-2 0-186,1-3-1040,-1-5-1508,-3-16-1148,-6-5 4677,-5-12 0,3 20 0,2 3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28 14101,'0'-10'2773,"0"3"-2258,0 7 1457,0 0-1283,8-2-163,-7 2-179,7-1-78,-8 1-3680,0 0-313,3-2-3199,2 2 6923,5-3 0,-4 2 0,0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312 1 14544,'0'5'3030,"0"0"-1804,0-5-88,0 0-287,0 82 45,0-31-693,0 9 0,0 2 474,0 12-89,-6 1-100,-8 1-108,-10-1-145,-1-24 1,-4-1-68,-15 24-87,14-29 0,-1-4 43,-5 1-29,7-14-72,12-13-23,4-9-90,8-4-112,2-2-95,0 0-836,2-3 2,0-2-85,1-7-559,0-3-287,0-7-1030,0-18 3092,3-29 0,-3 28 0,3-9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15569,'4'13'2828,"-1"-3"-1998,-3-10 861,0 0-1540,-6 31-89,4-22-57,-4 23 6,6-30-2035,0-2 0,0 0 1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741 7 19540,'-63'-3'556,"0"0"1,1 5-1,7 5-5841,-6 18 5778,-11 21-73,-3 11 340,36-23 0,0 3-548,3-1 1,0 3 47,-2 16 1,4 2-115,-7 22 69,23-19 1,10-2 551,27-2-391,24 7-231,23-28-55,11-9-12,11-6-22,3-12 12,6-3-21,-34-12 1,0-3-15,29-3-30,-38 0 0,-3-1 31,1-3 880,-14 3-880,-13 6 11,-10 3-6,-8 4 3230,-4-1-6372,-3 2 904,0-7-1448,3-3 3647,0-11 0,1 11 0,-1-2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48 18852,'65'1'610,"0"0"0,-5 2 1,-9 6-35,-16 20-150,-8 9 51,-9 4 374,-10 2-4436,-3-4 3904,-5 0 798,-6-5-674,-21 12-292,-2-13 0,-18 6-17,6-18 265,-22-3-226,14-9-10,-10-3-163,25-9 3364,0-22-3364,14 4-96,-1-19-44,14 10-107,3 4-122,2-1-68,0 0 39,2-3-89,9-2-168,4-2-151,10 1-203,1 2-2033,14-7-464,-4 5 3506,23-16 0,-32 27 0,3-3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34 18425,'18'61'946,"-1"1"1,-1-3 0,-1-6-230,-1 9-11,-3-1-79,-2-4-223,-2-7-85,-2-8 17,0-9-23,-1-9-27,-1-10 11,2-7 62,0-4 78,3-3-208,-1 0-111,1 0-51,-1-1-28,-2-3-5,3-1 44,2-6 6,8-4-11,9-12-28,8-8-40,6-12 17,-11 8 1,1-1 28,12-22-46,10-17 40,-25 31 5,2-6-44,-12 19 28,1-3-23,-11 21-6,-2 4 40,-2 3-39,-2 3 27,0 2-27,-2 4-6173,0-1 1535,10 2-4974,2-4 9606,11-5 0,-12 3 0,0-2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418 38 21931,'-34'-24'1295,"3"11"-1054,6 26 61,-5 15 68,-10 13-46,-4 14-44,-3 9-11,3 9 17,4 7-59,18-19 0,3 1-25,-2 34-110,10-33 0,2-2 110,8 24 39,14-3 22,6-3-22,14-7-73,4-5 285,19 8-257,-11-22-89,10 3-29,-20-28-22,-8-6-45,-4-7 29,-7-4-29,-4-2-6,-2-4 1,-5-2 39,-1 0-40,-3-3-5,-1 2 6,2-2-7377,-2 0 3618,3 1-918,0 3 4671,2 0 0,-1-1 0,-1-2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 18347,'-9'0'2436,"1"0"-1775,8 0 1485,0 0-1435,36 12-218,0 13 39,37 22-5,-1 16-557,-34-27 1,2 1 138,1 1 0,1 0-6,-2 0 1,-1 1 39,0-2 0,-1-1 176,30 33-84,-6-6-33,-5-6-90,-10-7-45,-5-6 23,-8-9-40,-5-7-39,-6-8-5,-4-5 27,-7-6 374,-3-4-407,-5-2-499,0-3-329,-3 1-3692,0-1 576,-1-4-2856,0-9 6800,0-9 0,0 6 0,0 1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0 973 19120,'0'-4'2643,"0"1"-1768,0 3-175,85-108-112,-30 45-1394,8-13 1,3-1 1040,-26 36 0,-1 3-22,1-1 0,0 0-40,-1 2 1,1 0-28,-2 2 0,0 0 537,33-27-482,-8 7-38,-11 10-29,-8 8-28,-13 9-27,-6 8-46,-6 5 1601,-8 5-1634,-1 3 67,-3 2-67,-1 3-11,0-1 6,0 3-46,-2-1-150,-1 1-29,0 0 6,-1 0 28,1 0-22,2 0-169,3 0-476,4 0-1680,15-6 2543,21-12 0,-20 8 0,8-7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14454,'5'11'4420,"0"-2"-3300,-5-9 1389,0 0-1730,0 46-225,0-17-117,0 39-163,0-29-72,0-4-96,0-3-27,-2-8-46,0-6-33,1-7-5,-1-4-163,2-4-347,0-1-2017,0-2 460,0-8-2062,0-26-229,0-13 4363,2-29 0,-2 36 0,1 4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20464,'24'7'-7085,"2"-1"7085,6 1 0,-14-3 0,-4-1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395 4 14997,'2'-2'3064,"-1"1"347,-1 1-2296,18 41-168,-11-1-219,12 46-403,-16-7 404,-12 12-309,-11 0-185,-16 2-22,-12-7-39,-8-5-23,-2-9-34,2-10-38,4-11 23,12-15-147,8-11-258,12-10-525,9-8-534,6-4-1231,3-12-824,23-32-2508,8-13 5987,-2 11 0,1 1 1,3-3-1,-3 8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 18128,'0'-7'2409,"0"1"-1731,0 6 258,0 0-371,100 89-807,-44-40 502,12 11 1,2 1 439,2-2-179,-1-4-123,-1 1-62,-4 0-33,-2 1 174,-4-1-281,-5-2-56,-4-1-28,-8-6-11,-5-2-34,-6-5-61,-4-4 39,-3-5-45,-4-5 0,-5-6-84,-3-5 385,-4-7-1012,-2-3-426,-4-2-991,-1-3-1182,-2 6-1541,-3 0 4851,-9 5 0,7-5 0,-6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1230 20963,'31'-75'864,"0"-1"1,2 2-1,2 5-595,0 19 0,3 4-378,3-5 1,1 1 295,2-1 1,1 1-740,-1 1 1,0 1 700,-1 3 0,0 0 2,-3 4 0,0 0 140,-4 4 1,0 1-23,29-28-67,-8 11-51,-7 8-67,-8 8-22,-6 7-29,-9 5 271,-5 6-271,-9 6 1243,-5 6-1276,-4 4 3,-3 3-2182,-1 0-1025,5 0 3204,9 0 0,-6 0 0,5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161 11 15507,'5'-6'3569,"0"2"-2892,-5 4 762,0 0-1024,4 0 425,-1 12-72,3 10-152,-4 19-163,-1 9-173,-1 7 17,0 0 11,0 1 45,0-4 11,-3-1 28,-3-4 12,-6-4-158,-3-2-39,-2-7-95,0-3-56,0-6-50,1-4-6,-1-4 0,0-3-51,1-4-66,2-2-34,4-3-101,4-4-152,4-2-111,0-1-1025,2 0 184,0-9-526,0-5-734,0-21-4198,0-4 6814,0-12 0,0 24 0,0 5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16622,'4'0'3165,"-1"0"-600,-3 0-2447,0 3-118,2 4-336,-1 2-589,4 2-1652,3-2-4774,3-2 7351,2-4 0,-5-1 0,-2-2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20851,'64'20'1692,"0"5"-1060,-17 12-77,6 11-57,1 12-515,-2 13 509,-6 16-251,-26-40 1,-2 1-63,-2 4 0,-2 1-48,-1 1 1,-3 0-6,-1 1 0,-2 0-42,-2-2 0,-1 0 62,-2-1 0,0-1-4,-1-2 1,-1 0 87,0 47-37,-6-33 0,-3 0-75,-5 33-90,0-39 0,-1-3-17,-9 15 123,-10 8-129,11-27 1,-2 2 28,15-32-29,4-9-5,4-6 0,0-4 365,2-2-10196,0-1 6554,2 0 0,0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1 100 20431,'3'-3'1871,"-1"0"-1345,-1 3-72,-1 0 229,5 0-280,0 7 23,8 8-51,4 15-5,4 14-51,3 13-16,0 10-68,3 8-89,-4 4-23,2-3-11,-3-5 22,-2-9-11,-3-7 107,-1 10-146,-4-22-34,-2 6-16,-2-25 0,-4-7-1,-1-6 18,0-6 5,-2-2 78,0-3-84,1 0 102,-2 0-119,3 0-22,-3 0 62,2 0-84,-1-3 5,3-2 6,4-8 6,5-7-6,9-10 0,5-10 0,6-4-11,1-5-28,-1 6-23,-2 2 6,-6 8-22,-4 5 5,-2 6-6,-6 5 7,-1 4-74,-4 6 56,-4 2-61,0 4-101,-2 1 90,6 7 134,1 10 28,7 15 0,0 15 45,3 8-40,-3 6 34,5 18-33,-10-26 33,5 6-5,-11-36 33,2-8-5,-4-8-12,-1-4 51,1-3-45,-1 0-11,3-2 55,3-12-16,8-13-44,8-24-29,11-23-9,-15 29 1,0-4-256,2-5 1,0-2 255,0-2 0,-1-4-1,7-20 1,-1 1-3,-7 24 0,-2 2 3,3-11 0,0 7 3,-2 9 44,-8 20 0,-4 15 12,-5 11-6,0 2-1915,-2 2 296,3 0 24,3 5-1402,6 5-1053,8 19-2094,-1 6 6088,0 13 0,-9-22 0,-6-5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21528,'1'59'403,"-1"0"1,0-4 0,0-9-158,-2-19-117,-1-7-73,2-7-51,0-7-5,1-2-487,0-3-3159,0-1 179,1-12-2196,7-7 5663,3-16 0,-2 14 0,-1 1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16790,'9'45'-1679,"5"-10"0,0-32 0,-1-3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14079,'0'-6'3237,"0"2"-2229,0 4 1239,0 0-1648,0-5-6,0 3-65,1-3-30,-1 3 2291,2 2-2727,-1 0 28,3 8 44,2 9 17,6 14 34,3 18 28,4 10-28,1 11-1673,-2 5 1617,-1 3-109,-8-28 0,0 0 81,2 22 34,2 8-18,-5-35-44,-1-13-11,0-5 27,0-12-38,-3-7 1659,1-5-1677,-3-3 186,-1 0-186,1 0-27,3-4 0,3-6 27,5-10-33,8-11-5,4-6-46,5-6-27,12-14 22,-13 17 11,4 1-56,-21 26-56,-4 8-44,-3 3 55,0 5 107,1 11 33,9 31 12,-4-1 28,7 19-23,-8-22 45,0-8-11,-2-9-6,-1-11 28,-2-7-5,0-4 5,-2-2 6,4-5 22,3-11-45,8-14-44,6-20-1,9-14-5,2-12 0,7-6-671,-2-3 671,0 3-445,-4 5 450,-6 13-5,-8 11 6,-6 16 0,-6 12 44,-5 10-5,0 10-40,-5 2-8993,2 3 3427,-2 10 5561,0 3 0,0 0 0,0-2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292 301 11771,'-6'-15'3182,"1"4"-2062,5 11 5350,0 0-5563,0 13 17,0 7-263,0 19-174,0 10-78,0 7-140,0 4-118,0 0-39,0-4 39,-4-2-16,-3-7-12,-5-5-11,-1-5-45,-1-9-11,1-4 6,-2-6-29,0-5-27,-3-3-6,-2-1-34,-1-6-33,0 0-50,4-3-1,2 0-16,5 0 10,2 0-38,2 0 11,2 0-252,-3 0 167,3 0-4,-2 0-47,3 0-149,1 0-259,0 0-240,1 0-225,0 0-402,-2-1-1009,0-14 2571,-4-19 0,3 12 0,0-6 0</inkml:trace>
  <inkml:trace contextRef="#ctx0" brushRef="#br0" timeOffset="1">281 0 13435,'13'35'1938,"1"-9"-6178,-5-23 4240,1-3 0,-5 0 0,-2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426 585 23002,'0'55'901,"0"-5"1,0 9-2604,-1 34 0,-2 13 1943,0-16 0,0 6 0,-1 2-86,-1-13 0,0 2 1,0 1-1,-2 1-34,0 0 1,-1 2 0,0-1 0,-1-2-40,1-4 1,-1-1 0,-1-2 0,0-1 8,-4 20 1,-2-2-1,1-4-7,2-14 0,1-3 0,-2 1 15,-2 5 1,-2 1-1,2-6 36,0 1 0,0-4-135,-3 12 0,0-6 0,-1 11 579,-2 5-579,4-8 0,8-38 0,0-2 0,-2 12 0,-1-3 2118,8-40-2118,1-9 960,3-6-960,-1-3 357,2 0-357,3 0 0,19 0 0,47 5-1376,2 0 1,12 1 1375,3-1 0,10 0 0,5 0 0,-26-1 0,4-1 0,2-1 0,2 1 0,2-1-414,-5 0 1,3 0-1,1-1 1,1 0-1,1 0 1,-1 0 413,3 0 0,1 0 0,1-1 0,-1 1 0,0-1 0,0 0-277,-3 0 1,-1 1-1,0-2 1,0 1-1,-1 0 1,-1 0 276,13 0 0,-2 0 0,0 1 0,-1-1 0,-2-1-192,-8 1 1,0-1 0,-2 1-1,0-1 1,-1 0 191,14 0 0,-1 0 0,-1 0 0,-2-1 10,-7 1 0,-1-1 0,-1 0 0,-3 0-10,16-1 0,-2 0 0,-4-1 215,-12 2 0,-3 0 1,-4-1-216,14 1 0,-7-1 718,-18 1 0,-4 0-718,28 1 1806,-18 0-1806,-3 1 2180,-4 0-2180,-16 0 1544,-9 0-1544,-18 1 196,-5 1-196,-3 0 0,-2 0 0,-1-2 0,-3 0 0,1 0 0,-1-9 0,0-13 0,0-36 0,0 8 0,3-14-566,5 0 1,3-16 0,2-10-1,2-4 1,0 3 0,-2 10 565,2-6 0,-2 6 0,2 0 0,1-8 0,-1 11 0,1-8 0,1-4 0,1-1 0,0 2 0,-1 6 0,0 10-354,8-26 1,-1 12 0,-1 4 353,-2 9 0,-1 4 0,-1 3-195,3-13 0,-2 6 195,-4 17 0,-2 4 0,4-29 0,-9 31 0,0 1 0,2-22 2674,0-19-2674,-8 39 1478,0-16-1478,-1 17 0,2-17 0,-1 20 0,-1 1 0,-1 5 0,-1 10 690,0 9-690,0 9 0,0 6 0,0 5 0,0 1 0,0 2 0,-4 0 0,-2 0 0,-4 0 0,-1 0 0,-46-3 0,1-2 0,6 1 0,-5-1-379,-2 1 0,-2 0 379,-15 0 0,-5 1-338,12 1 0,-4 1 0,-2-1 338,-12 1 0,-2 0 0,-2 0 0,15 0 0,-2 0 0,-1 1 0,0-1 0,-4 0 0,-1 0 0,0 0 0,-1 0-561,0 1 1,0-1-1,0 1 1,-1 0 560,-3-1 0,0 1 0,0-1 0,0 1 0,0 0 0,0 0 0,0 0 0,-1 0 0,-1 0 0,-1 0 0,1 0 0,-1 0 0,3 0 0,0 0 0,0 1 0,1 0 0,4 0 0,-1 0 0,2 0 0,1 0-461,-21 0 1,2 0-1,2 0 461,7 0 0,3 1 0,1-1 0,9 0 0,2-1 0,3-1 0,-24 1 0,5 0 0,15 0 0,5 0-13,12 0 1,2 0 12,4 0 0,2 0 452,-43 0-452,-3-3 0,14 1 0,14-3 1899,22 2-1899,17 0 2044,11 1-2044,10-1 789,5 3-789,3-3 237,2-1-429,6 0-536,-1 1-532,5 0-314,-4 3-1249,4-3-201,4 1-1099,27 0 4123,49 1 0,-39 1 0,19 0 0</inkml:trace>
  <inkml:trace contextRef="#ctx0" brushRef="#br0" timeOffset="1">2261 669 18460,'1'82'536,"-1"0"1,1 0 0,-1 0 0,0 4 0,1 1 0,-1 1 0,-1-1-243,-1-1 0,0-1 0,-2 1 0,1 1-1070,0 3 1,-1 0 0,0 1 0,-1-1 981,-1 0 0,-1-1 0,0-1 0,-1 0-44,1-2 1,-1-2-1,0 0 1,1-1-37,-1-4 0,0-1 0,0-1 0,0 0-7,-2 21 1,0-2-1,1 0-524,1-6 0,1-1 0,0-1 483,2-7 1,0-1-1,2-2-17,0-8 1,1-1 0,0-3 377,1 22 0,1-6-411,0-18 0,0-6 25,0 30-13,1-29 1604,4-16-1644,1-6 3120,1-11-3283,-3-10 472,0-10-858,1-4-255,1-16-775,10-29 254,-2-4 1,0-8-1738,9-29 0,3-14 3062,-7 21 0,3-10 0,0 1 0,-3 9 0,4-14 0,-2 5 0,-3 14 0,0-1 0,0 0 0</inkml:trace>
  <inkml:trace contextRef="#ctx0" brushRef="#br0" timeOffset="2">3210 27 18011,'10'-14'1109,"-3"2"-101,18 108-2882,-15-35 0,-2 8 2393,5 14 0,2 12 0,-2 3-199,-6-20 1,-1 3 0,-2 1 0,1 2-427,0 9 1,-1 3 0,-1 1 0,0 1 392,0 1 0,-1 1 0,0 0 0,-1-1-87,0-6 0,-1-2 1,0 1-1,0 3-115,0-8 0,0 3 1,0 0-1,0-2 1,0-6 9,0 14 0,1-6 1,0 3-133,1-6 1,0 6-1,1-4 1,1-13 36,0-7 0,2-6 404,2 7 1,1-5-405,5 6 1546,-1 4-1546,1-6 0,-4-4 0,0-13 2595,-5-11-2595,0-9 421,-2-7-1765,-1-12-93,-1-5-1857,-1-10-884,-4-44-2034,-9-11 6317,3 5 0,-1 0 0,-4-4 0,2 7 0</inkml:trace>
  <inkml:trace contextRef="#ctx0" brushRef="#br0" timeOffset="3">329 1962 20285,'65'0'984,"0"0"0,20 0 0,6 0-753,-17 0 1,3 0-1,12 0-1010,-14 0 1,9 0 0,6 0 0,2 0 0,-1 0 0,-5 0 852,2 0 0,-2 0 0,-2 0 0,3 0 0,4 0-26,3 0 1,7 0 0,1 0-1,1 0 1,-4 0 0,-7 0 14,11 0 0,-7 0 0,-1 0 0,6 0-132,-19 0 1,5 0-1,2 0 1,-1 0-1,-2 0 1,-5 0 132,16 0 0,-6 0 1,0 0-1,3 0-89,-4 0 0,5 1 0,0-1 0,-4 0 0,-8-1 53,6 1 0,-8-1 0,-2-1-138,-10 1 1,-1 0-1,-5 0 113,12-2 0,-7 1 2,31-3 46,-24 1 27,-12 1 1380,-5 1-1380,-10 1 1834,-12 1-1811,-16 0 828,-9 0-851,-6-2 3364,-3 2-3391,-1-2-46,1 2-2895,-2 0 342,2-3-1043,-11-2-5429,-10-5 9020,-13 1 0,11 3 0,1 3 0</inkml:trace>
  <inkml:trace contextRef="#ctx0" brushRef="#br0" timeOffset="4">523 2848 20604,'68'-12'1019,"-1"0"1,19-1 0,6 3-2567,-16 5 1,5 1 0,4 0 1694,-7 1 1,3 0-1,3 0 1,2 0-50,-9 1 1,3 0 0,1 0 0,1 1 0,-1 0-272,4-1 1,1 1 0,1 0 0,-1 0 0,-1 1 211,-2-1 0,-1 1 1,0 0-1,-1-1 0,0 1-62,15 0 0,-1 0 0,-1 0 0,-1 0 51,-10 0 1,-2 0-1,0 0 1,3 0-159,13 1 1,5 1 0,-2-1 0,-6 1 191,-2 0 1,-5 0-1,0 0 146,16 1 0,1 1 0,-12 1-148,-18-1 1,-5 2 804,7 0 1,-2 1-828,-21-2 0,-1 0 6,12 1 0,-2 0 17,17 2-29,-9-3 6,-18 0 1728,-14-2-1672,-10 1 1977,-6-2-1960,-5 1 1947,-3-2-1992,0 3-16,-4-2-1,0-1 29,-6-1-23,-1 0-2442,-3 0 509,0 2-1886,-5 3-2388,-9 0 6151,-12 5 0,8-6 0,0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886 1 18476,'7'0'2207,"-1"0"-1535,-6 0 3775,0 0-3909,-1 1-62,-6 3-230,-1-1-78,-9 1-50,-7-3-51,-12-1 0,-17 0-33,-15 2 33,-15-1-11,-10 6-331,-3 0 359,2 4 22,8 0 23,14 0-11,16-2 50,7-1-135,23-4 1,3 0-1,19-3-27,1 0-947,3-1 192,3 0-1150,2 0-1624,8 0-2297,3 0 5820,4 0 0,-9 0 0,-2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74 16342,'-8'6'3926,"2"-2"-3007,6-4 386,0 0-812,14-4 45,-2 1-6,18-4-101,4 1-78,11 0-40,10-2-4,9-1-74,0-1-3481,-2 1 3318,-8 1 29,-2 2-56,-21 2 11,-1 1-6,-21 3-5,-2 0-11,-3 0 3397,-1 0-3420,0 0 28,-2 0-3646,0 0 264,11 1-752,4 6 4095,16-1 0,-15 0 0,0-3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1652 94 17132,'7'-7'5511,"-1"1"-4715,-6 6 962,0 0-1141,-98-12-74,37 9-303,-13-3 1,-3 0-1513,-21 6 1440,37 1 0,-2 1-42,-2 3 0,-2 1-34,-9 3 1,-2 1 16,3 4 0,0 1-31,5-1 1,0 1-15,0 0 1,2 0 39,10-3 0,2 1-104,3-2 0,3 0-82,-29 7 82,23-6 0,19-4 0,19-5 1254,8-1-1254,9-2 350,8 0-362,5 0 76,45 7-64,0 7 23,-9-3 0,4 2-23,42 14-209,-42-13 1,0-1 208,0-1 0,0-1 0,44 9 0,-13-3 0,-17-2 0,-20-4-41,-17 2-110,-16 1 112,-18 8 39,-27 16 3,-21 14 0,-10 6-3,6-7 0,-3 3-409,4-3 0,-5 4 0,4-2 415,-11 11 0,5-3 22,5-3 0,3 0-26,8-9 1,4 0-199,10 2 1,7-1 223,6 12 403,44 6-431,41-32 0,-15-19 0,4-2-129,8-2 0,3-1 129,5-3 0,1-3 0,3-1 0,0-2 0,-3-2 0,-1-1 607,-3 0 0,-2-1-607,-7-2 0,-2 0 0,39-5-2828,-18-3 2828,-22 2 0,-15 2 0,-17 4 208,-10 1-208,-8 2 0,-3-1 0,-2 1 3392,0-2-4228,0-1-1785,7-17-2621,2-7 5242,12-24 0,-10 25 0,1-1 0</inkml:trace>
  <inkml:trace contextRef="#ctx0" brushRef="#br0" timeOffset="1">3457 31 19322,'3'-4'3949,"0"1"-2874,-3 3 1233,0 0-1972,-47-9-40,7 6 12,-49-7-28,10 9-11,-13 1-411,41 4 0,-2 2 288,-3 2 0,-1 2-146,-2 5 0,0 3 0,0 2 0,1 0 0,1 3 0,0 0 0,5-1 0,2 1-94,-39 19 94,19-7 0,21-8 0,21-10 0,16-8 0,9-5 514,13-3-514,13 4 100,23 2-100,19 6 0,17 2 0,12 1 0,-45-9 0,1-1 0,47 5 0,-8-1 0,-13 2 0,-16 0 0,-20 1 0,-41 51 0,-32-12 0,-12 4 0,1 7 0,-5 3-575,4-16 1,-4 0 0,3-2 574,-5 4 0,4-2 0,6-4 0,5-2 0,-16 28 0,26-15 0,15-14 0,44 5 0,3-15 0,38 9 0,-2-18 0,5-4 0,1-5 0,-3-5 0,-5-4 1723,-5-2-1723,-3-3 0,-7-1 0,-8 0 0,-8 0-74,-11 0-1220,-5 0-2022,4 0-2363,3 0 5679,5 0 0,-15 0 0,-5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721 37 21164,'-57'-10'306,"0"0"0,4-1 1,5 5-5749,-6 20 5610,-6 13 40,-10 26-562,32-17 0,0 4 530,0 5 1,1 2 456,0 4 0,3 2-490,6-1 0,4 1-23,6-4 1,4 0 188,-1 38 448,34-12 728,15-32 0,8-4-1334,40 14-95,-20-23 0,1-4 28,33-1-45,-4-9-33,-8-6 250,-11-5-452,-11-3-908,-11-2-1002,-4-2-1915,7-26-3575,-4-9 7628,8-28 0,-29 29 0,-6 6 0</inkml:trace>
  <inkml:trace contextRef="#ctx0" brushRef="#br0" timeOffset="1">1560 275 20214,'38'57'939,"1"0"0,-4-5 0,-10-8 30,-20-13-172,-3-8-355,-2-5 86,-5-3-125,-5-3-19,-7-2 53,-5-3-41,0-4-273,1-2-89,1-8 11,0-8-90,-1-11 39,1-7-178,2-3-130,1 1-123,4 2-33,4 1-135,4 4-286,4 1-498,1 0-588,4 2-1171,20-6-1036,7 2 4184,15-1 0,-20 14 0,-7 5 0</inkml:trace>
  <inkml:trace contextRef="#ctx0" brushRef="#br0" timeOffset="2">2589 178 15109,'0'-8'5641,"0"2"-5333,6 3-45,-3 13 600,8 10 33,-4 26-229,3 19-242,0 13-117,0 4-28,-1-2-22,-1-11 22,-2-9 6,1-15-28,-2-13-79,2-11-62,-2-12 23,0-5-5,3-4 10,0-1 113,10-11 61,7-9-84,12-16-55,32-35-141,-11 9-23,-18 20 1,-1 0 17,18-22-28,-3 4-1,-4 5 1,-8 10-1,-9 9-5,-11 14 6,-7 10-6,-10 6-6,-2 6-5544,-3 1 1522,0 1-5667,0 3 9695,-4 2 0,2-1 0,-2-1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24 218 12517,'6'-11'2335,"-2"2"-1567,-4 9 296,0 0 772,0 43-1040,0-10-96,2 16 0,-1 4-145,2 10-186,-1-9 1,0 1-173,0 3-57,0 12-28,-1-23-40,1-8-60,0-7-7,-1-11 29,1-15-29,-2-1-5,2-3-28,-2 0-3153,0-2 492,-6-6-1842,-5-9 4531,-7-9 0,6 7 0,2 2 0</inkml:trace>
  <inkml:trace contextRef="#ctx0" brushRef="#br0" timeOffset="1">11 58 13855,'0'7'1658,"0"-1"-1064,0-6 1304,0 0-1399,7 6 5,-3-5-61,4 5-174,-7-6-73,-1 2-2364,0-2 0,0 2 1</inkml:trace>
  <inkml:trace contextRef="#ctx0" brushRef="#br0" timeOffset="2">676 469 20867,'0'-13'628,"3"2"-371,6 11 164,7 0 49,7 0-94,8 0-68,7 0 5,20 0-206,-13 0-40,11 0-6,-22 0-5,-4 0 6,-2 0-28,-3 0-29,0 2 46,-3 0-7,-2 1-44,1 2 6,-8-3 5,0 2-5,-8-3-1,-3 0 7,1-1-7,-3 0 68,1 0-73,-1 2-118,0-2-83,0 3-102,0-2-245,0 2-236,0-2-231,0 3-452,0 1-1222,-1 0-1158,-2 6 3847,-6 4 0,5-5 0,-2 1 0</inkml:trace>
  <inkml:trace contextRef="#ctx0" brushRef="#br0" timeOffset="3">783 850 13844,'-9'2'3556,"1"-1"-2844,8-1 1881,0 0-2134,5-1 17,5-3 12,10 0-129,10-3-18,9 1 40,7-2-73,6 0-22,4 1-68,0-1-39,1 1-61,-4 0-23,-4 2 0,-8 0-44,-8 2 16,-6-1-62,-10 3 35,-4-2-40,-7 2 5,-2 0 40,-3 1-2879,-1 0 1070,-4 0-2392,-15 0-5675,-8 0 9585,-10 0 0,15 0 1,8 0-1</inkml:trace>
  <inkml:trace contextRef="#ctx0" brushRef="#br0" timeOffset="4">1127 124 17456,'-10'72'765,"0"-1"1,0-4 0,0-6-111,-5 7 23,-1 1-118,-3 1-89,-1 1-96,-2-4-5,2-2-118,0-8 5,3-7-61,4-8-106,4-12-28,3-5-6,4-12-56,1-3-68,1-7-72,0-1-3797,0-2 1209,10 0-1355,6-5 4083,11-2 0,-10 1 0,-4 0 0</inkml:trace>
  <inkml:trace contextRef="#ctx0" brushRef="#br0" timeOffset="5">1996 519 14163,'4'0'3893,"-1"0"-359,-3 0-2677,9 77-140,-4-34-2574,0 9 0,0 2 2311,-2-1-29,-3-4 805,0 0-833,-8-3-43,-3-1-114,-7-5-60,-2-2-74,-2-4 3381,-1-6-3369,-1-4 22,1-6-6,1-6-83,2-2-51,0-7-62,0 2-28,0-5-206,-6 2 139,7-2-22,-1 0-12,10 0-448,1 0 40,6 0-415,-2 0-324,5 0-567,-3 0-1691,0-6 3596,-3-21 0,3 15 0,0-14 0</inkml:trace>
  <inkml:trace contextRef="#ctx0" brushRef="#br0" timeOffset="6">2026 1 21657,'0'64'975,"0"-11"-913,0-48-62,0 0-459,0-3-1021,0 1-1634,0-2-1170,0 4 4284,0-1 0,0-1 0,0-1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372 1 14230,'-15'7'2739,"3"-1"-908,12-6-1012,-78 100-63,42-46-434,-14 15 0,1 3-491,13 7 797,4 8-292,18-38 0,2 0-51,1 1 1,2 1 16,2 2 1,3-1 13,0 0 0,2-1-106,2 0 0,2-1 132,10 48 28,7-2-141,13-4-94,5-2 16,3-3-28,2-8-22,1-7-39,1-13-23,-2-11-6,-2-10-16,7-2 17,-17-14-29,3-1-5,-21-15 570,-4-2-637,-3-3 42,-3-1-9806,0 0 0,-2-7 9672,0-6 0,0 3 0,0 0 0</inkml:trace>
  <inkml:trace contextRef="#ctx0" brushRef="#br0" timeOffset="1">807 589 16936,'9'-13'2369,"-2"2"-1590,-7 11 1792,0 0-1810,75 55 1,-33-20-516,9 5 1,2 2 122,3 9-55,0-1-62,1 2-44,-2-4-46,-5 1-5,0-4-62,-6 0-56,-2-5-33,-6-1-1,-4-6-5,-4-6-100,-7-4-410,-5-9-745,-6-4-1271,-3-7-3955,-2-5 1743,-2-9 4738,0-6 0,-1 3 0,0 2 0</inkml:trace>
  <inkml:trace contextRef="#ctx0" brushRef="#br0" timeOffset="2">823 1327 17008,'-7'-1'2448,"1"-1"-1546,6 2-202,56-76-56,-12 29-590,3-9 0,3-2 301,-14 22 1,0 2-62,2-3 0,1 0-84,-1-1 0,1 1-84,-1 0 0,-1 2 98,32-32-39,-10 10 116,-11 8-150,-10 13-16,-9 7 49,-6 8-99,-11 9-23,-4 4 330,-7 6-4851,-1 2 1378,2 2-537,6 7-2846,4 2 6464,5 10 0,-6-11 0,-4 1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1378 14762,'1'91'1807,"0"1"0,1 0 0,-1-6 0,0-3 0,0-32-1829,-1-43-281,0-5-374,0-1-371,-3-2-464,0-2-2812,-3-32 615,1-9 3709,0-35 0,1 36 0,3 7 0</inkml:trace>
  <inkml:trace contextRef="#ctx0" brushRef="#br0" timeOffset="1">48 1094 17529,'30'0'-5293,"-2"0"5293,1 0 0,-15 0 0,-2 0 0</inkml:trace>
  <inkml:trace contextRef="#ctx0" brushRef="#br0" timeOffset="2">596 1648 14975,'15'0'2689,"-3"0"-1984,-12 0 1922,0 0-1949,14 101 45,-10-41-666,4 11 1,-1 1 619,-10 4-105,-10-3-164,-7-2-57,-12-5-172,-5-4-45,-2-5 86,1-7-119,-1-6-45,6-10-56,2-8 267,8-9-447,5-6-82,5-6-371,3-2-599,4-3-600,3 0-1249,3 0-1254,3-6 4335,5-5 0,-3 2 0,3-1 0</inkml:trace>
  <inkml:trace contextRef="#ctx0" brushRef="#br0" timeOffset="3">1147 552 17759,'-5'-2'3162,"22"45"0,15 20-2737,8-1-221,3 14 1,2 3-445,-14-36 1,0-3 393,1 3 1,0 0-24,-1-2 1,0 0 109,27 36-56,-3-5 27,-5-7-27,-1-5-95,-5-7-40,-3-6 278,8 2-328,-17-19 117,4 0-318,-19-22-331,-4-3-298,-3-3-172,-3-2-953,-4 0-1176,-1 0-739,-2-6 3870,-8-3 0,6 1 0,-5 1 0</inkml:trace>
  <inkml:trace contextRef="#ctx0" brushRef="#br0" timeOffset="4">903 1665 19860,'46'-72'673,"-1"0"1,0 2 0,1 4-304,-9 18 0,0 3-40,3-2 1,0 1-63,-2 0 1,0 1-48,-1 3 1,1 0-2169,-4 2 1,0 1 2231,31-32-72,-6 6 787,-5 11-922,-9 8-44,-8 14-29,-11 7 1,-9 12-6,-7 5 3364,-5 4-3459,-4 3-197,1 1-464,-2 0-3646,1 0-561,3 0 4963,2 3 0,-2-3 0,1 3 0</inkml:trace>
  <inkml:trace contextRef="#ctx0" brushRef="#br0" timeOffset="5">2434 1461 14314,'7'4'3770,"-1"-1"-2689,-6-3-112,0 0-241,6 95-17,-4-45-344,1 15 0,0 0 445,-3-1-162,-2 0-180,-4-1-44,-6-4-56,-5-7-11,-3-6-130,-2-9-72,0-3-62,-1-8-39,0-2-56,1-6-67,2-3-11,3-5-29,2-3-89,3-4-96,2-1-223,2-2-347,1 0-342,2 0-471,2-9-2229,1-22-5117,2-10 9021,2-20 0,-2 29 0,2 5 0</inkml:trace>
  <inkml:trace contextRef="#ctx0" brushRef="#br0" timeOffset="6">2511 1094 17300,'4'-2'2576,"-2"0"-1142,-2 2-1434,2 22-291,0-12-986,3 20-2661,1-21-3366,3-1 7304,1-5 0,-4-1 0,-2-2 0</inkml:trace>
  <inkml:trace contextRef="#ctx0" brushRef="#br0" timeOffset="7">2852 1 13121,'9'0'3669,"-2"0"-2678,-7 0-33,48 95-56,-18-39-1187,4 14 1,1 4 934,7 13-309,-22-38 1,-1 2 64,1 3 1,-2 1-55,-2 2 1,-1 1-76,-1 2 1,-2-1-18,-3 1 1,-2-1-65,-1-2 0,-1 0-34,-3-2 0,-1 0 12,0-4 0,0-1 196,-1 45 151,-8-8-269,-2-6-117,-11-7-79,0-7-12,-3-10-44,4-10 0,2-12 88,4-9-440,4-11-186,3-5-325,4-7-2061,-1-1-235,0-2 3206,-6-6 0,6 5 1,-2-5-1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14706,'0'-11'2566,"0"2"-1710,0 9 1111,0 0-7000,13 12 5895,-2 15 1398,13 25-1616,-4 22-291,2 19-191,-9-42 0,-1 1 279,-1 3 1,0 1-299,1-4 0,-1 0-31,-1-2 0,0-2 101,10 35-62,-1-15-28,-2-16-5,-2-17 3139,-2-10-3178,-3-13 417,3-6-429,-6-5 373,3-1-474,-2-3 28,5-6-27,6-10 27,9-9-44,6-9-17,6-2 16,-1 0-94,9 1-7,-16 19 29,3 3-6,-15 20 129,-2 14 50,4 13 34,0 13-50,0 6 16,-1-4-44,-2-5 44,-3-10 17,-2-10 12,-3-9 89,-2-7 6,-3-4-56,1-1-40,-4 0 12,5-6 61,1-7 118,19-42-191,0-4-50,-7 11 0,1-2 17,13-43-279,-17 43 0,-1-2 236,0 0 1,-1 0-3,0 1 0,-1 0 12,14-43 21,-5 14-27,-2 16-1,-9 19 1,-1 17 61,-9 12 0,0 9 1,-3 4-18,0 3-3536,2 0 680,0 0-1619,8 4 4425,13 8 0,-9-5 0,5 3 0</inkml:trace>
  <inkml:trace contextRef="#ctx0" brushRef="#br0" timeOffset="1">1765 976 13429,'0'-5'3288,"0"0"-1955,0 5 1294,0 0-1697,0 92-235,0-37-362,0 9 0,0 1 306,0-1-203,0-4-189,0-10-107,0-8-101,0-9-28,0-12-5,0-7-6,0-9 0,0 0-252,0-5-2795,0 2 117,-4-27-5127,-2-8 8057,-4-31 0,5 30 0,0 3 0</inkml:trace>
  <inkml:trace contextRef="#ctx0" brushRef="#br0" timeOffset="2">1802 525 15872,'0'17'1590,"0"-4"-1215,0-13 68,0 0-527,5 25-1423,6-3-5385,7 20 6892,6-12 0,-10-14 0,-2-4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30 18324,'-2'-16'1866,"1"2"-1497,1 16 107,0 10 174,0 12 107,0 16-309,0 15-101,0 10-61,0 8 22,3 4-40,2 0-32,2-4-12,2-1-45,-2-5 6,3-6-62,-3-7-11,1-8-67,1-9-96,1-9 46,0-14-57,3-5 56,2-9 6,6-6-84,9-7-50,11-13-96,6-11-10,3-5 66,0-3 90,-7 4 0,-8 9-50,-10 11-34,-10 11-12,-6 5 180,-2 5 12,-2 12 94,3 8-5,1 12-34,1 6-22,0-1 28,-2 0 5,0-7 79,-1-5 11,0-8-34,-1-7 269,5-5-279,-1-7 10,3-10-16,1-13-40,2-17-38,7-17-7,2-11 1,2-11-15,-9 20 1,-2 0-20,7-31-350,-10 34 1,-1 2 349,-2-10-155,0 14 155,-5 14 0,-1 15-34,-1 8-33,-3 10-57,1 2-4605,-1 3 910,6 0 3862,9 0 0,-6 0 0,5 0 0</inkml:trace>
  <inkml:trace contextRef="#ctx0" brushRef="#br0" timeOffset="1">1381 816 13032,'0'5'3562,"0"0"-2750,0-5 470,0 0-732,3 14-46,-1-8-67,1 10-57,-1-12-111,-1 1-67,0 1 89,2 3-17,-1 4 85,1 2-6,0 7-22,1 3 50,-3 6-62,1 5 11,-2 2-61,0 2-34,-6 2 6,-3-2 179,-23 21-252,3-14-34,-17 11-16,6-20 67,-17 5-117,13-15 21,-8 0-10,22-18-23,5-4-51,5-4 1,4 0-6,2-2-45,6 0-123,1 0-157,6 0-3574,-1 0 1839,2-11-2007,5-3 4067,0-16 0,1 14 0,-2 0 0</inkml:trace>
  <inkml:trace contextRef="#ctx0" brushRef="#br0" timeOffset="2">1548 287 16051,'0'8'2677,"0"-2"-2010,0-6 89,0 0-756,0 3-303,0 1-693,0 2-887,0 1-1472,0 3-6476,0-2 9651,0 3 0,0-6 1,0-2-1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218 12 16454,'0'-6'2526,"0"2"-1876,0 4 817,0 0-1058,3-2 420,3 8 123,5 13-145,4 20-169,0 25-11,2 18-172,-4 12-212,-6-43 1,-1 0-51,-2 0 0,-1 0 76,4 47-123,-4-8 22,2-11-34,0-10-28,2-10 29,-1-10-51,1-8-34,-2-11-5,0-5-39,-2-7 5,1-6-6,-2-2 7,-1-5 21,1-1-33,-2-3-6822,1-1 3439,-4-7-3019,-6-6 6402,-7-9 0,5 9 0,0 1 0</inkml:trace>
  <inkml:trace contextRef="#ctx0" brushRef="#br0" timeOffset="1">0 623 20224,'80'0'847,"-1"0"1,-3 0 0,-5 0-126,20 0-598,-3 0 363,-6 0-128,-11 0 53,-11 3-233,-16 0 12,-10 3-91,-13-2-10,-7 0 22,-7-2 226,-2 0-215,-4-2 95,1 0-167,-2 1-51,0 0-151,0 2-376,0-2-381,0 1-8923,0 0 9744,0-16 1,0 11 0,0-10-1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1548 392 20671,'0'-6'2051,"0"0"-1346,0 5 533,0-4-768,-5 0 18,-5-1-90,-7-1 11,-6 1-157,-3-5 151,-20-4-269,7 1-22,-19-4-11,8 4-28,-8 2 11,-8 1-37,12 7 1,-4 1-42,-35-2-167,31 4 0,0 1 195,-33 1-1,2 8-27,-2 5 28,5 8 10,3 3 7,8-1-12,10-1-22,-7 8 16,28-12-27,-3 5 44,31-14-5,9-3-11,6-4-29,3-2 1,2-1 355,12 2-361,9 3 33,22 3 6,17 7-5,19 1 16,13 3-47,-41-10 0,0 0-451,2-1 0,0 0 451,-2-1 0,0 0-300,15 1 1,-2 0 296,21 1 0,8 4-6,-56-7-128,-17 7 16,-11 1 959,-22 14-729,-14 10 398,-30 17-488,21-19 1,-2 2-278,-7 3 0,-1 1 255,-1 2 0,0 0 6,2-3 0,1-1-4,4-3 1,3-1 3,-25 26-6,16-11 0,12-7-56,14-10-23,10-4 29,7-8 50,8-3 0,11-3 95,13 0-11,18-2 6,13-1-23,15-3 0,12-5-42,-37-3 1,0-1 107,2 0 1,2-2-134,23-7 0,1-2 0,-22 4 0,-1-1-144,14-6 1,-4-1 143,6-5-277,-16 6 277,-17 1 0,-11 4 0,-16 4-353,-5 1 353,-6 3-1169,0 0-1788,8-3-1680,3-5 4637,7-6 0,-7 5 0,-2 0 0</inkml:trace>
  <inkml:trace contextRef="#ctx0" brushRef="#br0" timeOffset="1">2453 255 16213,'-3'0'3120,"0"0"-7016,3 0 4893,46 91 123,-11-20-518,2 4 0,2 5-362,-12-21 1,-1-2 362,1-1 1,0 0-349,-2-1 1,0-1-49,0-6 0,0-1 163,19 37-113,-4-13-22,-7-13-22,-7-12-22,-7-12-12,-5-11-6,-4-8 2834,-4-9-2834,-1-3 1435,0-3-1462,-1 0 421,1 0-499,-2 0-12,-1 0 1,1-1-57,-1-4 0,2-5 0,6-11 0,8-14 0,9-21 0,13-26-181,-14 26 1,1-4 180,3-6 0,0-1-782,5-10 1,0-1 781,-1 1 0,-1 1 0,-2 6 0,0 1-232,0 2 0,-2 3 232,-5 11 0,-1 4 0,17-36 0,-11 28 0,-13 22 287,-6 18-287,-7 10 1529,-1 4-4352,-2 3-185,7 3 3008,19-1 0,-13 1 0,11-1 0</inkml:trace>
  <inkml:trace contextRef="#ctx0" brushRef="#br0" timeOffset="2">3941 1455 14734,'7'-8'5014,"-1"2"-4370,-6 6 1551,0 0-5371,0 84 3971,0-24-365,0 6 0,-1 2 58,-3 19-159,-1-5 29,-2-10-39,2-10-106,0-14 2974,2-9-3120,1-14 850,1-9-917,1-8 79,0-4-331,0-3-1041,0-1 189,0-7-929,0-10-1333,4-39-4256,3-13 7622,-1 18 0,0 1 0,1-5 0,-1 9 0</inkml:trace>
  <inkml:trace contextRef="#ctx0" brushRef="#br0" timeOffset="3">4044 1050 22015,'0'36'-750,"0"-5"-1372,0-13-2556,0-1 4678,0 4 0,0-11 0,0-2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1 505 15748,'0'9'2532,"0"-1"-1966,0-8 22,0 0 420,6 0 67,-3-2-582,3 2-22,-5-2-1,-1 1 813,0 0-1076,0-2-22,0 3 1395,0-1-1580,3 4 5,3 6 85,2 8-29,5 12 46,-1 4 10,3 9 35,-1 5 44,-1 5-23,-1 6 6,-1 3-95,-1 1 56,3 16-106,-2-25 50,7 21-34,-9-46-16,2 3 0,-7-25 16,-1-2-44,-3-3 89,2-1-84,-1 0-11,-1 0-6,3 0-38,-1 0 10,3-6-5,3-4-45,9-13-45,6-9-28,9-9-5,5-3 61,-1 3 45,-3 5 6,-6 11 5,-9 9 11,-5 8 1,-7 4-23,-2 3-28,-4 1-62,3 1 146,-1 14 129,2 10-12,0 20-5,-1 7-11,1 7-34,-2-2-27,1-4-29,1-7 45,-1-11-51,0-9 7,1-12-7,-1-6 62,0-7-27,2-1-35,3-3 62,6-9-11,24-37-50,-1-4-3,-9 12 0,1-2 2,18-31 1,3-5-6,-4-2-725,0 1 725,-7 5-41,5-5 47,-21 32 39,0 4-12,-18 33-27,-4 7 39,1 3-4740,-2 1 1520,0 4-1179,0 17-2737,0 6 7091,0 16 0,0-21 0,0-2 0</inkml:trace>
  <inkml:trace contextRef="#ctx0" brushRef="#br0" timeOffset="1">1224 1414 20621,'-4'56'526,"1"0"1,-3 36-202,6-68-22,0-9-118,0-6-185,0-5-79,0-3-106,1-1-101,1 0-78,0 0-224,1 0-459,-3 0-499,2 0-1350,1-12-4109,2-5 7005,2-14 0,-2 13 0,-2 3 0</inkml:trace>
  <inkml:trace contextRef="#ctx0" brushRef="#br0" timeOffset="2">1251 906 16364,'-4'11'2263,"1"-2"-1814,3-9 55,0 0-504,-2 21-476,2-14-964,-1 15-1619,2-20-934,5-1 3993,5-1 0,-3 0 0,-1 0 0</inkml:trace>
  <inkml:trace contextRef="#ctx0" brushRef="#br0" timeOffset="3">1314 4 13491,'4'-2'3226,"-1"0"-1221,-3 2-1455,43 0-170,-16 0-55,37 0-50,-28 0-23,-2 0-79,-4 0 29,-6 3 55,-6 2 96,-8 5 78,-4 5 203,-4 2 10,-2 6-319,-9 3-141,-1 5-55,-8 3 39,3 3 151,2 13-190,5-13-17,4 9 6,8-17 72,7-2-44,7-4-40,4-3-22,3-5-84,-1-2-145,1-4-410,-2-2-621,4-1-689,-4-2-1871,1-1-5355,-7-1 9091,-6-2 0,-6 0 0,-3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0 54 13345,'10'0'1456,"-3"0"-1248,-7 0-203,2 0-5,-2 0 0,2 0 0,-1 0-5,-1 0 9527,2 0-9388,-2-1 0,0 0 85,0 0-124,0-1-11,0 2-45,0-1-28,0-1-5,0 2-1591,0-2-1165,0-2-2919,3-3 5669,-2-8 0,2 7 0,-3-1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1146 239 21780,'-43'-55'666,"0"0"1,3 5 0,1 10-101,-10 19-191,-6 10-134,-10 4-56,-13 15 16,-14 22-1936,39-5 1,1 6 1818,-6 11 0,2 6-3,-4 11 1,4 7-115,-1 11 0,5 5 75,4 5 0,6 4 11,6 2 1,7 0-12,10-9 0,6-2-744,3-13 0,10 0 904,19 16 0,13-2-32,11-10 1,7-4-169,3 2 1,8-6 97,-3-25 1,7-5 0,-4-7-37,-2-9 1,1-5 406,20 2 0,0-6-421,-22-10 1,-3-5-18,2-4 1,0-4-1,-2-4 1,2-6-9,19-20 0,-2-7-8,-19 13 0,-3-1-14,13-14 0,-5 0 2,3-14 650,-16 7-621,-16 7 2997,-11 7-2998,-10 7-21,-5 3-7,-4 8 290,-1 5-290,0 9 525,0 3-524,0 6 304,0 1-304,0 3-7081,0 0 2550,0-1-2700,0-10 7225,0-3 0,0 1 0,0 2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1325 1246 23237,'-20'-92'1887,"-3"9"-1522,-10 43-242,-11-2-73,-9-2-38,-14 5 44,-8 6 56,-11 12-530,-9 10 437,45 9 1,0 4 56,-3 5 1,-1 6-44,-24 19 1,1 9-31,18-2 0,3 4-1042,-18 19 1,6 6 1038,25-8 0,7 2 16,2 5 1,6 2-14,4 5 0,6 1-1,6 0 1,4 1-27,1-1 1,8 1 65,20 20 0,9-3 17,-6-25 0,5-3-339,17 14 0,8-7 319,-9-30 0,2-7-22,0-3 0,1-4 53,3-4 0,2-4-106,0-5 0,1-4 126,1-2 0,2-5-15,2-1 1,0-6-9,2-5 0,2-9-22,-3-5 0,4-7 0,-4-1-29,10-12 1,-2-4-159,-9 5 0,1-4 0,-7-1 164,-1-8 1,-6-2-21,-6 0 1,-4-2-594,-7 0 1,-6-1 592,-5 1 1,-6 1 264,-4 2 0,-3 0-267,-5 4 0,-3 1-101,-18-38 51,-17 12 50,-20 12-6,-13 8 12,-9 9-6,-4 4 0,2 9 0,5 6 229,11 8-229,14 6 2092,14 6-2092,13 5 1882,13 1-1921,6 2 283,6 0-345,0 0 101,11 0 56,12 0 96,21 8 16,23 1 44,18 6-41,-6-7 0,4-1-107,-17-2 1,1-1-782,24 0 0,-1-2 742,-28-1 0,-5 0 3,-2-1 0,-3 0 34,38 0 5,-16 0 7,-17 0-74,-16 0 0,-14 0 0,-11 0 0,-9 0 0,-4 0-914,-3 0-2485,-7 1-511,-15 4-2050,-8 2 5960,-13 0 0,21-2 0,2-4 0</inkml:trace>
  <inkml:trace contextRef="#ctx0" brushRef="#br0" timeOffset="1">1779 83 17512,'-1'-6'2280,"-1"2"-2022,2 4 291,0 0-325,103-31-79,-56 21 42,16-8 1,-3 5 333,-28 20-229,-15 21-51,-17 24 185,-24 27-497,6-31 0,-4 2 314,-5 0 1,-2 1-34,1-2 0,0-1-225,-15 33 200,17-18 39,14-18 140,18-9-106,17-6-146,13-1-78,19-4-34,7-5 390,7-7-1119,3-6-732,3-4-325,-1-3 1786,-10 1 0,-3-1 0,-7 1 0,29 0 0</inkml:trace>
  <inkml:trace contextRef="#ctx0" brushRef="#br0" timeOffset="2">2040 2793 17227,'0'-11'3209,"0"2"-5342,2 63 0,1 32 2732,0-32 1,1 4-324,-1 15 1,0 10-1,1-6 663,1 6 0,0-6-699,-2-8 1,-1-2-65,0-4 1,-1-1-56,-1-7 0,0-1-71,0-2 0,0-1-16,0 42-34,0-21-134,0-17-1268,0-18-1365,2-18-101,1-39-2560,2-24 6257,-1-41 1,-1 36-1,-3 3 1</inkml:trace>
  <inkml:trace contextRef="#ctx0" brushRef="#br0" timeOffset="3">2227 2616 17647,'68'-8'933,"0"0"1,-5 1 0,-5 2-223,12 3 471,-16 7-185,-21 9-118,-17 12-5,-19 17-347,-24 11-180,-18 11-73,-25 4-173,31-35 0,-1-1-23,-39 26-72,5-12-6,15-12-319,17-13-808,16-9-1622,14-9-842,20-14-3371,17-14 6962,19-17 0,-15 15 0,-2 2 0</inkml:trace>
  <inkml:trace contextRef="#ctx0" brushRef="#br0" timeOffset="4">3447 1938 21770,'79'8'157,"0"-1"0,-6 0 0,-9 1-157,-7 4-33,-7-1-675,-15 1-2003,-14 7-2369,-14 2 5093,-25 8 0,10-15 0,-10-2 0</inkml:trace>
  <inkml:trace contextRef="#ctx0" brushRef="#br0" timeOffset="5">3410 2399 19484,'65'17'45,"0"1"0,-5-3 0,-6-3-1821,4-9-8055,-5-1 9487,-2-2 1,-25 0-1,-10 0 1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1571 18 22856,'-6'-6'2784,"-6"0"-7806,-11 4 5436,-18 0 398,-32 1 1,-13 2-729,1 9 0,-8 4-5,2-2 1,-8 1-1,-1 4-9,17 3 0,-1 4 0,1 1 0,6-2-20,4-2 1,5 0-1,0 1-15,-7 2 1,0 2 0,14-4 3,4 2-39,19-7 2838,18-4-3106,47 3 268,55-2-433,-7-5 0,8-1 447,-15-2 1,3-2 0,1 1-13,3-1 0,1 0 0,-1 0 11,-6 0 0,-1-1 0,-3 1-10,14 2 0,-6 0 547,-18 0 0,-5 1-556,16 8-33,-18 7 45,-42 36 36,-32-20 0,-14 4-575,-4 2 0,-8 3 0,-5 1 564,-14 5 1,-7-1 0,-2 2 7,18-12 0,-2 1 1,0-1-1,2 0 28,-15 9 0,2-1 1,5-3 55,-11 9 1,10-6-124,22-15 0,9-2 0,6 8 0,21-6 0,71 27 0,-16-36 0,7-1-269,26 10 1,7-2 268,2-10 0,0-4 0,-3-4 0,-3-3-80,-8-4 1,-3-2 79,-5-2 0,-1-3 0,-7-1 0,-1 0 0,42 0 0,-15 0 1506,-23 0-1506,-23 0-1367,-11 0-1669,-5 0 588,11-13 2448,22-20 0,-21 12 0,7-9 0</inkml:trace>
  <inkml:trace contextRef="#ctx0" brushRef="#br0" timeOffset="1">4562 268 26463,'-78'-24'360,"0"0"0,-15 1 1,-4 9-277,28 15 0,-2 7 0,-2 1-1654,-15 1 1,-3 2-1,-2 3 1626,19-1 0,-1 1 0,0 2 0,1 0 62,-19 7 0,2 0 0,4 1 12,12-3 1,3 0 0,5 0-131,-10 4 0,9-1 908,-18 10-908,32-9 0,25-1 0,121 9 0,-32-17 0,8-3-3,10 0 1,10-2-1,-1-1 3,-8-3 0,-1-1 0,1-1 0,7 2 0,0 0 0,-6-2 209,-1 1 0,-6-1-209,1 2 0,-11 3 0,-17 6 0,-19 38 0,-59 10-294,3-14 0,-9 2 294,-23 3 0,-8-1 737,-2 4 1,-1-1-738,4-4 0,1-1 0,2-2 0,5-2 207,17-12 0,5-1-207,-10 27 0,48-14 0,75-8 0,-9-23 0,10-4-911,-9-5 1,4-2 0,3-2 910,6 0 0,3-2 0,-2-1 0,-3-2 0,-2-1 0,-2-1 6,23-1 1,-6-3-7,-20 0 0,-6-2 531,25-3-531,-20 1 0,-17 3 0,-4 2 3001,-15 2-3001,-11 1 585,-13 2-2512,-7 0-7904,-6 3 8872,-9 1 1,7 0-1,-6-1 1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291 421 16331,'10'0'2806,"-3"0"-1490,13 76-78,-11-14-720,2 2 0,0 5 294,-6 30-459,-4-48 0,-1 0-58,-12 44 142,-7-1-101,-19-8-50,-8-5-84,-8-6-51,4-11-101,3-14-50,12-13-11,10-16-120,8-11-541,7-5-824,4-10-1243,2-39-5459,3-13 8198,4-42 0,-3 46 0,3 7 0</inkml:trace>
  <inkml:trace contextRef="#ctx0" brushRef="#br0" timeOffset="1">509 0 21058,'4'62'-6570,"5"-5"6570,5-20 0,-5-16 0,-2-7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1 365 13194,'9'0'2117,"-1"0"-1232,-8 0 107,0 0 133,9 19-183,-3 1 474,16 42-861,-10-14-6,6 23-78,-10-13-51,0 0-112,-4 1-51,-1-6-44,-3-2-28,0-8-11,0-5-40,0-6-39,0-4-56,0-6-27,0-5-7,0-6 1,0-4-1,0-2-5,0-3-4318,0-1 1573,-6-2-862,-6-22-2100,-5-8 5707,-2-21 0,9 23 0,4 5 0</inkml:trace>
  <inkml:trace contextRef="#ctx0" brushRef="#br0" timeOffset="1">245 4 20145,'3'-2'168,"1"1"-610,0 1-1166,11 3-2598,2 8 4206,10 3 0,-12-1 0,-3-4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1092 116 15636,'-88'23'886,"-1"1"0,0 0 0,1-1 0,-1 1 0,0 0 0,-7 1 1,-3-1-1,3 1 0,14 2 0,22 4-3548,17 13 0,17 4 2813,-13 42-62,20-3 709,48-6-756,-2-42 0,13-3 8,27-8 0,18-6 1,-1-4-51,-13-3 0,-1-3 0,6-2-209,1-3 1,7-1 0,0-2 0,-6-5 208,3-5 0,-5-5 0,-1-2 13,-7 0 0,-1-1 0,-2-2-129,23-11 1,-5-2 67,-15 4 1,-4-1-4,-8 2 1,-1-1 5,-4 2 0,0-2 42,-2-1 1,1 0 2,3-1 0,0 1-6,-5 1 1,0 0-9,5 0 0,-3 1 14,9-1 2144,-6 4-2172,-41 18 701,-8 33-398,-16 9 5,-10 35-540,-20 7 445,15-38 0,-3 0-6,-2-1 0,-3 0-17,-2-3 0,-1-1-22,-1-5 0,-1-2 95,-40 22-112,4-16-39,7-12 11,14-14-140,4-20-72,24-19-135,5-26-101,17-23-17,23-17 134,-6 42 1,5-3-141,23-29 1,9-1 212,-12 20 1,3 2 1287,15-20 0,2 5-1125,-15 30 0,-1 6-17,-1 4 0,1 5 17,34-12 475,-6 21-430,-11 14-45,-5 19 67,-4 15 180,11 54-6,-16-5-151,-18-19 1,-2 2 228,2 31-89,-4-2-23,-7-5-5,0-13-51,-5-11 735,0-14-701,0-9-28,-2-9-28,2-7 11,6-6 106,6-6-27,13-2 33,15-12-106,12-14-146,12-13 0,0-16 0,-2-2 0,-11 1 0,-10 1 0,-11 5 370,-7 7-370,-10 3 0,-3 7 0,-12 11 0,0 6 0,-8 10-3121,0 3-778,4 0-1679,3 0 5578,5 0 0,-5 0 0,-1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1 325 18268,'0'-17'1592,"0"4"-1335,0 13 1081,0 0-458,41 21-84,-2 9-491,1-2 0,3 4-106,-5 2 0,-1 3-87,4 2 0,1 1-12,0 1 1,1 0-48,-2-2 1,-1-1-21,-3-2 1,-1-2 11,26 26-40,-9-8 1,-11-7-1,-4-5-5,-7-3-61,-3-4-208,-5-1-778,-1-4-903,-5 1-1976,-5 0-2398,-6-3 6324,-5 1 0,-1-15 0,0-3 0</inkml:trace>
  <inkml:trace contextRef="#ctx0" brushRef="#br0" timeOffset="1">41 1087 21226,'51'-67'806,"-1"0"1,0 4 0,-1 4-625,-10 18 0,-1 3-28,1 0 0,1 1 14,-2 3 0,1 1 0,34-28-84,-4 9-51,-5 8-33,-8 9 0,-5 8-302,-5 6-672,-3 4-886,1 2 1860,50-11 0,-57 15 0,32-8 0</inkml:trace>
  <inkml:trace contextRef="#ctx0" brushRef="#br0" timeOffset="2">1612 1314 16191,'15'-2'3702,"-4"1"-2571,-11 1 35,0 0-147,2 89-117,-2-44-471,1 12 0,-3 1 264,-9-10-141,-8 1-150,-13-1-152,-8 4-124,-9 0-77,-6 1-51,-2-1 5,0-3-5,7-4-5,5-6-68,9-7-89,8-6-242,10-9-273,5-6-1625,7-6 486,3-12-2087,12-35-483,4-16 4386,10-32 0,-9 41 0,-2 9 0</inkml:trace>
  <inkml:trace contextRef="#ctx0" brushRef="#br0" timeOffset="3">1565 960 16835,'4'-7'2476,"-1"1"-1877,-3 6-196,0 0-459,3-2-728,2 2-2341,14-2-1894,4 2 5019,12 0 0,-16 0 0,-3 0 0</inkml:trace>
  <inkml:trace contextRef="#ctx0" brushRef="#br0" timeOffset="4">2253 41 12886,'0'-7'4016,"0"1"-2750,0 6 1086,0 0-1797,0-9-46,0 5-27,0-7-78,0 9 486,0 1-823,2 1-61,4 0-6,9 10 101,12 15 44,13 25 63,7 26-391,-21-29 0,-1 3 370,0 7 1,-3 3 11,-3 4 0,-3 3-20,-2 3 1,-3 2-46,-4 1 1,-2 0-29,-2-1 1,-2 0 21,-5-3 1,-4-1-14,0-5 0,-3-2-12,-4-4 1,-2-2 13,-2-6 1,-1-1 44,-18 37 6,-4-13 34,-12 4-202,17-28 0,-6 1-28,26-30-218,6-8-247,6-5-2263,3-4 73,2 0-398,6-8-4183,5-7 7264,3-8 0,-4 6 0,-4 3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408 64 20436,'-57'-36'1585,"9"8"-1203,31 34-30,-7 18 40,-13 23 45,-10 30-354,19-26 1,2 3 134,-1 7 0,3 1-390,2 7 1,3 1 342,7 1 0,2 1 19,3-1 1,4-1-20,10-4 0,4 0-65,1-5 0,4-2-22,7-5 0,5-4-234,-1-4 0,1-4 156,28 29-6,-5-15-34,-5-14-84,-5-9-638,-4-11-661,-2-9-1115,-2-6-4469,35-47 722,-14-11 6319,-14 4 0,-4-1 0,-4-3 0,-11 8 1</inkml:trace>
  <inkml:trace contextRef="#ctx0" brushRef="#br0" timeOffset="1">1046 181 20294,'41'55'640,"0"0"0,0 0 0,18 23 0,-4-7-262,-18-27 0,-2-3-485,3 2 0,0 1 328,0-1 1,0 0-68,0 0 0,0 0-62,-3-2 1,0-1-51,-1-2 0,-1 1-14,25 32-28,-3-5-118,-4-6-364,-5-5-817,-2-7-591,-4-3-1964,-3-8-4585,-8-5 8439,-9-12 0,-11-8 0,-6-8 0</inkml:trace>
  <inkml:trace contextRef="#ctx0" brushRef="#br0" timeOffset="2">956 1060 21380,'35'-60'478,"0"0"1,-1 0 0,19-24 0,1 10-261,-10 29 1,2 6-9,0 2 1,2 2-85,-4 3 0,0 2 25,35-15 508,-12 10-659,-12 13-45,-10 6-375,-5 6-1037,1 3-1931,17 4-6005,7 1 9393,10 2 0,-33 0 0,-13 0 0</inkml:trace>
  <inkml:trace contextRef="#ctx0" brushRef="#br0" timeOffset="3">2510 1377 15098,'6'0'3523,"-2"0"-2066,-4 0-332,0 0-194,9 94-321,-7-43-392,3 11 1,-1 1 106,-4-8-96,0-11-128,0-8-95,-1-11-6,0-5-258,0-7-884,1-4-3463,0-4-2203,0-28 6808,0-8 0,0 1 0,0 5 0</inkml:trace>
  <inkml:trace contextRef="#ctx0" brushRef="#br0" timeOffset="4">2737 903 16980,'0'-4'650,"0"1"-10481,0 3 9199,46 13 0,-34-9 0,34 9 0</inkml:trace>
  <inkml:trace contextRef="#ctx0" brushRef="#br0" timeOffset="5">3613 1591 21175,'0'82'833,"-1"1"0,-2-5 0,-7-7-5833,-22 17 5527,-18-3-281,-11-7 503,28-41 0,-2 0-724,-14 8 1,0-3-390,-20 15-532,-7 5-924,45-42-194,19-13-2994,22-23 5008,16-17 0,-6 9 0,0 1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19 21243,'23'-11'1708,"9"4"-1080,17 19-175,20 10-134,17 19-756,-37-17 0,1 2 577,2 4 0,1 2-28,0 2 0,0 2-1779,0 2 1,-1 1 1784,-2 4 0,-1 1-603,-2 0 0,-2 1 622,-2 1 0,-3 1-221,-2 0 0,-4 1 271,-2 0 1,-3 1-26,-5 2 1,-2 0-4,-3 2 1,-3 1-57,-3 2 1,-4 2-23,-2 0 1,-2 1-38,-2 1 1,-2 0-6,-4-1 1,-3-2-15,-1-1 0,-6 0 36,-17 15 1,-7-1-40,8-18 1,-4-3-20,-13 13 0,-2-5 1972,-24 10-1970,3-12 29,4-16 2953,-7-13-2925,23-14-29,-5-18 939,27-14-1005,5-19 536,10-12-548,6-9-5,7-7 22,16 15 0,6 0-6,15-27 34,-5 27 0,5 4 0,22-6 6,1 11 28,0 15-1,0 8 1,-3 11 33,1 5 34,-6 4 22,-2 0-4,-6 1-119,-8 6 0,-4 0 0,-9 5 0,-5-4 0,-7 0 0,-4-1 0,-4-2 0,-3-1 0,-1-1 0,0-3 0,0 1 0,2-1 0,-2 0 0,3 0 0,-1 0-1065,1 0-1658,3 0-2429,0-4-4679,2-5 9362,-4-1 0,-1 1 0,-3 5 0</inkml:trace>
  <inkml:trace contextRef="#ctx0" brushRef="#br0" timeOffset="1">1551 2372 14622,'6'0'3417,"-2"0"-2656,-4 0 2337,0 0-2106,0 49-68,0-8-297,-3 49-89,-5-18-73,-9 10-95,-8 2-34,-7 1-34,-6-4-95,-3-6-56,-2-11-33,1-9 16,3-13-38,7-9-46,6-11-44,9-7 27,1-6-128,9-5-252,-1-1-308,6-3-152,-1 0-5,3-6-471,-3-4-437,2-12-452,0-21 2172,1-41 0,0 37 0,0-15 0</inkml:trace>
  <inkml:trace contextRef="#ctx0" brushRef="#br0" timeOffset="2">1762 1851 16325,'14'-13'3103,"-2"3"-2251,-12 10 1091,0 0-1377,-13 17-185,8-8-96,-9 12-100,13-15-90,1-3-89,0 1 28,0-1-34,-2 0 0,2 1-773,-1 3-611,1-2-1635,0 6-2324,0-6 5343,0 2 0,0-4 0,0-1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64 21909,'-4'-24'2297,"1"4"-857,3 14-1093,0 0-95,0 3-11,0 0-62,0 3-78,0-2-29,2 2-10,-1 0-56,4 0 44,0 0 135,20 0 33,2 6 12,24 8 11,6 11-96,12 10-10,10 10-35,-17-7 1,1 3-65,-13-8 1,-1 1-304,16 11 1,-1 2 308,-19-11 0,-2 1 34,0 0 0,-2 2-76,0 2 0,0 1 0,-3 0 0,-1 1 0,-1 0 0,-2 2 0,-2-1 0,-3 1 0,-2-1 0,-3 1 0,15 45-303,-9 1 303,-13 0 0,-8 3 0,-5-27 0,-5 0 0,-3-16 0,-3-1 0,-2 13 0,-3-1 0,-27 18 0,-14-5 0,-12-1 0,26-39 0,-2 0 0,-3-2 0,0-2 0,-2-3 0,0-1 0,-42 16 0,36-25 0,1-4 0,-20 1 0,-4-6 0,40-23 0,13-9 0,11-24 566,7-12-566,14-14 0,12 14 0,6-2 0,-3 14 0,3 1-354,15-14 1,4 4 353,-10 19 0,0 6-578,40-25 578,-3 13 0,-4 10 0,-7 12 0,-6 7 0,-4 9 0,17 2 0,-20 4 0,13 4 0,-31 4 963,-4-1-963,-11 4 643,-4-7-643,-8 3 0,0-3 0,-5 0 0,1-1 0,-1-1 0,0-3 0,0 2-248,2-2-1393,4 0-3036,22-8-2380,10-6 7057,25-15 0,-30 12 0,-2-2 0</inkml:trace>
  <inkml:trace contextRef="#ctx0" brushRef="#br0" timeOffset="1">1745 2250 13015,'3'-2'2560,"0"0"1506,-3 2-3052,0 24-270,0 1-167,0 28-33,0-6-135,0 5-107,0-4-89,0-2-90,0-5-22,0-7-22,0-6-23,0-8-51,0-5 34,0-6-27,0-4-12,0-4-3221,0-1 1059,0-7-2386,0-10 4548,0-14 0,0 12 0,0-1 0</inkml:trace>
  <inkml:trace contextRef="#ctx0" brushRef="#br0" timeOffset="2">1835 1738 20252,'0'6'224,"0"-2"-824,1-1-2133,9 1-2163,4 3 4896,8-1 0,-9-2 0,-3-1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7 100 20296,'85'-10'763,"0"0"1,-5 0 0,0 0-3236,1 0 1,-4-1 2611,-17 3 0,-1 1-54,14 0 1,-2 0 1434,12 1-1465,1 4 809,-31 0-865,-4 2-11,-33 0-465,-9 0 2165,-4 0-5946,-27 9-5574,-9 4 9414,-33 10 1,31-9 0,-1-3 0</inkml:trace>
  <inkml:trace contextRef="#ctx0" brushRef="#br0" timeOffset="1">0 448 21181,'71'0'683,"0"0"1,-4 0-1,-4 0-492,16 0-96,-2 0-95,-10 0-342,-8 0-1495,-6 2-6652,-11-1 8489,-2 3 0,-20-2 0,-7-1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1689 262 15564,'9'-6'4161,"-2"2"-2845,-7 4 1630,0 0-2184,-16-12-213,-5 4-196,-23-11-146,-11 8-95,-30 0-964,25 7 1,-6 1 867,-19 1 1,-6 3-14,21 3 1,-2 2 0,-1 1 13,-1-1 0,-1 2 0,1 1-1,6 2 1,1 2 0,4 0 58,-16 3 1,7 0-1405,16-2 1,4 0 1412,-25 9 28,11-1-45,7 0-67,15-5 0,16-2-202,21-1 1368,27 2-1082,25 10 17,29 3 1414,-26-11 0,3 1-1468,7 0 1,2 0-328,6 0 0,1-1 338,2 0 1,3 1 0,24 4 0,-1 0-56,-27-6 0,-3 0 2,14 5 1,-6-1-1,-6 5-159,-29 0 166,-19 4 88,-43 17-47,-9-11 1,-10 3-754,-27 17 1,-10 3 701,16-14 0,-3 1 0,-2 1-385,-4 2 0,-2 1 0,3-1 383,7-7 0,3 0 0,3-3 39,-13 10 0,7-3-163,15-11 0,6 0 174,-16 20-11,11 1-33,23-5 102,12 1 15,55-4 225,43-13 0,19-7-277,-9-6 1,7-5-72,-28-5 0,7-1 0,0-2 0,-4-2 0,1-2 0,-4-3 0,-2-1 0,24-2 0,-4-3 0,-18 1 0,-4-2 0,-15-1 0,-2 0 0,41-11 600,-33 5 0,-1 0-600,20-4 839,10-4-839,-60 13 0,-17 4 0,-8 1 1388,-4 2-1546,0 0-1222,5-4-2860,23-23-5591,8-9 9504,27-25 0,-31 28 0,-2 4 1</inkml:trace>
  <inkml:trace contextRef="#ctx0" brushRef="#br0" timeOffset="1">4680 64 17686,'7'-3'3999,"-1"0"-2693,-6 3 1718,0 0-2447,-37-21-79,2 11-162,-54-12-218,35 18 0,-5 4-371,-21 6 1,-7 4 339,18-2 1,-3 1 0,0 2-683,-4 4 1,0 2 0,1 0 693,5 0 0,2 0 1,2 0-100,-14 7 0,7-1-77,17-4 1,5-1 76,-20 10 0,16-3 0,13-3 0,16-2 564,13-2-564,32 0 0,25 7 0,37 2 374,-27-10 0,4 0-374,6-2 0,3 0 0,2-1 0,0-1 90,-3-2 0,-1 1-90,6 3 0,-5 2 0,10 13 0,-10 19 0,-72 7-243,-17-14 0,-10 2 243,-5 4 0,-9 3 0,-14 6 0,-10 4 0,4-4 0,-1 3 0,0-2 0,7-5 0,-4 2 0,9-5 0,14-8 0,8-1 0,3 10 0,10 0-1886,16 21 1886,43 9 0,3-52 0,10-6-362,7 0 1,5-3 361,10-1 0,4-4 0,0-4 0,0-3 0,-2-2 0,-1-3 0,1-1 0,-2-2 0,-9-1 0,-2 0-841,-5 0 1,-2-1 840,28-3 0,-28 0 0,-22 1 0,-18 3 2015,-9 1-4026,-4-2 2202,-2-6 0,0 5 1,0-4-1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3987 20604,'12'-43'1675,"4"-7"-6685,1-2 5547,9-21-50,6-20 102,-10 32 1,1-4-397,3-14 0,2-6-113,-5 17 0,2-4 1,-1-1-137,4-10 0,-1-2 1,1-1 100,3-6 0,1-2 0,1 1-23,0-1 0,0 0 1,1 2-133,-2 6 0,1 2 1,1-2 111,-3 15 1,1-3 0,1 2 0,-2 5 13,11-24 1,2 2-4,-3 6 0,4-4 1,-3 10 2,-6 11 1,0 4 754,13-24 0,1 0-754,-9 17 0,1 2-12,1-2 1,2 1-4,0 0 1,2 2 0,0 3 0,3 2-3,1 1 0,3 2 0,1 3 0,2 2-3,1 4 0,1 3 0,0 4 1,1 2-1,-2 6 0,0 3-14,-6 5 1,0 3 502,43-7-547,-18 16 61,-12 15 84,-14 23 22,-10 16 90,-14 22-39,-13 11 128,-12 9 214,-28 10-253,4-43 1,-6-1 191,-16 8 1,-8-1-269,-3 0 1,-6-2-28,-10 3 0,-4-1-121,0-3 1,-1-4-23,2-5 0,1-4 0,-1 0 0,1-3 0,8-8 0,2-3 0,4-2 0,2-1 0,-38 6 810,24-11-810,20-11 37,19-4-37,11-2 1479,13 0-1479,3-3 1081,5 0-1081,0 0-158,0 1-2418,0 2-1143,-4 2-1731,-2 6 5450,-5 2 0,5 0 0,0-3 0</inkml:trace>
  <inkml:trace contextRef="#ctx0" brushRef="#br0" timeOffset="1">1464 3268 14387,'-6'-2'2347,"2"1"-1804,4 1 1648,0 0-1021,0 28-353,0 3-268,0 30-66,0-4-159,0 0-100,0-2-61,0-9-57,0-6-27,0-12-23,0-6-23,0-9-22,0-6-5,0-4-1844,0-3-1141,-2-9-880,-10-35-4372,-4-15 8231,-10-38 0,12 46 0,4 7 0</inkml:trace>
  <inkml:trace contextRef="#ctx0" brushRef="#br0" timeOffset="2">1377 2840 15233,'17'-5'2890,"-4"0"-2353,-13 5 909,0 0-1569,4 0-476,1 0-2017,7 9-1042,-1 5 3658,5 9 0,-8-9 0,0-3 0</inkml:trace>
  <inkml:trace contextRef="#ctx0" brushRef="#br0" timeOffset="3">2082 3379 20845,'19'79'607,"-1"1"0,0-5 0,-6-7-210,-12 5-61,-10 1 51,-6-2-40,-12-3-50,-3-9-28,-1-6-107,0-11-95,2-10-67,5-9-33,3-11-847,6-6-973,-1-9-847,3-21-913,4-42-1047,4-26 4404,4 26 0,2 3 0,0-7 0,0 12 0</inkml:trace>
  <inkml:trace contextRef="#ctx0" brushRef="#br0" timeOffset="4">2085 2760 17115,'12'0'2190,"-3"0"-2223,-9 0-18,4 11-420,0 0-1691,10 12-6422,0-2 8584,5-4 0,-8-7 0,-4-6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1112 255 20951,'-25'-72'1429,"-2"10"-6820,1 45 5564,-6 2 1432,-6 5-1555,-9 5 124,-13 2-65,2 15 0,-3 6-53,9-2 1,-1 3 27,-23 15 0,1 5 22,16-1 1,4 4-236,-1 4 1,3 3 198,3 2 0,3 6 17,-3 26 0,8 4-29,15-23 1,7 3 109,7 3 0,4 7 0,8-9-87,12-9 1,6-4-29,6 17 0,6-6-14,3-26 1,3-5 16,42 27 6,7-12-264,8-18 331,5-12-70,-47-15 0,2-2 19,2-5 0,0-4-14,3-4 1,0-6-20,1-3 0,1-8 3,-4-6 1,3-6-1,-4-1-23,6-7 1,-2-3 6,15-19 0,-7-3 13,-29 19 0,-8-1-12,-7-1 1,-4-2 196,-5 4 1,-7-1-189,-13-19 0,-8 2-37,-1 20 1,-5 3 1412,-10-13 1,-9 5-1397,-17 11 1,-4 8-6,16 9 0,-2 2 173,-15-6 0,0 3-128,-15-2 5,10 7 39,13 6 1436,18 5-1469,13 6 5,13 2-27,5 2-51,5 1-17,3 0 220,13-1-102,17 3 16,29-2 51,26 2-233,-31 0 1,2 0 128,8 0 0,2 0-30,3 0 0,4 0 33,-9 0 0,5 0 0,-4 0-44,5 0 0,-1 0-23,15 0 0,-5 0 0,-4 0 0,-23 0 0,-22 0 0,-16 0 0,-11 0 0,-5 0-729,-1 0-1797,-1 3-1938,-5 4-5367,-3 4 9807,-6 0 1,7-4-1,1-2 1</inkml:trace>
  <inkml:trace contextRef="#ctx0" brushRef="#br0" timeOffset="1">1857 1786 14057,'17'-2'3047,"-4"0"-1810,-13 2 58,0 0-86,2 85-391,-2-27-423,1 6 0,0 2 199,-1 14-141,-3-8-83,-1-7-113,-1-11-72,1-12-50,2-8-79,1-10-23,-2-6-27,3-6-1,-2-5-5,2-4 0,0-2-2178,0-1-852,0-35 3030,8-53 0,-6 33 0,5-24 0</inkml:trace>
  <inkml:trace contextRef="#ctx0" brushRef="#br0" timeOffset="2">2008 1311 21024,'5'17'-2172,"6"5"-7659,-1 1 9550,10 2 0,-10-11 1,1-5-1</inkml:trace>
  <inkml:trace contextRef="#ctx0" brushRef="#br0" timeOffset="3">3949 378 18453,'3'-62'754,"0"-1"1,0 5-1,-2 9-99,-1 17 6,-6 2-111,-1 8-225,-9 1-135,-3 6-56,-6 3-38,-6 4 10,-9 4 12,-13 3-74,-14 10 63,-15 14-1736,36-6 0,-2 7 1811,-26 24 0,1 8-207,19-11 1,2 2 85,-18 22 1,7 3-14,27-17 0,7 4 120,-1 28 0,7 3-31,8-23 0,5 0-298,0 20 0,8-3 261,10-30 1,4-4 84,21 44-90,19-14 12,9-12 3027,4-12-3048,-17-29 1,2-5 98,28 2-87,-27-12 0,1-5 25,25-17-44,6-15-60,-38 4 1,-1-5-20,2-6 0,-1-5-12,0-3 1,-2-4-14,0-3 0,-4-4-397,-2-2 0,-3-1 354,-4-3 1,-3 0-6,-5 0 1,-4 0-113,-4 2 1,-3 1 49,0-45 0,-10 41 1,-5 2 129,-9-18 5,-13-8 0,-6 42 680,-3 5-680,-3 6 101,-13 0-62,17 11 1175,-4 2-1114,26 9 281,6 4-213,5 1-78,4 1 78,12-1 0,16 2 101,27-3-23,24 0-179,-31 1 0,2 0-182,7-1 0,2-1 148,1 2 1,0-1 2,0 1 1,-2 1 27,-4-1 0,-1 1 88,39 1 4,-18 0-4,-17 0 27,-11 0-66,-20 0-113,-9 0 0,-15 0 0,-5 0 315,0 1-315,0 1-259,0 0-755,0 1-1506,0-1-1815,0 2-5496,0 2 9793,0 0 1,0-2-1,0-1 1</inkml:trace>
  <inkml:trace contextRef="#ctx0" brushRef="#br0" timeOffset="4">4718 1665 15608,'0'-3'3002,"0"0"785,0 3-2790,55 75-34,-34-14-490,10 5 0,-3 6-120,-21-15 1,-7 0-1301,-1 7 0,-4 1 1207,-4 5 1,-6-1-76,-4 1 0,-4-2-70,-8 0 1,-4-1-46,-1-4 0,-4-2-28,-1-4 0,-1-2-17,1-5 1,-1-3-122,4-5 0,-1-4 102,-28 23 27,15-17-27,13-18-6,12-13 1375,6-9-2142,5-17 164,3-17-2492,7-29 1,4-11 609,1 13 1,3-3 2484,3-35 0,2 6 0,1 10 0,4 20 0</inkml:trace>
  <inkml:trace contextRef="#ctx0" brushRef="#br0" timeOffset="5">4969 1288 14591,'2'60'-3282,"-1"-1"-3045,5-33 6327,3 3 0,-1-13 0,-1-6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 44 22828,'-5'-22'1008,"5"4"-834,10 16-6,10 1-51,11 1 51,16 10 73,21 14 5,-5 11 1,11 14 0,-5-1-124,2 4 0,1 5-727,-13-11 0,6 6 0,0 2 1,-9-2 703,-5 3 1,-8-1 0,0 2 14,2 8 1,-1 3 0,-3 1-281,-1 2 1,-3 0 0,-3 1 240,-4-3 1,-3 1 0,-3-3 18,6 19 0,-7-4-3,-10-16 1,-5-3-12,-2-9 0,-3-2 87,-3 39-28,0 5 70,-13-35 0,-5-2-30,-15 28-135,0-35 0,-6-4-45,-35 5 0,31-27 0,-2-4 0,-3-3 0,-2-3-656,-47 5 656,5-11 0,14-16 739,15-13-739,18-38 0,21 6 0,21-22 0,31 22 0,21-3 0,23 5-284,12 1 284,5 11 0,0 9 0,-9 9 0,11 12 0,-33 3 0,1 5 0,-38 0 3252,-9 0-3252,-7 2 0,-4 0 0,-1 1 424,0 0-424,0-1 0,0 0 0,0-1-785,0 0-1921,9 0 2706,18-13 0,-11 9 0,9-9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61 456 20627,'-7'89'920,"0"0"1,-1-4-1,2-8-343,-1 14-196,-2-6-157,4-16-107,0-11-4363,4-17 4246,-2-10 860,2-11-994,0-8-695,1-4-863,0-6-1366,0-19 3058,0-48 0,0 32 0,0-28 0</inkml:trace>
  <inkml:trace contextRef="#ctx0" brushRef="#br0" timeOffset="1">94 1 19608,'66'35'-2024,"-3"-5"1,-39-21-1,-3-3 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21343,'20'-9'538,"6"4"-331,7 26 248,20 16-892,-17-4 1,2 5 663,11 12 0,6 8 51,5 13 0,5 11 0,-3-3-733,-14-16 0,-2-3 0,1 4 518,-2-3 0,2 4 0,-1 1 0,-5-3 53,-4 8 0,-4-3 0,-3-2 235,4 12 0,-3 0-161,-1 15 1,-5-1-4,-12-27 1,-5-1 139,-4 14 1,-6-1-227,-5-22 0,-5-2 8,-4 10 0,-6-5 26,-39 7-18,-15-11-33,30-31 0,-2-2-37,-2-2 1,-2-2-20,0-3 0,1-1 124,-43 2-57,17-7-39,22-8-56,20-14-241,19-31 191,22-2 44,16-25-78,17 19 78,10 1-5,0 6 6,-4 8-1,-7 11 538,-3 4-526,-14 14 1753,0 2-1703,-13 7 487,0 0-509,-2 0-29,0 0 7,-4 0-12,2 1-90,-3 2-448,3 3-1175,0 3 1713,41 22 0,-31-18 0,27 14 0</inkml:trace>
  <inkml:trace contextRef="#ctx0" brushRef="#br0" timeOffset="1">1672 2608 18240,'5'0'2627,"0"0"-2352,-5 0 1098,0 0-332,29 28-111,-14 13-90,23 42-493,-32-33 1,-3 2-40,1 8 0,-2 3-360,-4 4 0,-2 2 253,-4 0 1,-4-1-48,-2 0 0,-4-2 11,-5-4 1,-3-2-49,-2-4 1,-2-2 17,-2-4 0,-2-3-135,-1-4 0,-3-2 0,-2-3 0,0-3 0,0-3 0,-1-2 0,-41 22 0,10-10 0,8-12 0,13-12 0,9-8-315,0-13-575,17-18-605,2-16-1687,18-23-766,17-40-968,-2 48 1,2-2 4846,7-14 1,1 4-1,5-6 1,-4 17 0</inkml:trace>
  <inkml:trace contextRef="#ctx0" brushRef="#br0" timeOffset="2">1852 2043 21114,'6'22'-9831,"-2"-1"9716,-4-2 1,0-8-1,0-4 1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24 22599,'-6'-9'1327,"2"0"-958,4 9-21,6-2 761,26 1-426,12 0-240,33 0-74,7 1-238,-35 0 1,2 0-31,3 0 0,1 0-48,2 0 0,0 0-11,-2 0 0,1 0 22,14 0 1,-2 0-26,24 0-33,-39 0 0,-5 0 33,-3 1-28,-15 1-5,-10 0 38,-8 1-44,-7-3 0,-2 3-33,-3-2-191,0 0-426,0 1-694,0-2-784,0 3-976,0-1-1219,-2 4 4323,-22 4 0,17-4 0,-17 2 0</inkml:trace>
  <inkml:trace contextRef="#ctx0" brushRef="#br0" timeOffset="1">21 432 17686,'-11'9'3876,"2"-1"-2839,9-8 357,95 0-1383,-13 0 510,1-2 0,7-1-118,-19 1 1,-1-1-136,2-2 1,0 0-26,-2 0 1,-1 1 9,-4 0 0,-3 0-253,-7 1 0,-2 1 0,34-3 0,-24 3 410,-21 1-410,-18 1 212,-12 0-790,-8 0-1135,-2 0 538,-2 0 1,0 0-1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1222 1000 14202,'0'-9'3915,"0"1"-1915,0 8-1132,0 0-157,-68-41 18,41 27-40,-55-31-62,57 40-140,-1 1-196,-7 3-22,-11 1-151,-12 12-34,-19 13-320,30-2 0,-1 4 314,-6 7 1,0 4 64,-4 8 0,1 3-740,-2 6 1,2 4 730,2 6 1,2 3-18,2 3 1,4 3-444,6 2 1,4 1 387,6 0 0,5 1-20,7-1 0,5-1-17,3-4 0,5 0-185,7-5 1,7-2 187,3-5 0,6-3-6,5-5 1,7-3 27,4-5 1,5-4 172,-1-3 1,5-5-143,25-2 1,4-6-40,-18-8 0,2-5 98,20 0 0,0-8-123,-20-13 0,-3-7-12,4-4 1,-1-6 88,1-10 1,-1-6-95,3-6 0,-1-4 0,-2-4 0,0-5 2,-7 2 0,0-5 0,-4 3-2,3-9 0,-5-1 1,-8 12 1,0-2 0,-8 3 1,-10 1 0,-6 2 14,-3 3 0,-4-1 130,-8 4 0,-5 0-147,-19-42-33,-20 10 33,-15 10 5,-7 14 29,16 25 0,-2 3 44,-24-8-50,26 17 0,2 3 34,-8 3-23,7 5 28,12 5 11,12 0 1138,9 5-1183,11-5 705,5 3-766,8-3 236,8 4-96,12-1 40,18 2 4,14 0 29,17 0-103,-11 0 0,2 0-82,-13-1 0,-1-1-407,19 0 0,-3-1 407,21-6 0,-11 1 0,-17-1 0,-15 4 0,-17 0 0,-11 4 0,-11-1 0,-3 2-4521,-3 0 853,-10 0-3098,-3 0 6766,-9-1 0,9 0 0,4 0 0</inkml:trace>
  <inkml:trace contextRef="#ctx0" brushRef="#br0" timeOffset="1">1430 81 17406,'-12'-2'2980,"4"0"-2778,8 2 1209,0 0-1041,95-31-68,-52 20-179,14-6 1,-1 3 55,-25 11-5,-12 3 55,-8 4 40,-6 9 117,-3 9-27,-1 12-51,-1 4-39,0 4 34,3 3 27,3-1-11,5 0-112,3-4-61,4-5-40,12 7-94,-4-14-12,10 4-6,-9-16-179,-2-1-1014,1-3 1199,12 12 0,-21-16 0,7 8 0</inkml:trace>
  <inkml:trace contextRef="#ctx0" brushRef="#br0" timeOffset="2">1884 2634 20553,'14'96'916,"0"-1"1,-1-5 0,-2-7-640,-5-29 0,-2-4-39,0 1 0,-1-1 177,2 40-79,-4-9-100,2-12-80,-2-10-60,0-9 359,-1-8-443,0-12 164,0-7-176,0-8-105,0-8-567,0-2-334,0-5-853,0-5-5339,0-49 1816,-3 0 5388,-3-43 0,1 53 1,-1 10-1</inkml:trace>
  <inkml:trace contextRef="#ctx0" brushRef="#br0" timeOffset="3">1684 2484 18609,'87'-3'823,"1"0"0,-5 0 1,-7 2 129,13 11-153,-9 5-105,-14 8 421,-19 2-432,-19-1 207,-15-2-320,-9 2-94,-13 3-247,-11 5-79,-15 3 166,-14 2-317,-6-3-17,-1-3-240,4-6-460,7-3-767,11-5-1714,6 1 3198,7 5 0,10-11 0,2 3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19462,'7'76'2767,"-2"3"-4878,-4-21 1,-1 2 2631,0 36-489,0-29 0,0-1 366,-1 27 1006,-3-3-1147,-1-6-89,-2-9-84,2-8-33,2-13-18,1-11-27,2-15 2584,0-9-2584,0-10 2436,0-5-2442,0-3-4487,0-1 2494,0-10-1312,-1-23-706,-2-11 4011,-1-21 0,1 31 0,1 6 0</inkml:trace>
  <inkml:trace contextRef="#ctx0" brushRef="#br0" timeOffset="1">57 4 18560,'49'17'1100,"-1"0"1,32 25-591,-58 12 33,-8 7-66,-6 1-35,-5-2-56,-3-5 6,-5-5-44,-3-9-57,-4-10-62,-2-9-72,6-10-34,1-5 73,4-5-162,1 0 5,1-2 376,1 0-348,3 6 118,6 7 106,8 12 45,9 14-5,5 11-6,5 9-29,4 8 46,2 0-62,1 1-73,-3-5-22,-1-7-51,-6-9-33,-6-10-34,-4-9-5,-6-8-56,-5-7 44,-4-4-44,-5-5-6,0-2-230,-2 0-397,2-2-902,-3 0-6078,5 1 7607,-3 0 0,1 0 0,-1-1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2008 85 23567,'-81'-17'2107,"0"0"-7129,9 2 5598,-15 5 1,-7 2-423,29 4 0,-2 0-6,-3 1 0,-6 0 1,5 0-48,1 3 0,3 0 308,-2 3 1,-1 2-321,3 0 1,0 2-42,3 2 1,-1 2-49,-9 6 0,3 0 0,-24 6 0,0 4 0,62-15 0,17-7 0,10-2 2686,4-3-2686,4 2 1506,7 2-1506,10 8 0,12 9 0,17 10 0,13 12 0,14 5 0,-12-10 0,1 2 0,-15-10 0,0 0 138,17 9 1,-2-1-139,14 11 0,-10-4 0,-16-7-32,-17-1 32,-16-1 0,-15 9 0,-42 26 0,2-19 0,-8 3-343,-16 11 1,-9 3 342,16-19 0,-7 4 0,0-1 0,4-4-239,1-1 0,4-2 0,-2 0 239,-16 12 0,-2 2 0,7-6 0,8-5 0,6-4 0,2 0 0,3-1-23,8-3 0,4-2 23,-9 25 0,23-11 0,32-7 0,26 1 0,38 3-253,-21-23 0,5-2 253,6 1 0,3-1 0,10-2 0,2-1 0,-1-2 0,1-2 0,-3-3 0,0-1 0,1-2 0,0-1 170,-5-2 1,-2-2-171,-2 0 0,-1-2 0,10 2 0,-5-1 0,17 0-145,-1 2 145,-66-5 0,-12-1 0,-9 1 1162,-2-1-1162,-2 0 708,0 1-708,0-3 267,0 3-267,0-3-2846,0 2-3455,0-7 6301,0-8 0,0 6 0,0-5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1518 34 12685,'-5'-15'9830,"-12"3"-5865,-18 9-3416,-23 1-40,-21 0-285,24 3 0,-4 1-81,-14 7 0,-3 2-496,-8 2 1,-2 3 431,-5 6 0,1 1-79,6 0 0,4 1 0,11-2 0,3 0 0,6-1 0,2 1 0,9-2 0,3 0 0,-34 16 228,20-6-228,24-12 0,21-6 0,9-9 0,7-2 0,41 4 718,7 0-718,48 5 0,-46-5 0,0-1-986,7 0 0,0 0 986,4-2 0,0 0 0,0 0 0,0 0 0,-4 0 0,0 0-130,10 3 0,-3 1 130,18 5 0,-1 7 0,-59 2 0,-14 8 0,-30 16 0,-32 26 0,13-29 0,-9 3 134,-10 7 0,-8 4 1,3-2-135,-5 3 0,0 1 0,5-6 0,-2 4 0,7-5 0,8-3 0,6-3 0,5-2 0,4 0 272,-9 33-272,22-13 0,22-6 0,30-4 0,21-4 0,15-14 0,9-5 0,-15-7 0,2-2-312,26 5 1,1-3 311,-21-10 0,-3-3 0,0-1 0,1-2 0,-3-1 0,-1-1 0,-3-1 0,-2 0 0,-4-2 0,-2 0-7,6 0 0,-4 0 7,13-1 1443,-2 0-1443,-45 0 0,-8 0 0,-7 0 733,-1 0-1048,-2 0-2893,-8 0-3878,-7 0 7086,-15-9 0,12 6 0,-2-6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0 382 16364,'4'0'4128,"-1"0"-1125,-3 0-2488,7 90-123,-5-48-264,3 16 1,-1-1 73,-4-15-40,2-1-89,-2-3-62,0-3-5,0-5 0,0-4-6,0-2-45,0-4-140,0-5-302,0-4-723,0-5-39,0-3-683,1-11-152,4-17-162,4-23-1356,0-25 1,0-10 3417,-3 23 1,-1 1 0,2-13 0,-1 7 0,-3 10 0</inkml:trace>
  <inkml:trace contextRef="#ctx0" brushRef="#br0" timeOffset="1">137 1 20621,'2'14'599,"0"-2"-599,-2-8-308,0 0-873,4 3-1777,8 6-5066,4 1 8024,8 6 0,-12-10 0,0-2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64 469 18924,'4'63'558,"1"1"0,-2-6 1,0-6-212,-1 1-84,-1-7-106,-1-3-68,2-9-38,-2-6-46,0-8-5,0-6-44,0-6-119,0-3-419,0-4-868,0 1-634,-2-9-5851,1-13 7935,-3-16 0,2 12 0,1 1 0</inkml:trace>
  <inkml:trace contextRef="#ctx0" brushRef="#br0" timeOffset="1">0 34 19361,'40'0'-1276,"4"2"0,-21-2 1,-3 1-1</inkml:trace>
  <inkml:trace contextRef="#ctx0" brushRef="#br0" timeOffset="2">2651 519 21293,'5'51'1092,"1"-1"1,3 44-6278,-11-37 5605,-7 0 1209,-7-3-1377,-10-4-78,-8-3 866,-6-3-955,-2-5-18,-3-2-33,6-10-29,2-4 29,10-9 3301,0-3-3638,12-7-528,-2-1-1224,8-8-1727,4-29-1645,-1-10 5427,5-29 0,0 34 0,1 6 0</inkml:trace>
  <inkml:trace contextRef="#ctx0" brushRef="#br0" timeOffset="3">2554 1 15429,'7'0'2447,"-1"0"-2027,-6 0-364,0 0-890,15 13-1306,-4 1-7691,12 11 9803,-10-5 1,-6-9 0,-2-4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6 17249,'4'-6'5714,"14"12"-4723,-11 9-129,11 20-21,-13 15-136,-1 21-178,-3 16-57,-1 11-737,-4-48 0,-2 0 535,-10 47-100,-14-6-164,-3-11 69,-2-13-28,5-10-40,3-15-5,7-12-61,8-12-253,5-10 545,3-5-1278,1-4-3051,-3-37 1343,3-23 2755,0-9 0,2-2 0,1-2 0,0-18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18184,'6'0'3619,"-2"0"-3221,-4 0-998,0 0-1578,10 0-3944,2 0 6122,11-5 0,-11 4 0,-2-3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3560 16185,'13'-76'834,"1"0"1,1 0-1,2 2-408,1 13 0,2 0-1828,5-11 1,2-5 1759,5-12 1,2-5-139,-7 18 0,2-4 1,1-2-69,-5 15 1,-1-2 0,2-3 0,2-4 9,4-11 0,3-6 1,1-4-1,1 1 1,-2 7-126,0 1 1,-2 5 0,1 0 0,5-6 6,0 5 1,3-6 0,3-3 0,1 1 0,-2 6 0,-4 10-8,9-10 0,-4 12 1,4-1-16,-5 8 1,3-3-1,0 5 1,-4 9 44,8-1 0,-3 9-291,-2 6 0,1 4 291,-2 4 0,3 1 82,23-10 1,0 2-97,-18 13 1,-2 2-48,15-4 0,-4 5 134,5 12 1557,-13 9-1350,-11 21 79,-13 12-11,-10 26-63,-15-5 1,-8 4 286,-24 35-8,0-24 1,-11-2-341,-16-12 1,-8-5-268,-9 3 0,-5-3-24,-6-2 0,-2-3 0,4-6 0,2-4-230,13-9 1,2-4 229,5-4 0,3-3 0,-32-1 0,3-4 0,37-3 729,12-11-1994,32-4 314,14-13-1939,8-5-690,28-9-3181,5 3 6932,13 3 0,-30 15 0,-10 8 1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1015 1307 20117,'-45'-63'668,"1"0"1,2 7 0,3 8-132,-10 17-134,-1 9-201,-5 10-62,-8 6 11,-7 17 0,-12 12 96,-4 18-197,41-13 1,1 4-1,1 0 0,2 3-8,2 4 0,3 2-22,3 0 0,4 2-247,5 1 0,4 2 412,-5 46 72,15 2-352,23 0 291,19-4-87,-8-46 1,8-3 49,25 12 1,7-5-85,-14-14 1,2-4-26,18 6 1,0-6 24,-18-16 1,-2-6 14,48 2-23,-2-9 0,-4-18-22,-2-10-20,-45 3 1,-1-3-10,-2-2 1,-2-2 0,0-4 0,-1-2-1533,-5-1 0,-3-2 1611,24-43-5,-19-3-118,-16 2 112,-13-1-50,-26 3-34,-16 0-45,6 42 0,-6 3 45,-3 0 0,-4 3 11,-3 3 1,-1 2 4,0 4 1,0 3-11,-46-11 28,11 11 10,9 11 334,18 4-294,15 5 191,15 1-191,13 1 3243,8 0-3175,21 0 338,16 6-131,28 4-74,23 9-436,-35-9 1,1 0 150,5 1 0,4-2 0,24 1 0,1-1 0,-21-3 0,-1 0 0,16-2 0,-3 0 0,10 0 0,-17-3 0,-19 0 0,-17 1 0,-16-2 0,-9 2 0,-7-1 0,-1 0 549,0 0-549,0 1 0,0-2 0,0 3 0,0-1-769,0 1-2558,0 5-2340,0-1 5667,0 8 0,0-9 0,0 2 0</inkml:trace>
  <inkml:trace contextRef="#ctx0" brushRef="#br0" timeOffset="1">1680 2427 20536,'-5'77'692,"0"0"1,1-6 0,1-9-262,0-6 59,3-9-204,0-14-113,0-10-55,0-6-16,0-7-91,0-5 12,0-1-23,0-3-3106,0 0 81,2-28-5424,2-4 8449,3-32 0,-1 30 0,-1 3 0</inkml:trace>
  <inkml:trace contextRef="#ctx0" brushRef="#br0" timeOffset="2">1777 1822 16930,'0'-4'2616,"0"1"-2106,0 3-678,2 24-1284,-1-11-2793,4 20 4245,-1-19 0,-1-5 0,-1-5 0</inkml:trace>
  <inkml:trace contextRef="#ctx0" brushRef="#br0" timeOffset="3">1647 17 14605,'0'-9'3081,"0"1"-2790,0 8 1239,0 0-746,15 25-140,-4 3-118,13 29-117,-7-3-50,-1 8-107,-1-3 45,0-1-40,-1-8-72,-1-6 50,2-3-179,-6-17-11,-1-3 6,-5-15 16,-3-3 73,3-3 78,-1 0-22,2 0-22,-3 0-40,2 0 6,1 0-95,-2 0-11,2 0-29,-3-2 6,3-1-5,1-4 39,20-19-40,0-2 1,16-20 0,-5 3-6,0-4 0,0-1-34,-5 0 28,-3 3-5,-6 5 6,-4 9 5,-6 8-6,-4 10 6,-3 5 6,-3 7-1,-1 1 404,-1 2-347,-4 0-23,-3 3 39,-8 4-4,-8 5 38,-10 6 30,-20 5 1,-5 1-70,-20 7-428,12-5 0,-1-1 428,-8-2-11,3-4-29,5-1-27,8-6 39,10 1-40,13-6 6,11-1-5,10-2 0,8-2 765,4-1-939,3-1 101,3 0 67,4 0 0,6 0 61,12 5-10,9 2-46,15 4 46,10 3-46,13-1 1,4 1 0,6-1-6,-3 2 5,-4 0-5,-7 2 0,-9-1 0,-10 0 0,-11-4 6,-11-3-6,-9-4 5,-8-1 57,-5-1 106,-4-3 644,-1 2-566,-4-2-162,-8-3-78,-10-10 0,-11-8-1,-11-14-5,-10-8-5,-10-6-1,-8-5 0,-2 1-38,0 2 44,8 6 5,8 7-5,14 8 0,11 8 6,13 7-6,7 5 5,8 5-5,2 2 0,3 1 6,0 1-3210,0 0 359,10 0-6524,8 7 9369,14-2 0,-13 3 0,-1-4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552 231 14359,'4'-7'3719,"-1"1"-2665,-3 6 1320,0 0-1763,3-76-6,-6 49-101,-3-56-95,-13 70-163,-6 2-168,-10 6-72,-5 2 56,-7 3-57,-7 15 62,-4 13-16,0 24-18,0 16-33,6 14 48,24-15 0,5 3-20,7-17 0,3 1-93,-1 16 0,5-1 166,6 20 84,14-8-45,9-8-39,17-9 11,5-12 31,30-3-65,-16-23-43,20-5 4,-21-18 23,3-14-57,3-12 29,3-16 16,2-9-16,-2-7-23,-4-1 28,-10-4 12,-8 2 44,-12-1 28,-11-2 240,-10 2-268,-7-5-11,-37-23-45,1 20-22,4 25 0,-3 2-11,-21-11 42,1 5-48,2 6-11,4 8 11,9 7 0,2 7 0,16 9 33,3 3-27,12 6 0,3 0 240,0 0-156,17 0 190,10 0 89,24 0-100,17 3-3471,17 1 3365,12 1-96,-43-3 0,1 0-120,-1-1 0,0-1 120,0 0 1,0 0 49,43 0 7,-11 0-50,-14 0-74,-16 0 0,-16 0 0,-15 0 3273,-10 0-3273,-8 0 359,-3 0-2365,-2 0-1204,0 2-1354,0 11-5267,0 4 8705,0 13 1,0-15 0,0-2 0</inkml:trace>
  <inkml:trace contextRef="#ctx0" brushRef="#br0" timeOffset="1">1307 1143 16331,'8'0'3316,"-2"0"-2633,-6 0 1866,0 0-1911,6 55-100,-5-23-62,2 47-135,-14-37-94,-7 1-63,-10-3-60,-2 0-23,-4-5-23,-1-3-38,2 0-29,-2-5 22,3 1-27,0 0-6,2 1 0,3-1 0,4-1-6,5-5-5,4-2 6,7-11-242,3-2-274,4-7-2061,0 0 1047,0-6-1182,0-4-744,3-17-1389,3-7 4850,5-8 0,-4 19 0,-1 5 0</inkml:trace>
  <inkml:trace contextRef="#ctx0" brushRef="#br0" timeOffset="2">1451 619 20257,'4'32'-1097,"-1"-3"-1979,-3-22-2043,0 1 5119,0-2 0,0-3 0,0-1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469 17 11654,'2'-9'2011,"-1"1"-1502,-1 8 2062,0 0-7173,1 32 5554,0 7-1149,0 38 986,-1 10 752,0 11-1334,0-45 1,0 1 13,-1-1 0,-1 0-64,1-3 0,-1 0 84,-4 40-23,3-16-66,2-14-147,1-18 1,0-12 61,0-12 0,0-9 2177,0-5-2144,0-4 3269,0 0-3318,3-1 340,2-9-397,5-7-380,18-34 128,-3 6 73,17-23 17,-7 19 68,4-1 27,2 5-6,1 4 73,3 4-28,-1 6 34,-1 3 0,-2 6 0,-6 2 6,5 2 0,-15 6-1,0 0 34,-17 8 91,-3 2-7,-3 0 96,-1 2 772,-1 0-734,-2 0-38,-7 0-23,-10 0-123,-13 0-40,-20 2 1,-15 1 16,-21 2-271,38-1 0,-1 0 260,-5 0 0,0-1 3,-1 2 0,1-1 8,1-2 1,1 1 117,-43 2-37,14-3-47,19 1-17,17-3-67,20 1-11,13-1-90,9 0 487,4 0-453,1 0 194,7 5-37,17 9-29,7 5-10,18 7-12,3-1 6,10 1-40,11 2 1,9 3-283,6-2 283,0 2-1,-5-1 1,-34-9 0,-1-1-1,15 8-5,4 5 6,-39-17 5,-10-5 23,-8-6-28,-3 0 44,-5-5 1,-1 2 436,-1-2-166,-7-6-270,-7-9-18,-10-11-27,-7-12-1,-5-7 1,-5-10-6,-6-6-6,-3-7 1,-2 0-29,3-2 23,7 8-73,0-11 84,16 25-6,4-3-38,14 28 38,6 6-39,1 6 40,1 4-1,0 4-39,0 1 12,-2 2-394,2 0 114,-3 0-230,2 0-751,0 0-1277,-1 0-469,2 0 1,-1 0-1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47 19249,'-11'-24'2195,"2"6"-1534,9 15-106,0 3 224,0-2-595,3 2-111,3 0 190,17 6-78,4 8-17,18 11-39,4 12-45,9 11 11,7 10 129,4 14-727,-34-31 0,0 2 666,0 4 0,-2 3-49,1 2 1,-2 3-301,-1 3 0,-2 1 306,-1 2 1,-1 0 13,-2 2 1,-1 0-9,-2-3 0,1 4 50,5 22 1,-2 1-79,-6-22 0,-2 0-14,5 20 0,-3-1 16,-9-24 1,-3-3-23,-2 2 1,-2-1-15,-1 2 1,-2-1-32,0-2 1,-2 0-1,-2-2 1,-1 0-53,-2-5 1,-2-1 69,-17 41 49,-6-16 18,-2-12-34,-2-14-78,-2-11 38,0-11 46,-3-7-12,2-11 1137,-5-3-1215,-1-11 622,-3-11-622,3-10 77,3-12-111,5-1-11,6 0 45,8 1-5,8 4-57,7 2 23,4 0-62,21-13 96,4 11-29,24-8 28,3 16 6,6 5 0,4 4 0,-4 4 6,2 6 0,11 2 5,-21 4-6,4 0 7,-30 2-7,-9 0 1,-4 0-6,-6 0-835,-1 0-1013,-1 2-1821,17 4-5116,3 1 8785,20 5 0,-19-6 0,-2-2 0</inkml:trace>
  <inkml:trace contextRef="#ctx0" brushRef="#br0" timeOffset="1">1578 2711 20660,'-3'65'730,"1"0"0,0-5 1,-1-7-239,-4 0-27,2-10-207,2-6-141,1-9-72,2-7-45,0-8-50,0-6-365,0-3-492,0-4-1893,0 2 693,0-8-1388,0-28-5549,0-13 9044,0-28 0,0 34 0,0 7 0</inkml:trace>
  <inkml:trace contextRef="#ctx0" brushRef="#br0" timeOffset="2">1702 2169 14320,'1'-15'2084,"1"3"-3127,-2 12 358,0 0 0,0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19837,'42'11'1870,"5"13"-7008,3 22 5524,12 19-179,-26-26 0,2 4 690,2 4 1,3 6-702,-1 2 0,3 5 0,-2-2-104,7 11 0,0 3 46,1 4 0,3 8 1,-5 5 78,-18-15 0,-3 3 0,-2 1 0,-2-5-139,4 2 1,-3-3 0,-2 3-86,0 19 1,-3 4-1,-8-14 99,-11-25 1,-5-6-23,-2 2 0,-2 0-41,-2-2 0,-4-2 30,-4-2 0,-3-1 109,-24 37 39,-4-10 11,-5-13-70,13-28 1,-2-4-59,-24 7 2813,-19-1-2797,36-27 116,10-5-222,11-16 1616,13-11-1756,8-23 45,5-14 39,7-11 5,13-3-10,11 2 61,19 7-12,5 8-21,8 9-1,1 11 157,-3 8-129,-6 13 6,-8 7-44,-11 6 38,-6 3-44,-7 5 5,-2 5 39,0 12 1,-5-5-124,-1 3-230,-6-10-761,-3-3-1008,-2 1-1922,-1-3-3091,0 0 7141,0 0 0,0-3 0,0-1 0</inkml:trace>
  <inkml:trace contextRef="#ctx0" brushRef="#br0" timeOffset="1">1561 2838 17126,'2'9'4122,"0"-1"-3523,-2-8 91,-14 101-1522,-2-34 1184,1 9 1,-2 4-39,0-32 0,-1-2-54,-1 1 0,0-1 178,-23 41 183,-2-8-319,1-9-95,1-10-89,0-9 252,5-10-370,4-10-95,7-8-280,5-12 607,7-4-1151,1-6-547,6-16-1397,2-36 2863,11-9 0,2-3 0,-4-9 0,10-24 0</inkml:trace>
  <inkml:trace contextRef="#ctx0" brushRef="#br0" timeOffset="2">1595 2220 20448,'7'48'-9231,"-2"-7"9231,0-33 0,-4-3 0,1-4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1183 1882 20196,'21'-20'2419,"-2"-2"-7183,-8 0 5570,-2-2 2161,-2-14-2334,-4 9 1116,-31-25-1525,-3 24-128,-33-7-29,-2 18 67,-13 11-95,-13 6-374,39 11 0,-1 4 337,-6 5 1,1 5 25,-5 10 0,0 6 3,0 5 0,1 4-12,0 5 1,3 3 5,5 2 0,5 3-22,5 0 0,6 2 1247,7-1 0,7 1-1234,7 0 1,6 0 0,3-3 0,6 0-14,8-1 0,5-2 19,2-3 0,5-1-123,8-4 0,4-3 104,4-3 0,3-2 33,2-4 0,2-3 6,4-3 0,1-3 0,2-3 0,1-3-11,3-4 1,2-3-32,1-4 0,1-3 0,0-2 0,2-3 0,1-5 0,0-3 0,0-4 0,2-5 0,26-22 0,0-8 0,-21 8 0,-3-4-925,20-17 0,-6-4 925,-29 16 0,-5-2 0,-5-1 0,-4-2 359,-6 1 1,-4-3-360,-5-18 0,-6-2 0,-3 19 0,-4 0 155,-7-14 0,-7 4-155,-18-13 0,-21 8 0,-13 11 0,-7 7 0,-9 6 0,-4 6 0,-4 5 0,3 5 0,2 6 228,8 2-228,8 5 0,9 2 0,11 3 0,8 1 2205,11 4-2205,6 2 0,9 0 0,6 3 221,2-2-221,2 1 0,0 0 0,0-2 0,0 1 0,8 1 0,10-1 0,21 2 0,38 0 0,-18 0 0,6 0-354,20-1 0,10-2 354,-21-1 0,8 0 0,0 0 0,-5 0 0,1 0 0,-5 0 0,2-1 0,16-2 0,2 0 0,-12 1 0,-22 1 0,-7 1 0,32-4 0,-10 3 0,11-3 0,-35 5 0,-4-1 0,-38 4 0,-7 0-3914,-1 0 2290,-4-9 1624,-20-16 0,14 11 0,-12-8 0</inkml:trace>
  <inkml:trace contextRef="#ctx0" brushRef="#br0" timeOffset="1">1871 318 14477,'0'-10'2895,"0"3"-2211,0 7 767,0 0-1031,3-4-39,-2 2-23,2-2-190,-2 4 101,3 15 179,4 11 157,4 26-218,3 13-152,3 12-56,-2 4 6,0-2 0,-4-7 61,-1-7-56,-2-11-27,-1-8-46,-3-12-16,0-8-34,-3-9-16,1-7-12,-3-5 23,2-4-57,-2-1 6,1 0 68,1 0 201,5 0-23,-1-6-105,9-7-91,5-17-61,12-14 6,13-17-6,10-13 0,-22 33 0,1-1 0,1-1 0,1 0 0,0 0 0,0 2 0,-1 0 0,0 1 0,30-32 0,-6 10 0,-10 9 5,-10 13-5,-12 8 6,-7 12 33,-10 7 6,-5 7 11,-4 2 73,-1 3 275,0 1-298,-1 0-44,-8 1 5,-8 3 17,-20 4-51,-16 8-27,-27 8 25,30-8 0,-4 1-160,-7 4 0,-2 0 171,-5 1 0,-2 1-346,1 2 0,-1-1 357,3 0 0,2-1-20,6-2 1,0 0-81,-4 2 0,4 0 86,-13 4-33,3 0-6,50-19 272,12-3-323,5-3 678,2-1-727,0-1 318,2 0-252,7 2 34,8 3 0,16 5 11,14 4 23,16 4-29,15 0 7,12-1-7,6 1-357,2-6 358,-2 1-6,-7-4 5,-9-2 1,-12-2-6,-11-4 5,-12 1 29,-13-2-28,-9 0 61,-11 0 34,-6 0 402,-4 0 119,-2 0-527,-8-5-62,-5-8-27,-15-13 28,-13-13-34,-11-11-182,-11-6 238,-6-2 28,-5 0 11,2 2-62,4 5 18,4 3 33,9 5-11,6 1-6,9 5-6,5 1-55,8 5 56,4 3-57,8 7 12,2 4-11,8 9-1,-1 2-5,5 6 93,0 0-99,-1 0-7981,2 0 3719,7 0 4268,18 0 0,-11 0 0,9 0 0</inkml:trace>
  <inkml:trace contextRef="#ctx0" brushRef="#br0" timeOffset="2">3512 2377 17126,'6'-8'2297,"-2"2"-1440,-4 6 761,0 0-1029,95 0-125,-43 2-223,13-2 0,2 0 134,-2 3-106,1-3-51,-3 2-94,-6-2 21,8 3-111,-25-2-29,1 3 29,-28-4-23,-5 3 23,-5-2-85,-1 2-576,-2-1-767,0 2-477,0 5-1092,-18 8-1664,-4 5 4627,-20 7 0,20-14 0,2-1 0</inkml:trace>
  <inkml:trace contextRef="#ctx0" brushRef="#br0" timeOffset="3">3352 2731 21282,'67'1'780,"1"0"1,-3-1-1,-5 1-360,19 1-117,-7 1-130,-11 2-38,-16 2-4303,-11 0 4179,-10-2 849,-9 1-860,-5-2-482,-7 1-1080,-2-1-1250,-1 5-1888,0 1 4700,-7 3 0,5-5 0,-5-2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1126 632 15490,'9'-9'3877,"-2"1"-2712,-7 8 1921,0 0-2431,-13-80-168,-4 44-1965,2-15 1,-4 1 1847,-20 15-135,-9 1-67,-9 6 6,-8 4-45,-12 9-129,-7 7-74,-9 5 198,-4 12-57,47 0 0,1 3-20,1 5 1,2 4-15,2 5 1,2 3 17,-31 38-51,33-8 0,5 7 25,11-14 0,5 3-8,-4 21 0,7 2-15,9-18 1,6-1 11,3 1 0,5-1 25,2-1 1,7-1 55,20 14 0,9-3-62,-8-19 1,5-4-3,16 12 0,4-7 5,-13-21 1,2-6-171,3-1 1,1-4 167,3-4 0,1-3-1,0-3 1,1-3-9,0-1 0,2-3 87,22-12 0,1-5-70,-21 3 0,-1-3 1049,17-10 0,-3-6-1032,-27 6 0,-4-3 5,-4 0 1,-2-1 24,27-31 26,-34 15 1,-4-1-116,5-25 142,-17 24 1,-5 0-143,-6-16 0,-6-1 478,-3 3-478,-7 3 0,-6 3 0,-6 7 1067,-2 3-1067,-2 5 0,-2 6 0,1 2 0,-3 5 0,3 1 0,-1 2 0,3 3 0,-2 1 0,4 2 0,-1 1 0,-6-3 0,9 6 0,-6-3 0,9 10 0,1 1 0,-3 1 0,1 2 0,-2-2 0,-12 2 0,10 1 0,-4 1 0,14 2 0,5 0 0,1 0 0,4 0 0,1 0 0,2 0 0,0-1 0,0-1 0,0-1 0,5-1 0,6 1 0,19-1 0,30-2 0,-8 0 0,7-1-739,23-3 0,8-2 739,-19 3 0,2-1 0,2 0 0,4 0 0,0 0 0,-1 0 0,-6 1 0,-2 0 0,-3 0 0,15-1 0,-7 2 0,-16 1 0,-6 1 0,23-3 0,4 3 0,-33 2 0,-2 1 0,-35 3 0,-9 0 0,-1 0 88,0-1-1527,0-1-572,5-5-1540,24-15-3053,8-5 6604,25-16 0,-29 21 0,-5 2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1354 18028,'82'-46'1529,"-9"7"-6433,-18 19 5229,-9 9-17,14-3 857,-15 7-992,2 2 865,0 0-697,10 3-72,-15 1-61,4 1-12,-20 0 3151,-5 0-3167,-4 0 692,-5 0-604,-4 0 304,-5 0-332,-1 7 63,-2 11-68,0 21 6,0 21 39,0 22-56,-8 17-157,4-46 1,-2 3-4,-6 22 1,0-1-184,4-21 0,0-1 178,-1 12 0,2-3 36,0 6-22,6-16-6,-1-11-33,2-12-1,0-9-22,0-7 316,0-8-237,0-4 392,0-3-359,0-5-22,2-3-51,2-9-39,7-8 23,2-10-29,8-9 29,2-11-28,5-5-1,1-8 1,2-6-295,3-8 295,1-8-271,-16 40 1,0-2 267,1-4 0,0-3-3,1-2 0,0-5 28,-2 0 0,1-5 0,-2 2-28,2-9 0,-1 0 0,-3 10 0,-1-2 0,-1 5 22,-3 3 0,-2 5-2,-1 6 0,-1 2 92,1-31 22,-3 20 40,-3 12 122,-2-4-212,0 14 266,0-7-232,-3 12 545,-3 2-607,-1 0 45,-4-8-49,4 11-52,-1-4 0,3 14 0,1 3 0,1 4 0,0 5 0,-1 4 0,1 2 0,1 0 0,1 0 0,19 0 0,26 0 0,4 0 0,9 0-504,24 0 0,15 0 504,-9 2 0,13 0 0,3 1 0,-6-1-655,-16 0 0,-3 0 0,1 0 1,3 1 654,1 0 0,5 0 0,1 1 0,-2 0 0,-7-1 0,13 1 0,-6 0 0,-3 1 0,-8-1 0,-2 0 0,-2 1-305,25 0 0,-5 0 305,-17-2 0,-5 1 0,-13 0 0,-3 0 0,38-1-120,-10 4 120,2-2 0,-11 0 0,-11 1 0,-18-2 0,-14-1 0,-8 0 643,-7-2-643,-5 0 2584,-4 1-2584,-2-2 926,-3 1-926,-1-1 204,0 2-204,0 0-349,0 0-1039,0 1-1335,0-1-637,0 5-2275,-3 2 5635,-4 6 0,3-7 0,-2-1 0</inkml:trace>
  <inkml:trace contextRef="#ctx0" brushRef="#br0" timeOffset="1">2383 716 13978,'0'-11'4044,"0"2"-3158,0 9 2771,0 0-2862,2 6 51,2 11-225,2 19-111,4 19-39,-5 18-1,0 19-218,-4-39 0,0 2-59,-1 6 1,0 1-643,-1 3 0,-1 0 558,-3 2 0,0 0-20,-1-3 1,-1-1-160,-1-4 0,-2-2 159,2-4 1,-1-2 50,-4 37-22,0-13-36,4-14-15,2-13-27,4-11-40,2-13 1159,1-8-1159,0-7 336,0-6-336,0-2-5054,0-1 2018,0-2-1293,3-23-3513,0-8 7842,5-22 0,-3 25 0,-1 5 0</inkml:trace>
  <inkml:trace contextRef="#ctx0" brushRef="#br0" timeOffset="2">1955 1140 15872,'8'-4'4604,"-2"1"-3854,40 2 0,15 2 360,19-1-1554,5 1 1,4 1 796,-28 1 0,-2 0-59,-2 0 0,-1 1-14,-3 0 1,-1 0 217,35 4 160,-15-1-423,-19 0 216,-14-1-401,-14-4-50,-12 3-235,-5-5-132,-6 3-2937,0-3-2785,0 3 6089,2-2 0,-2 0 0,-1-1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4269 0 8091,'0'0'0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2547 18641,'83'2'661,"0"-1"0,-5 0 0,-5 0-5758,15 1 5573,5-2-146,2 0 1395,-1 0-1515,-32-3 0,3-2-87,0-2 0,1-2-81,-1-1 0,-1-2 8,-4-3 1,-4-1 978,24-11-912,-20 0 1,0-3-87,-12 6 0,-1-2-175,16-12 0,0-2 172,-17 7 0,-3-1 14,0-3 0,-1-2-9,0-1 1,-2-1-17,-3-2 0,0-1-12,-3 1 1,0-3 1625,7-17 1,-1-1-1629,-12 16 0,0-1-137,6-12 1,-2 0 133,8-22 5,2 2 1,2-2 5,2 1-5,6-1-6,-24 40 0,1 1 2,1-1 1,2 0 0,1 0 0,2 1-3,0 0 0,2 0 0,18-13 0,3 2 0,-13 12 0,2 2-252,14-10 1,1 2 251,-15 16 0,1 3-3,1 1 1,0 1-4,4 1 1,1 2 5,2 0 0,2 1-3,1 1 0,5 0-14,-1 3 0,4-1 1,-2 2-1297,11-2 1,-1 1 1312,-10 3 0,3 0 0,-4 2 2,3 1 1,-4 1-131,-3 0 0,-1 2 128,-2 0 0,-1 1 0,-4 1 0,-2 1 5,43-6 40,-9 4 22,-11 2 17,-4 3-33,-8 3 156,25 3-140,-22 4-61,18 6 39,-30 4 39,-4 6 56,-3 4 609,19 30-648,-12-5-62,-19-13 0,0 0-5,17 28 33,-1 5 2973,1 4-3006,-2 1 440,1 1-406,-3-1-1,1 3-3129,-1 0 3157,-3 4-28,-1 3 1,-4 3-46,-11-25 0,-1 2-8,-7-17 0,0 1-84,5 15 0,0-1 70,6 22 45,-2 0-39,2 0-6,-3-3 5,1 1 63,-1-3-35,1 1-126,1-2 127,6 2 52,-8-25 1,3 0-54,-4-14 1,0 0-17,9 12 0,1-2 17,20 15-23,2-5-6,1-8 7,5-6 21,5-5-14,-13-17 1,3-2 0,-12-7 0,1-1 2,17 5 0,-1-3 18,33 4-24,-47-14 1,1 0-12,0-1 1,1 0-3,0-2 0,0 0-3,1-1 0,-1 1 5,-1-3 1,-1 0 0,48 6 13,-32-6 1,0 0-20,33 3 0,-36-3 0,-2-1 6,17 0-6,-6 0 3164,-8 2-3164,-8-1 0,-7 1 0,-6-2 0,-3 0 6,-8-1 27,0 0 29,-10-1 439,-2-1-440,-9 2 221,-2-2-221,-5 0-10,-2 0-2376,0 0 225,-19-2-2454,-5-10 4554,-18-9 0,18 5 0,2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582 11 12377,'10'-6'2441,"-3"2"-1763,-7 4 2122,0 0-1897,6 27-203,-5 3-51,5 31-128,-6 4-56,0 7-112,-3 10-84,-3 4-23,-2-21 1,-1 3-51,2-14 0,0 1-555,-3 19 1,0 0 568,3-16 0,1 0-59,-2 4 1,1 2-204,0 1 1,0 1 230,-1 4 0,0 0-17,0 1 1,-1-1 55,0 2 1,0 0-51,-2-3 0,-1 3 115,-6 24 0,-2 1-196,5-25 0,-1-1-288,-6 19 1,0-2 300,7-28 1,0-5 22,-1 2 1,0 0-38,1-3 1,0 1-14,2 0 0,1 0-20,0-2 0,1-1 14,2-2 1,1-1 77,-2 45-27,2-12 0,6-12 892,0-10-959,2-13 362,0-12-379,0-7 703,0-5-692,0-9-40,0 1 29,0-10-1,0 1 18,0-2 79,0 2-130,0-1 0,0 5 0,0-4 0,2 3 0,-2-5 0,2-1 0,-1 0 0,0-2 0,0 0 0,1-1 0,-2 0 0,3 0 0,-3 0-3972,2 0 1283,-5 0-1064,-19-6 3753,-32-18 0,22 13 0,-14-12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245 1 13082,'-17'0'2683,"3"0"-1921,14 0 2207,0 0-2510,3 0-17,-2 0-33,2 0 2369,-3 0-2559,2 0-7,-1 0-38,3 7-12,-1 1-22,-1 10-22,1-1-28,-1 5 44,0 1-16,1 4-1,-1 3 51,1 3 1,0 4-18,-1 3-67,0 4 17,-2 2 0,0 3 11,0 6 106,0 2 17,0 8-39,0-14 0,0 2-33,0 30-9,0-11 0,0 1-42,-2 12-51,1-29 1,0-1-3275,-1 19 3314,1-1-28,1-6 11,0 0 0,0-7 16,0-1-16,0-4-16,0-2 27,0 1-6,1-2 7,0 1 17,2-3-113,-3 3 0,3-2 0,-3-1 3392,2 0-3392,-2-3 0,0 1 0,0-1 0,0 3 0,0 0 0,0 5 0,0-1 0,0 0 0,0 16 0,0-18 0,0 13 0,0-25 0,0-3 0,0-3 0,0 0 0,0-2 0,0-2 0,0-2 0,0-4 0,0-1 0,0 4 0,0-5 0,0 6 0,0-5 0,0-1 0,0 4 0,0 9 0,0-8 0,0 7 0,0-11 0,0 1 0,0-2 0,-2-2 0,2-2 0,-1-4 0,1-1 0,0-3 0,0 0 0,-2 1 0,2 1 0,-3 3 0,1 0 0,-1 0 0,-1 2 0,1-2 0,-1 2 0,1-1 0,-2 8 0,2-5 0,-2 5 0,1-9 0,1 2 0,0-4 0,-2 4 0,0 0 0,-3 8 0,2-6 0,1 5 0,2-12 0,3 0 0,-2-5 0,1-3 0,0-1 0,0-1 0,1 2 0,0 0 0,0 0 0,-2 2 0,2-3 0,-3 1 0,3-4 0,-2 2 0,1-1 0,0 0 0,0 2 0,-1 0 0,2 2 0,-3 2 0,3 0 0,-2-2 0,2 0 0,-1-2 0,0 2 0,0-1 0,-1 0 0,2-2 0,-3 0 0,3-1 0,-2 0 0,2 0 0,0 1 0,0-1 0,-1 1 0,0 1 0,0-1 0,-1 2 0,1-1 0,-1-1 0,0 1 0,2-3 0,0 3 0,0-3 0,0 2 0,0-1 0,0 0 0,-1 0 0,0 1 0,0-2 0,1 2 0,-2-2 0,2 1 0,-3 1 0,3 1 0,-3 1 0,2-1 0,0-1 0,1-1 0,0 1 0,-2-2 0,2 3 0,-2-1 0,1 1 0,-1 2 0,0-1 0,-1 1 0,3-3 0,-2 1 0,2-3-3704,0 1 854,-11-1 2002,-28 0 0,18 0 0,-15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18291,'18'86'885,"0"1"0,-2-7 0,-1-2-3080,-3-14 1,-1-4 2648,6 32-275,-8-34 0,-1-4 1566,2 6-1134,-2 0-449,-2-26 815,-1-3-714,-2-24-61,0-6-90,1-1 3336,3-3-3386,2-8 22,22-26-45,1-2-34,20-24 40,-5 9-45,2-8 6,-4 2 11,7-20 16,-18 26-27,1-6-6,-22 33 0,-5 9-6,-3 6-212,-3 7-12,-1 2-3629,-1 3 1182,5-3-1804,0-2 4481,5-5 0,-4 4 0,-2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 1 14376,'-9'5'2834,"1"0"-2548,8-5 279,0 0-307,-25 86-73,19-56-96,-20 63-38,26-81-46,0-8 1,2-2-1,4-2 29,6 0-28,5 0-1,2-2 1,-1 1-1,-4-1 187,-1 0 194,-5 2 191,2 9-213,-2 7-174,1 11-95,-1 5-67,0 9-112,-2-14-218,0 4-605,-2-21 59,14-13 0,-13 3 0,12-9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 19529,'-16'87'597,"0"-1"1,2-7-1,2-8-244,4-1-51,2-10-77,3-10-79,0-11-96,3-9-50,-2-12-404,2-6-531,0-7-252,0-4-57,0-7-935,0-9-795,0-24-1361,0-7 4335,0-16 0,0 30 0,0 5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20162,'42'27'896,"0"1"0,25 22-425,-67-27 33,-5 7-45,-2 2-106,-3 8-118,1 0-106,4 5-62,4-1-16,1-1-12,9-1-39,2-6 0,9-3-118,0-8-391,0-5-7428,7-7 7937,-14-6 0,4-4 0,-17-3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1220 11346,'-11'6'2727,"2"-2"-2116,9-4 509,0 0-795,6 0 196,-1 0 28,3-3-208,0-2-133,0-6 167,43-40-330,-9 7 27,11-10 1,3-2-26,-20 18 1,-1 1-287,12-14 0,0-1 261,-13 11 0,-2 0 0,-2-1 1,-1 0-6,0-1 0,-1-1-12,17-43 57,-5 2 2,-21 29 1,-2 0-60,5-22 74,0-12 67,-15 47-45,-1 11-28,-4 12-40,0 6 1,-1 7 641,0 2-602,0 3 207,-1 2-185,0 3 62,0 8-68,-4 10-44,-5 14-45,-6 10 84,-4 12 0,2 5-6,2 4 18,8-4 71,3-7 18,4-8 17,1-9-45,9-9-79,2-11-33,11-8-12,2-7-21,9-5 21,4-11-27,7-10-6,7-17 5,-1-6-5,-1-4 6,-7 3 5,0-8-11,-17 19 0,-4 0-28,-17 22-140,-4 6-375,-1 5-582,0 1-1654,0 1 2779,0 1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14813,'11'0'3175,"-2"0"-2743,-9 0-29,0 0-44,15 82-79,-8-38-118,1 10 1,1 0 83,-4-6-100,-2-7-79,-1-6-67,-1-8-34,-1-7-498,0-6-521,0-6-784,0-4 112,0-4-224,0-4-4602,0-8 6551,-7-5 0,5 4 0,-5 2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14460,'13'0'2884,"-3"0"-2598,-10 0-163,88 9-89,-44-7-34,13 3 0,0-1-123,-11-4-426,-8 0-745,-8 0-526,-10 0-2521,-7-2 4341,-7-2 0,-3 1 0,-3-1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 16330,'0'80'590,"0"0"0,-1-3 0,-1-5-634,-1 20 391,-3-2-95,0-9 474,1-9-620,0-14-61,-2-9 260,5-14-305,-2-9 237,3-11-690,0-6 132,1-7-845,0-2-88,0-10-444,0-10-357,0-31-3507,0-8 5562,0-16 0,0 34 0,0 10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12689,'98'-7'3831,"-38"1"-3689,9 5 1,3 2 64,5-1 101,-8 1-95,-7 4 522,-15 2-674,-11 3 161,-13-1-222,-9 0-11,-8 1-594,-4 4-422,-2 7-772,-6 6-1203,-12 19-2649,-5 1 5651,-11 8 0,18-26 0,2-8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13054,'6'0'2885,"-2"0"-2090,-4 0 375,0 0-929,83-5 22,-44 4-131,14-1 0,1 0 19,-12 2-66,3 0-46,-1 0 0,1 0-28,-3 0-11,-2 0 0,-5 0 0,-5 1-145,-7 1-315,-6 2-380,-7-1-532,-5 0-214,-3-1 1586,-2 1 0,0-3 0,0 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14353,'54'0'20,"1"0"0,35 0-104,-75 0-471,-4 0-895,-5 0 1450,-3 0 0,-3 0 0,0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13357,'7'7'2985,"-1"-1"-2425,-6-6-95,0 76-118,0-41 11,0 58-61,0-61-118,-1-8-78,1-6-101,-2-7-140,2-4-414,0-2-869,0-3-7107,0-1 8530,3-2 0,-2 0 0,2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221 13 10808,'0'-7'2991,"0"1"-2330,0 6 2302,0 0-2263,-3 10 5,-8 8-183,-6 18-113,-10 13 39,-2 16-40,-1 11-156,2 8-84,2 3-44,6-2-40,6-4-34,5-8-33,4-8 22,4-11-39,1-9-45,0-12-106,0-9-767,1-11-146,4-7 150,7-10-872,11-32 1786,18-47 0,-18 32 0,5-17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128 1 18750,'0'55'1056,"0"0"0,-5 37-429,-2-65-84,-5-5-195,-3-6-157,0-4-191,-2-7 0,1-2-152,2-3-72,1 0-79,6-3 68,2-4 33,4-2-94,1 1-18,0 2 101,0 4 62,4 0 146,2 2 5,5 0 0,0 0 5,2 0 57,-2 2 22,1 4-28,0 4-56,-4 9-6,1 1-257,-1 2-549,-1 1-404,1-6-923,-1 0-1087,1-10 3226,5-7 0,-7-1 0,3-4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70 4 12701,'9'-2'2464,"-1"0"-2335,-8 2 1373,0 0-674,40 79 18,-30-28-448,11 8 0,-2 2 274,-19 15-56,-10 3-157,-5-2-73,-11-4-134,-2-6-112,2-7-56,2-8-78,6-10-6,3-9-90,6-12-341,5-7-493,2-9-2487,2-2 471,0-18-751,3 0 3691,1-13 0,-1 13 0,0 5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17 15098,'6'-9'1350,"-2"3"-986,-4 5 868,0 1-1075,-1 0-22,-1 0-68,-1 3-17,-1 0 1,2 2-46,-1 3 85,2-1-57,-4 5 7,0 0-7,-4 3-27,2 3 67,-2 2 11,2 7 17,-2 4 0,4 5-62,-1 4 51,2-1-29,-1-3 7,4-2-12,-1-7 16,2-4-21,0-8-40,0-5 23,0-5-34,0-4-376,0-1 376,2-4 0,2-2 0,2-5 0,4-1 6,-2-3 0,2 0 10,-1-3-10,0 1 0,-3 0 27,2 2-27,-3 3-6,0 1 0,1-2 0,-3 3 39,1-2-5,-4 5-29,2-2 6,-2 1 45,1 0-44,0-2-7,0 0 62,-1 0-55,0-3 21,0 2-27,0-2-1,0 3-5,0-2 6,0 2-6,0 0 6,0 2-6,0 1 0,0 2 11,-4 0 39,1 2-11,-2 1-27,2 0-7,3 2 57,-1 0-17,-1 0 33,2 0-72,-2-1-6,2 1 1299,0-2-1299,3 2 5,1 0 34,6 0 1,1-3-29,8-2 22,4-5-27,4-2 5,2 2-5,-3 0-1,-4 3-5,-5 4-1461,-7 0-1709,-5 3 3170,-8 11 0,2-8 0,-4 9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0 15025,'0'17'3120,"0"-4"-2341,-6 73-504,4-39-2982,-1 11 0,0 0 2925,3-4 1460,0-6-1471,0-3 787,0-8-927,0-3-67,0-8-45,2-5 3202,0-5-3594,1-6-571,0-5-986,1-2-790,1-7-1478,-2-11 4262,1-9 0,-3 7 0,-1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11 13351,'14'-2'2694,"-2"1"-2033,-12 1-219,112-3-145,-46 2-714,12-1 0,2 1 759,2 1-96,-9 0 196,-12 0-375,-15 0-67,-13 0-50,-15 0-594,-8 0-1148,-7 0-1,-10 7-2088,-10 4 3881,-11 8 0,9-8 0,3-2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14936,'62'7'0,"0"0"0,-7 0 0,-7-1-207,-12-3-208,-9 0-251,-7-1-673,-10 4-453,-7-2 1792,-14 6 0,7-6 0,-6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 12230,'-1'7'3748,"-1"-1"-3278,2-6 813,0 0-1048,79 40-106,-37-28-129,11 9 0,0-2-140,-4-17-487,-4-2-773,-3 0-673,-8-8-5268,-6-1 7341,-11-8 0,-7 8 0,-7 2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324 30 14460,'0'-17'3971,"0"4"-3550,0 13 161,0 0-498,-32 22-78,24 0-6,-25 22 5,33-1 1,0 5 5,1 5 39,3 4 1,-1 0 5,1 1 45,-3-2 106,-1-6 118,-1-5 94,-7-7-127,-6-7-287,-8-6-5,-4-7-582,-3-6-885,-1-5-2236,-5-5-5074,3-2 8777,-3-4 0,17 3 0,4-4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1 522 16336,'14'-63'509,"0"0"1,-2 5 0,0 9-140,3 16-23,0 1-89,-3 4-34,1 1-33,-3 4-62,0-1-40,0 4-33,0-1 140,1-4-101,-2 8 17,0 1 34,-5 12-12,-2 2-5,1 2-17,-2 0-50,0 0-57,2 4 68,4 8-11,6 10 5,7 11 90,19 38-101,-9-11 5,12 24-5,-15-25 23,-2-4-7,0-8 52,7 3-40,-6-20-34,6-2-3347,-10-20 3482,1-4 123,0-3-72,4-4-46,2-11 29,2-11-79,0-16-11,2-9-79,-4-4 6,-1-3 6,-3 0-29,-5 4-27,-2-1 39,-3 9 3352,-3 3-3397,-2 9 0,-2 8 6,-4 8 44,0 7-16,-3 7 11,0 1-1396,-1 2 304,0 3-790,0 1-1770,0 9-510,0 1 4117,2 6 0,-2-9 0,2-2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115 14 12774,'0'-4'2790,"0"1"-769,0 3-1618,0-3-111,0 3 60,0-3 176,3 12 20,-1 11-66,3 15-174,-2 13-101,-1 6-22,-1 1-62,-1 0-22,0-5-51,0-5-44,0 12-6,-3-19-79,0 10-122,-6-19-275,2-4-538,-2-5-543,2-5-1345,-12-8 2902,-11-2 0,11-5 0,-5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27 17221,'64'-4'384,"1"0"1,-6 0 0,-6 1-318,6-2-56,-10 2-11,-11 1-353,-13 1-1399,-7 1-1598,-9 0 3350,-5 4 0,-2-3 0,-2 4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390 88 20044,'-2'-49'1736,"-7"11"-1225,-4 38-231,-6 0-73,-4 3-56,-4 8 67,-8 9 118,-6 27 0,-1 9-168,-11 20-625,11-8 1,5 2 506,11 14 0,12-4-114,8-7 76,7-7-7,15-8 29,10-9-34,16-9 0,8-10 0,7-13-34,6-8 1,6-7-29,-17-16 0,1-5-55,24-11 61,-27 1 0,-4-4-262,6-21 251,-15 0 1054,-14-1-1043,-13 2-22,-11-1 72,-18 2-53,-14 2-59,-43-9 152,19 21 78,-15-2 62,38 25 44,16 8-5,8 4 177,9 3-284,7 0 118,25 0 129,2 3 117,25 5-184,-10 5-50,2 2-57,-5-2-78,-5-3-68,-5-3-33,-6-2-201,-3-2-371,-4-1-487,-2-1-794,-2 1-735,-4-2-1366,-3 3 3954,-4 1 0,-4-2 0,-1 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378 20 12769,'0'-4'3663,"0"1"-2588,0 3 157,-18-5-733,6 3 55,-18-4 96,7 13-180,-8 13-212,-5 16 78,-6 17 67,-5 14-55,1 10-771,6 10 681,10 2 67,15 2 44,7-6-50,14-33 1,4-1-113,9 17-78,18 7-56,-3-40-23,-1-10 17,-1-7-16,-4-6-18,-3-7 776,3-2-814,-13-3-63,2 0-16,-13 0-89,0 0-230,-3 0-3462,0 0 263,1-2-1400,2-7 5002,4-3 0,-3 0 0,0 3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47 14107,'0'-7'3568,"0"1"-3395,0 6 606,0 0-258,90-11-106,-42 7-1935,11-2 1,1 0 1827,-7 4-28,-7-1-62,-4 3 17,-10-2-45,-9 2 85,-8 0 139,-8 0 3219,-4 0-3330,-3 0-152,-11 12 34,-5 6-45,-12 20-67,-7 6-11,-1 8-23,1 1 6,3-1 44,2 10-5,14-19 0,2 3 84,13-21 118,4-2-23,11 2-123,7-3-28,12 3-45,4-6-5,2-3-6,14 0-45,-14-9 17,6 2-28,-20-9-84,-7 1-123,-3-1-213,-6 0-510,-3 0-258,-4 0-2089,-1 0 0,-1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60 13323,'-1'-5'3736,"-1"1"-3014,2 4 836,0 0-634,62-9-325,-21 5-241,55-7-123,-38 8-33,1-2-62,-4 1-28,-5-1-50,-8 2-29,-8 0-22,-11 1 23,-8 0-34,-8 2-112,-4 0-9719,-3 0 9631,0 3 0,0-2 0,0 2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288 8 13138,'9'-4'3148,"-2"1"-2885,-7 3 1193,0 0-750,-1 25 0,-7-7-45,-3 21-135,-5-14-72,-3-3-113,-1-2-89,-3-2 6,-2-3-73,-5 2-61,1-5-40,-3 1 61,5-6-27,4-1-45,6-4-62,4-1-95,8-1 17,0 0 0,5-4-68,8-5 6,2 0 90,4 0-3353,1 4 3398,-2 1 67,1 1-23,4 1 0,1 1 146,8 1-72,-7 7-7,5 4 3415,-11 7-3420,-2 4-39,0-2-6,-4 1-33,2-3-23,-4-3-11,1-3-45,-3-3-436,1-2-383,-2-3-306,1-1-712,-1-3-1815,5 0 3697,2-21 0,-2 16 0,-1-16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32 12405,'9'-8'3355,"-1"2"-3019,-8 6 677,0 0-296,25-10 246,-11 7 24,23-1-467,-16 25 1,5 16-11,0 23-23,0 16-10,-4 10-288,-6 6 220,-8-2 28,-5-3-62,-3-8-61,0-7-68,-8-10-84,-1-7-72,-9-9-6,1-6-112,-7 1-207,8-14-387,-3-1-459,9-14-78,2-4-1849,0-3 3008,4-2 0,1-1 0,3-2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0 218 17148,'80'-10'653,"-1"-1"1,11 1 0,2-1-546,-27 4 0,1 0 1,2 0-1877,11-1 1,2 1 0,2-1 1914,5 1 1,2 0-1,0-1 2,0 2 1,0-1-1,-1 1 28,-4 1 1,-2 1 0,0-1-59,-5 0 1,0 0 0,-3 1-44,-6 0 1,-3 1-1,-1-1 19,24-1 1,-4 0 127,-14 1 1,-3 0-173,-13 1 0,1-1 24,14 0 1,0 0-57,-19 1 1,0-1-3,12 1 0,-2 1 2509,8-2-2481,-23 3 1503,-18 0-1302,-11 1 1351,-11 0-1507,-3 0-2740,-3 0-1271,0 1-3365,-7 4 7286,-7 1 0,4-1 0,-2-2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 14745,'9'-5'3753,"-2"0"-3248,-7 5 1376,0 0-1052,17 33-67,-7-1-134,12 33-91,-13-7-134,-3 2-83,-4-3-57,-1-1-34,-1-4-61,0-2-78,0-3-40,0-5-38,0-5-7,0-8-5,0-6-5,0-8-96,0-4-1322,0-5-89,0-3-297,0-3-1485,8-18 3294,13-28 0,-9 17 0,7-12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88 20375,'69'-12'285,"0"-1"1,-3 2-1,-4 0-201,20-1-11,-1 1-22,-9 3-46,-10 2 6,-12 4-11,-14 1-252,-11 1-559,-10 0-960,-8 0-1853,-4 3-3763,-3 4 7387,-6 3 0,4-3 0,-3-1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793 41 14639,'1'-9'3411,"1"1"-3025,-2 8 786,0 0-540,13-10-5,-9 7-78,9-7-196,-13 10 477,0 0-461,0 7-94,-6 7 38,-3 14-22,-10 11-22,-8 6-6,-9 7-55,-8-2-85,-10 2-45,-8-2-11,-8-3 1,-5-2-63,-4-6 51,2-6-11,5-6-45,10-8 34,11-8 5,15-6-39,11-3-90,11-2-61,8-5 67,5-3-129,1-6-33,5-4 117,4-1 45,10-3 45,2 1 33,8 0 1,3 0 5,4 5 5,6 2 34,2 3 6,3 6-6,1 2 23,2 3 39,1 11 330,22 31-179,-20 6-118,-19-11 1,-2 2 95,6 26 5,-16-19 0,-2-1 1,8 21-29,2 7-39,-16-36-84,-4-11-51,-3-7-33,-4-6-89,0-8-718,-3 0-834,5-5-1272,7 2 2913,16-13 0,-10 9 0,4-9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 1 25494,'-19'54'0,"1"1"0,-12 33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31 458 12118,'-13'-9'2885,"3"1"-2319,10 8 1187,0 0-1243,-2 2-6,2 3-112,-2 3-84,2 4-78,0 3-28,0-1-46,0 2 12,0-1 0,0 2 40,-1 0-18,0 1-33,0 1-6,1 2 67,0 8-117,0-3 0,0 3-17,0-7-11,0-1-6,3-2-11,1 2-45,4-5-5,0 0-1,4-3 6,0-1 29,1 0-35,2-1-5,2 1 11,1 0-5,2 1-6,-1-2 0,-1 0 6,-3-2-1,3-1 1,-5-3-6,1 0 5,-2-3 1,-2-1 0,3 1-1,0-2 46,1 1-51,8-1 5,-6 0 6,4 0-5,-6 0 0,-2 0-6,-1 0 0,-1-5-6,2-3 6,-2-7 0,3-1 17,2-13 11,-2 6-23,0-9-5,-5 10 0,0-3 6,-1 1-6,1 0 34,-3 0 61,0-7-56,-1 8 28,-3-6 23,1 10-23,-2 1 0,0 3-4,-9-6-30,2 7-27,-7-6-1,4 8 1,0-3 0,0 2-1,-2-1 29,2 1-1,0 1-27,0 2 28,3 2-29,-2 1 1,-6-1-6,2 2 0,-5 1 0,3 4 0,0 1 28,-2 0 73,-7 0-90,6 0 22,-5 0-27,7 0-6,0 1 6,1 4 38,-6 7-3430,8-1 3431,-4 3-6,8-4 45,1 2 0,1 0-17,2 3 40,0 1 27,2 5 3376,1-1-3415,1 1-28,1-1 34,0 6-45,0-7-51,0 0-5,0-9-5,0-5-1,0 0 1,0-3-376,0-1 0,1-1-863,-1 0 141,3 2-561,-2 1-1562,2 4-549,0 1 3775,1 0 0,-1-4 0,-1-2 0</inkml:trace>
  <inkml:trace contextRef="#ctx0" brushRef="#br0" timeOffset="1">238 10 13418,'17'-5'1731,"-4"0"-1339,-11 5 5741,-2 0-5786,2 6-44,-2 3-17,0 8-62,0 1-11,0 2-57,1 1-60,-1-1 38,3-2 56,-2 2 107,2 6-146,-3-4 6,2 5-6,-2-8-11,0-3-39,0-1-22,0-1-29,0-1 0,0 0 1,0 2 16,0 12-17,0-2-10,0 9 4,1-9-4,-1-2 4,2-1 7,-1-4-18,0-1 18,0 0-18,-1-7-33,0 0 12,0-7-12,0 0 5,2-1 1,-2 3-1,2 0 40,-2 5-5,0 0 72,0 12-39,0-6 5,0 6-27,0-10-18,0-2-27,0-2-1,1-1 1,0 0 0,1-1 27,-1 3-27,0-1 5,1 4 28,-2 0 12,2 1 16,-2 2 34,0 0 27,0 5-21,0 0-23,0 4-23,1-1-55,1-1 28,0-1-23,-1-2 45,-1-2 11,0-1 0,0-4 0,0 1-22,0-3-6,0-1-27,0-3 38,0 2 0,0-2 18,0 4-12,0-2-6,0 2 12,0-1-23,0-1-28,0-3 28,0 0 0,0-2 57,0 2-7,0 0 40,0 5-90,0-3-33,0 1 39,0-3-40,0 0 34,0-1 45,0 2 28,0-1 90,0 8-146,0-5-6,0 5-16,0-8-23,0 0-5,0-2-1,0 0 29,0 1-28,0-1-1,0 0-5,0-1 0,0 0 0,0-1-5,0 0 5,0 2-6,0-3-9825,0 2 9010,0-11 1,0 6 0,0-6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682 0 16773,'4'0'1025,"-1"0"2117,-3 0-3091,0 3-18,0 4 6,0 3 29,0 4-7,0 1 29,0-2 44,0 4-44,-2-2 39,0 0 5,-3 2-11,2-5 0,-2 2-27,2-3 39,-2 3-62,1-3 11,-2 2 0,1 0-6,-2 1 12,0 4 22,1 0-34,-1 1 140,-4 10-139,1-9-40,-3 8 23,3-8 5,0-3-17,0 1-16,-1 0-1,0-1 40,-8 10-39,6-8-1,-6 7-21,5-11 38,2 0 6,-1 0 6,3-2-23,-1 2 22,1-1-21,0-1 94,-6 5-33,3-4 28,-4 3-45,3-4-12,2-1-32,-5 2 4,2 2 29,-3 2 6,-1-1-7,1 3 12,-2-2-5,1 1-12,-1 0 84,-7 6-16,0-1-79,2 0 5,4-6-10,9-8-45,2-2 44,2 0-39,1-2-5,1 2 28,0-5-29,3 2 1,0-1-6,1-1 5,0 0 1,-1 1 0,2-1-6,-3 2 5,1-1 1,0 0-1,1-2 46,-1 1-46,1-1 29,0 0-23,1-1 34,1 1 5,0-2-5,-2 2-6,2-2-2380,-2 0 918,5-2-391,1 0-1435,17-8 3249,27-13 0,-20 9 0,12-6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271 976 15361,'71'-26'745,"-1"-1"0,0 1 0,-4 3-3278,-14 9 0,-1 1 2782,1 1 0,0 1 1194,42-1-978,-8 4 1041,-15 11-554,4 47-543,-32 4-275,-21-5 1,-6 5 258,-8 43-150,-11-43 1,-5 1-32,-3-1 1,-5 2 224,-22 19 0,-9-2 983,7-20 0,-3-3-1266,-18 13 0,-4-6-3,12-22 0,-1-7 25,-1-3 1,-2-4-17,0-4 0,-1-4 89,-16-5 0,1-6-148,21-8 0,2-4-40,-9-4 1,5-7 117,-1-34-62,15-10-55,13-6-62,14-2-34,7 3 716,13-11-682,7 28 6,11-6 533,6 32-506,2 2 19,-1 7-58,-4 3-117,-4 3-683,-9 5-365,-4 4-2717,-1 0 332,2-5 3556,8-14 0,-10 9 0,2-6 0</inkml:trace>
  <inkml:trace contextRef="#ctx0" brushRef="#br0" timeOffset="1">545 0 20814,'1'88'551,"0"0"0,-1 0 0,1 7 1,0 1-1,-1-1-1089,-1-5 0,0 0 1,0 1 731,-1 8 0,-1 1 0,0-1-694,-1-1 0,-1-1 0,0-3 630,0-11 1,-1-2 0,0-4 54,-3 24 0,1-8 292,1-23 0,1-5-309,0-12 0,0-2 162,-4 35-61,0-5-55,-1 2-91,2-7-22,-1-11-51,6-18-16,0-16 911,4-12-945,-2-10 2540,2-5-2540,0-3-2763,0-1-598,12 0 3361,15-7 0,-9 5 0,5-6 0</inkml:trace>
  <inkml:trace contextRef="#ctx0" brushRef="#br0" timeOffset="2">2420 151 13928,'0'-4'2935,"0"1"538,0 3-2902,-1-9-34,-1 7-83,-3-7-112,-3 9-118,-7 2-56,-10 13 6,-11 15 123,-13 29-476,19-15 1,1 6 413,-1 5 1,1 4-24,-1 12 1,3 3-62,3 2 1,3 0 7,3-1 1,4-1-9,2 4 0,4-1-56,3-8 1,2-2-40,1-1 0,1-2 20,1-8 0,3-2 30,10 40-56,6-16 85,9-11 16,2-9-56,1-8-28,-1-5-11,-2-6 45,0-3-22,-2-5 714,-3-3-743,-3-5 0,-3-1-16,-2-5 39,3 4-62,-7-10-5,3 3 5,-10-9 28,0-1 6,-3-3-90,0-1-397,1 0-365,0 0-543,1 0-431,2 0-1131,-3-3-1497,1-2 4409,-3-6 0,0 4 0,0 0 0</inkml:trace>
  <inkml:trace contextRef="#ctx0" brushRef="#br0" timeOffset="3">3052 488 16269,'-6'-1'3221,"2"-1"-2605,4 2 554,0 0-688,88-21-73,-19 13-219,6-4 1,5 0-82,-19 7 1,0 3-599,3-1 0,1 1 553,2 0 1,0 0-15,-4 2 1,-2-1-9,-2 1 0,-2 0 25,37 0 17,-21 4 408,-24 5-212,-26 9 348,-14 10-175,-35 18-128,-19 17-140,-19 4 0,-10 4-112,13-13 0,-2 0-699,5-4 1,-2 4 0,2-4 695,-6 5 0,4-3 5,5-3 1,3 1-129,7-8 0,4 0 215,-22 31-106,22-19-22,19-12-34,11-14 5,10-4 2689,8-6-2515,10 1 429,13-1-406,14 1-6,9 1-62,11-2-25,-13-10 1,2-1-38,30 3-50,-30-7 1,-2-1 11,15-2-1,-13-2-27,-8 0 0,-11-2 5,-11 0-6,-8 0 7,-8 0 21,-4 0-4469,-3 0 1630,0-6-2039,1-25-1585,1-11 6430,0-21 0,-1 28 0,-1 8 0</inkml:trace>
  <inkml:trace contextRef="#ctx0" brushRef="#br0" timeOffset="4">3306 980 19294,'87'14'795,"-1"0"0,-2-1 0,-7-1-256,17 4-63,-2-2-151,-8-2-141,-14-2-100,-11-3-39,-17-2-3437,-14-3 3392,-12 1-403,-9-3-919,-4 1-1546,0-1-2016,-1 0 4884,4-1 0,-3 1 0,0-2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625 1371 11782,'0'-4'2448,"0"2"375,0 2-2319,0-8-56,0 6-84,-1-5 51,0 7-51,-2 0-140,3-2-39,-3 2-78,1-3-7,-3 1-10,2 0-23,-4-1 0,4 3 6,-2-3-22,3 2-18,0 0 1,1 1-23,1 0 28,-3 0-28,1 0 29,-8 0-35,1 0 29,-9 1-29,1 7 1,-6 5 28,-1 7-23,-2 2-6,-3 2 46,-11 14 16,7-7-11,-9 8 22,13-13-11,1-1 1,4-4 10,0-3 17,5-5-5,-2-1 5,4-4-22,-2 1-6,3-3 0,-1-1-33,2 0-29,1-1 57,4-3-12,2 1 18,3-2 32,0 0 7,0 0-46,2 0-55,-5 0 0,2-2-1,-2-1 79,3-5-50,2-1 5,1-5-39,2-2-6,0-1-27,0-2 16,0-9-22,0 6 39,0-6-6,0 12 6,0 2-5,0 4-51,0 2 11,0 3-6,0 2 23,0 0 28,3 1 0,2-2 6,7 2 28,2 1-1,4 1 1,2 0-29,3 0 35,2 3-7,4 5-22,-1 6 34,4 4 17,0 4 11,1 0 6,1 0-23,-4-1 5,-2-1 12,-4-1 45,-6 1 335,4 9-229,-8-4-39,3 9-56,-5-7 11,-2 0 22,2 0 12,-1-2-23,0-2-39,2-4-39,-4-3-28,0-5-6,-3-3 45,0-3-78,-4-4-6,1 1 0,-2-2-280,0 0-521,2 0-314,-1 0-437,4 0-599,4 0-1859,14-13 4010,19-19 0,-17 12 0,5-9 0</inkml:trace>
  <inkml:trace contextRef="#ctx0" brushRef="#br0" timeOffset="1">779 34 13256,'4'-18'2364,"-1"3"-1636,-3 15 28,0 0-213,78 3-62,-40 4-271,13-3 0,0 3 262,-9 13 155,0 7 90,3 13-85,0 15-306,4 18-94,-24-27 1,0 3-376,0 6 1,-2 3 388,2 10 1,-3 6 90,-5-4 1,-1 5 0,-2-2-108,1 17 0,-3 1-115,-3-19 1,-1 2 0,-3-4 10,-3 6 0,-3-5-23,-4-5 1,-2-1-12,-1 0 1,-3-2-26,-4-5 1,-2-1 4,-1-7 1,0-1 118,-15 33-29,0-17 6,6-16-50,0-12-68,7-10-50,2-9 0,6-6 26,3-7-698,6-2 213,2-3-1545,1 0 2004,17-21 0,-12 16 0,13-16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65 15586,'-13'0'2470,"2"0"-1782,11 0 411,0 0-942,27-3 162,30-1-42,4 1 0,11-2-810,-5 2 0,5 0 0,4-1 690,19 0 0,6 0 0,3 0-730,-15 1 1,3 0-1,1 0 1,1 0 649,5 1 0,1 0 0,0 0 0,0 0-16,-19 1 1,-1 0-1,1 0 1,-1 0 0,1 0-212,-1 1 0,0-1 0,1 1 0,-1 0 0,0 0 235,18 0 1,-1 0-1,0 0 1,1 0-319,-2 0 0,1 0 0,0 0 1,-1 0 275,-1-1 0,-1 1 1,0 0-1,-1 1-11,-4 0 0,-1 1 1,1 0-1,3 2 24,-2-1 0,4 1 0,2 0 0,-3 1 0,-5 0-28,-4 1 0,-5 0 0,-1 0 0,2 0-7,14 1 0,3 1 0,-2 0 0,-11-1 254,14 1 1,-11 0-246,-18-1 1,-5-1 9,35 3-40,-23-3 50,-12 1-16,-2-3-29,-13 0 961,-11 0-955,-16-2 1786,-11-1-1797,-6 1 438,-3-2-1188,-1 3 2473,-1-3-1723,-49 2 0,37-2 0,-37 0 0</inkml:trace>
  <inkml:trace contextRef="#ctx0" brushRef="#br0" timeOffset="1">739 520 21027,'20'68'591,"0"0"0,0 0 0,8 29 0,-4-6-1230,-9-30 1,-3-4 842,-1 1 1,0-1-14,-2-4 0,0-2 872,7 44-856,-3-13-89,1-12 387,1 3-505,-2-28-6,-2-1 141,-3-29-370,-4-7-382,3-4-839,2-3-631,18-19-2422,5-9 4509,16-23 0,-22 21 0,-4 3 0</inkml:trace>
  <inkml:trace contextRef="#ctx0" brushRef="#br0" timeOffset="2">1588 981 21287,'68'5'458,"0"0"0,0 0 0,30 2 0,-6-1-270,-29 0 0,-4 0-397,1-2 1,-2 1 317,-3-1 1,-1 1-4,38 2-61,-14 1-25,-16 1-20,-12-4-70,-15 3-1022,-9-3-449,-9 0-1137,-5-1-1461,-6-3 4139,1-1 0,-5 0 0,1 0 0</inkml:trace>
  <inkml:trace contextRef="#ctx0" brushRef="#br0" timeOffset="3">4516 567 16017,'5'0'2638,"0"0"-2173,-5 0 1490,0 0-1283,-15 75 28,-4-16-336,3 5 0,-3 4-48,0-17 1,-2-3-57,-1 5 1,-1 0-54,-2 0 0,-2-1-206,0-2 1,-3-1 172,0-2 0,-1-2-29,-1-4 1,0-2 89,-35 30-22,2-11-56,1-14-62,8-11-39,7-14-50,13-10-6,8-6-303,13-12 186,5-8 220,7-34-170,4 7-90,12-17 45,9 21 45,15 5 16,7 5 57,31 8 28,-15 10 11,21 6 11,-24 18 73,-2 8 11,0 21 28,-2 9 78,-1 9-70,-16-14 1,-1 1 64,17 22-118,-20-23 0,-1-2 84,6 9-39,-7-6-17,-5-8-5,-7-8-45,-4-8-51,-5-6-11,-4-6 6,-1-4-39,-1-4 27,-3-2-33,2 0 0,-1 0-168,-1 0-347,3 0-560,-1 0-561,3 0-1109,5 0-531,9-2-2890,8-8 6166,1-4 0,-10 3 0,-8 2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94 12701,'0'-7'2532,"0"1"-880,0 6-901,-1-23-46,-1 15 46,0-17-62,1 20-106,1 4 408,0-2-459,0 1 17,0 0 1775,0 0-2223,0 10 56,0 17 230,4 39-147,1-10 1,2 7-601,2 22 0,1 6 457,-3-20 0,2 3 0,-2 1-621,1 0 1,-2 0 0,1 0 640,1 29 1,-1-5-17,-1-19 0,-1-4-127,-2-13 1,1-2 243,6 40-129,-6-49 1,0 0-23,1 2 1,0-1 49,5 43-33,0-13-44,-1-23 880,-1-20-915,-3-16 1964,0-11-1964,-2-8 507,1-1-439,3-11-6,23-45 7,5-11-445,-7 10 0,2-4 371,-4 5 0,1-1 0,3-3 0,-1-1 0,-1 0 0,-1 1 0,2 1 0,-1 1 0,-3 6 0,0 0 0,6-6 0,0 4 0,7-11-12,3 3-67,-28 47-27,0 15 106,0 26 67,10 36-48,-9-18 1,0 5 23,2 13 1,1 3-41,0 3 0,-1 3 10,-2-8 0,1 3 0,-1-3-13,3 10 0,0-2 23,2 13 0,-1-7-23,9 6 0,-5-23 0,-2-22 0,-4-18 0,2-13 0,26-61 0,-19 10 0,1-8-591,0-8 1,3-8-1,-2-4 591,1-9 0,0-3 0,-2-3-608,-4 14 1,0-2-1,-1-1 1,0 1 607,5-19 0,0-1 0,0 1 0,2-2 0,0-1 0,-1 8 15,-1-1 0,-1 6-15,3 0 0,-1 7 0,3-2 0,-3 7 0,-3 12 0,-7 9 0,-9 24 1227,-3 5-1227,-5 16 2999,0 1-2999,0 3-28,1 0-2010,4 2-1535,5 4-679,18 19 4252,31 30 0,-25-22 0,12 10 0</inkml:trace>
  <inkml:trace contextRef="#ctx0" brushRef="#br0" timeOffset="1">3012 869 24010,'94'-4'1848,"-8"5"-1461,-29 9-29,-3 3-173,-2 1-101,-8-4-50,-5 0-29,2-3-5,-15-2-162,-1 0-482,-15-2-2745,-6 6-324,-6 8-5180,-14 7 8893,-11 8 0,7-15 0,1-3 0</inkml:trace>
  <inkml:trace contextRef="#ctx0" brushRef="#br0" timeOffset="2">2982 1301 17848,'9'5'3378,"-1"-1"-2476,-8-4-179,0 0-281,86 18-89,-39-7-177,10 1 1,2-1 2,-4 1-123,-2-3-56,-2-1-459,0-3-1093,-5-2-1590,6-1-3238,-9-2 6380,0 0 0,-21 0 0,-9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2 475 22666,'0'6'1702,"-1"16"-957,4 27-95,-1 31-365,-1-29 1,1 4-706,0 7 0,-1 3 638,1 4 1,0 0-85,0 2 1,0 0-26,1-3 0,1 0 31,4 15 0,2-2-121,-3-26 1,1-3-15,3 8 1,2-6 28,5-9 267,6-17-301,1-15 190,8-7-286,7-15-4,7-9 49,4-12 46,-3-2 624,-6 5-742,-8 14 256,-7 5-15,-5 25 16,0 12-61,-2 25-28,2 13-11,-4 4-29,4-4 29,-4-10-29,1-15 1,0-15 39,0-14 33,6-9 6,3-22-11,7-17-6,7-34-45,-20 17 1,0-5-279,2-14 0,0-8 245,-4-1 0,0-8 0,-1 4-351,2-13 1,-1 2 361,-5 22 0,0-1 0,-2 9 3,-4 11 0,-2 8 2,6-22 1,-6 21-6,-2 16-84,-3 20-756,-2 8-465,0 5-1139,0 0-1779,0 3 4411,0 3 1,0-4 0,0 2 0</inkml:trace>
  <inkml:trace contextRef="#ctx0" brushRef="#br0" timeOffset="1">1352 1728 15221,'13'10'4303,"-2"-3"-3553,-11-7-61,0 0-101,95-36-73,-50 10-241,13-1 1,-1-3 257,-21-8 6,-12 4-34,-11 1 22,-7 6-156,-7 3-107,-12 8 113,-4 7-180,-12 5 56,-3 8 56,2 15-39,-3 14 50,2 22-84,4 8-39,6 7-45,10-3 17,5 16-112,17-28-5,5 8-40,11-33-106,19-7-73,-9-11-191,12-4-525,-14-8-231,-5 0-633,-3-3-1231,-10-7 2979,-6-12 0,-7 10 0,-3-5 0</inkml:trace>
  <inkml:trace contextRef="#ctx0" brushRef="#br0" timeOffset="2">2318 1688 24066,'0'64'302,"-1"0"0,1-6 1,-1-8-303,0-10-241,1-11-924,0-11-1568,1-10-1961,12-11 4694,3-11 0,-1 4 0,-3-3 0</inkml:trace>
  <inkml:trace contextRef="#ctx0" brushRef="#br0" timeOffset="3">3070 1575 17820,'0'-12'4033,"0"3"-3271,0 9 73,0 0-835,-52 67-67,39-37 61,-39 54-5,52-51 11,6 1 0,0 7 45,6 6 156,-5 7 158,-2 7 133,-4 3 57,-7 1-44,-9 0-68,-9-5-96,-11-4-61,0-9-112,-4-7-168,6-10 0,2-10-347,7-10-465,5-5-404,4-11-481,5-13-969,3-14-930,4-32-1232,2-3 4828,4-17 0,-3 41 0,3 9 0</inkml:trace>
  <inkml:trace contextRef="#ctx0" brushRef="#br0" timeOffset="4">3638 585 16695,'6'0'4559,"-1"0"-3974,-3 50 1,-4 22-919,-1 15 725,-2 7 0,-2 4-84,1-33 0,-2-4-65,-3-2 1,0-2-37,2-3 1,1-3 145,-5 35 157,5-18-342,4-19 283,3-12-451,1-21-39,3-4 5,2-12 735,5 0-735,1 0 201,6 0-167,-6 0 0,5 0 0,-7 0 5,-1 0-5,-1 0 0,-2-1-5,3-1-186,9-9 63,3 1-96,10-6 44,-3 3 91,-2 2-6,-3 5-12,-2 3 107,-5 4 56,-2 14 79,-1 10-12,-2 18 39,-3 9 23,-2 28-185,-4-20-11,-1 9-292,0-34-240,2-12-801,1-10-4123,24-17 964,1-13 4503,19-17 0,-25 13 0,-4 1 0</inkml:trace>
  <inkml:trace contextRef="#ctx0" brushRef="#br0" timeOffset="5">4905 609 20296,'-13'95'1247,"1"1"0,-1-3 1,-1-5-873,4-26 0,-1-2-115,0 2 1,0 0-54,0-2 1,2-1-74,0-3 1,1-2 22,-5 45-79,4-13-72,3-16-6,4-14-157,0-15-308,2-12-376,0-12-833,0-9-959,2-5-1019,3-25-4938,-1-7 8590,1-26 0,-4 24 0,-1 4 0</inkml:trace>
  <inkml:trace contextRef="#ctx0" brushRef="#br0" timeOffset="6">4568 1130 23007,'66'12'384,"0"0"1,-3-1 0,-4-1-301,11 2-84,-2-2-67,-6-6-555,-6-1-643,-9-3-791,-9 0-2503,-10 0 4559,-6-5 0,-12 4 0,-4-4 0</inkml:trace>
  <inkml:trace contextRef="#ctx0" brushRef="#br0" timeOffset="7">5096 0 18632,'65'67'450,"0"-1"0,-5-5 0,-6-5-131,-7-1-151,-4-6-95,-5-3-62,-6-9 546,-6-7-781,-7-8-909,-5-10-2251,-4-6-1914,-2-8 5298,-3-9 0,-2 6 0,-1-6 0</inkml:trace>
  <inkml:trace contextRef="#ctx0" brushRef="#br0" timeOffset="8">5617 64 20944,'50'49'224,"0"0"0,0 1 0,18 16 0,-8-7-151,-9-10-73,-7-7-78,-6-6-6047,-7-7 4182,-5-8 1682,2-6 1,-14-9 0,1-3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726 181 16325,'-49'65'1644,"1"1"1,0-1-1,4-4 1,1-1-1,7-15-1644,3-7-5,1-2-124,1-2-347,3-6-571,5-4-600,3-8-1260,5-7-1608,2-5 4515,3-15 0,4 8 0,4-9 0</inkml:trace>
  <inkml:trace contextRef="#ctx0" brushRef="#br0" timeOffset="1">465 7 15401,'0'-4'4251,"0"1"-3192,0 3-63,-92 101-1428,45-47 860,-13 13 1,0 1 282,10-10-252,4-6-199,8-7-165,6-9 228,12-8-525,7-10-733,8-3-768,4-7 214,4 1-2611,27-6-4057,10 0 8157,28-3 0,-30 0 0,-7 0 0</inkml:trace>
  <inkml:trace contextRef="#ctx0" brushRef="#br0" timeOffset="2">1528 676 19025,'0'-15'3658,"0"3"-3096,0 55 1,0 27 456,0 17-1674,0 7 1,0 5 1004,0-25 0,0-3-70,0 2 0,0 0-64,0 0 0,0-1-48,-1-5 0,0-1-65,-1-5 1,0-1-6,-2-6 0,1-2 637,-6 40-701,1-18 365,3-16-394,0-15-5,3-14 0,0-11 974,2-9-1494,0-5-2027,0-3 649,0-16-1032,0-12-806,0-50 3736,0 4 0,0-1 0,0-9 0,0 28 0,0 1 0</inkml:trace>
  <inkml:trace contextRef="#ctx0" brushRef="#br0" timeOffset="3">1214 348 19014,'83'-6'537,"0"1"1,-3-1 0,-4 3-3125,-20 5 1,-3 3 2885,-1 2 1,-1 3 255,36 18 1038,-19 8-1324,-21 3 970,-20 3-729,-14 1 10,-19 4-234,-19 4-96,-15 3-5,-15 0 62,-1-5-12,6-8-50,10-6 3311,11-2-3328,13 4 346,6 8-273,7 11-29,1 13 12,8 10-28,11 6-322,9 3 334,13-2-26,-7-29 0,1-2-65,19 24-81,-18-33 1,0-3 58,8 2-61,-4-10-29,-6-10-5,-5-7-39,-6-6-666,-3-5-326,-4-4-565,1-2-997,-1-1-995,15-23-5077,5-4 8665,11-26 0,-21 26 0,-5 4 0</inkml:trace>
  <inkml:trace contextRef="#ctx0" brushRef="#br0" timeOffset="4">2721 1561 21875,'-8'75'997,"0"-1"0,1-5 1,0-7-780,0 7-218,1-16-252,4-14-694,0-21-1166,2-9-2067,8-46-4676,4-14 8797,8-44 1,-7 42-1,-2 5 1</inkml:trace>
  <inkml:trace contextRef="#ctx0" brushRef="#br0" timeOffset="5">2778 883 9985,'0'0'0</inkml:trace>
  <inkml:trace contextRef="#ctx0" brushRef="#br0" timeOffset="6">3366 1050 15210,'0'5'4706,"0"0"-3671,0-5 1257,0 0-1979,-21 91-106,16-41-151,-4 13 0,5 2 12,17 2-12,11 1-51,3 0 34,0-3 96,-7-7 167,-6-3 141,-8-6 72,-6-4-106,-17-5-106,-7-5-74,-21-5-145,-4-6-84,-2-9-291,6-7-409,8-5-617,12-3-570,11-12-1361,8-6-724,23-30-5458,8-5 9430,18-17 0,-16 33 0,-5 8 0</inkml:trace>
  <inkml:trace contextRef="#ctx0" brushRef="#br0" timeOffset="7">4041 549 23265,'7'81'1219,"0"0"0,0-1 0,-1 0-852,-2-3 0,-1-1-98,0 2 0,-1 0-31,-1-3 1,-1-1-239,0 2 0,0-2 0,0-11 0,0-2-419,-1-2 1,-1-2 418,-1 36 203,-3-22-203,3-21 0,2-15 0,1-17-500,0-8-726,0-7 280,1-10-1042,10-15-857,8-15-499,32-39-647,-23 35 0,2-1 3991,10-11 0,-1 2 0,3-5 0,-9 13 0</inkml:trace>
  <inkml:trace contextRef="#ctx0" brushRef="#br0" timeOffset="8">4937 1016 16908,'5'-1'4990,"0"-1"-3500,-5 2-286,0 0-111,-104 88-1238,45-34 456,-12 9 0,0 3 425,9 6-338,10-2-12,19-2-167,14-1-219,12-1 0,17-1 0,14-3 0,15-2 0,13-6 0,5-6 0,0-11 645,0-9-1171,-2-11-1165,-5-9-1899,8-18-1021,-8-14 4611,1-19 0,-24 16 0,-9 4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16745,'4'2'2756,"-1"-1"-1311,-3-1-678,71 0-161,-22 0-371,7 0 0,2 0 207,15-1-5,3 0-151,-6 0-135,-8 1-61,-10 0-40,-12 0-16,-10 0-29,-8 0-5,-9 0 0,-3 0-907,-3 4-494,-2 0-1376,-2 5-1654,-1 0 4431,-22 6 0,15-6 0,-14 1 0</inkml:trace>
  <inkml:trace contextRef="#ctx0" brushRef="#br0" timeOffset="1">37 425 14482,'93'0'3194,"1"0"1,3 0 0,-13 0-3094,-26 0-73,10 0-28,-34 0-521,-5 0-1042,-4 0-431,-1 0-2067,9-4-5391,-1-3 9452,6-5 0,-20 4 0,-3 3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2139 412 16118,'5'0'4755,"0"0"-3483,-5 0 1058,0 0-1894,-100-4 1,13 2-1070,-8-1 1,-10 2 811,13 7 1,-2 4-386,22-3 1,-1 1-1,-1 2 295,1 2 1,0 3 0,1-1-12,4 0 1,2 0-1,4 0 31,-15 4 1,5-1-159,14-2 0,4 0 206,-35 11 28,7 0-17,1 0-56,12-2-39,16-4-68,21-7 1074,17-4-1079,11-6 1579,22 3-1417,18 3 6,44 10-81,-21-5 1,7 1-88,6-1 0,9 2 0,-4-2-396,14 3 1,0 0 395,-17-5 0,1 0 0,-6-1 0,-3-3 0,-5 0-316,-6-1 0,-1 1 316,-3-1 0,-1 0 0,34 7 0,-26-3 0,-28 1 0,-16 2 0,-38 12 0,-37 21 0,2-9 0,-10 4-284,8-5 1,-5 3 0,-3 1 283,-10 6 0,-3 2 0,-1 0 0,-2 1 0,-1 1 0,2-2 0,6-3 0,3 0 0,3-3 0,-16 9 0,8-2 0,19-11 0,5-3 568,-25 21-568,17-7 0,10-4 0,22-7 0,13-4 0,29-7 0,27 3 0,33 3 0,-15-14 0,4-1 780,7 0 1,2-1-781,11-1 0,3-2 0,-2-2 0,0-3 0,-3-2 0,-1-2-652,1-2 1,-1-2 651,-7-1 0,-2-1 0,-3 0 0,-1 0-86,-8 0 0,-3 0 86,31 0 0,-24-1 0,-20 1 0,-20-2 425,-10 2-425,-7 0-898,-2 0-3129,9-16-5659,0-6 9686,13-18 0,-12 17 0,0 4 0</inkml:trace>
  <inkml:trace contextRef="#ctx0" brushRef="#br0" timeOffset="1">4969 21 19591,'4'-11'3288,"-1"2"-2504,-3 9-112,0 0-79,-117 0-262,64 10 0,-4 4-1303,-17-2 1,-11 0-1,1 5 1175,10 6 1,1 3-1,-1 1 2,-3 1 1,-1 1-1,1 1-68,5-2 0,1 2 0,3-1 39,-16 8 1,5 0-54,15-6 0,4 0-1147,11-4 0,2 0 1024,3-2 0,-1 1-53,-9 7 1,2 0 52,-10 10 1625,3 4-1625,58-29 733,31-1-733,26-1 0,36 0 0,-35-8 0,5-1 717,3-3 1,5-1-1,-2 0-717,12 0 0,0-1 0,-13 0 0,3-1 0,-6 0-13,-3 1 0,-6 0 13,33 3 0,-24 2 0,-31 1 0,-16 6 0,-75 50 0,-10 3-429,2-8 1,-6 2 428,3-6 0,1-1 0,2 1 0,0 0-196,1 0 1,2-1 195,13-6 0,4 0 0,6-4 0,6-1 0,-7 35 0,22-11 0,28-4 0,25-4 0,28-4-166,-19-29 0,4-3 166,5-1 0,2-2 0,2-4 0,2-2 0,1-1 0,0-3 0,-1-3 0,-2-2 0,1-1 0,-2-2 0,-2-1 0,0 0 0,-2-1 0,-1 0 0,44-2 0,-8-3 0,-14 0 0,-17-3 0,-17 2 1830,-15 3-1830,-11 2 729,-6 1-729,-4 0 450,0 0-450,-1 0 0,-1 0 0,3 0 0,-1 0 0,3 0-444,-1 0-1628,2 0-1972,-1 0-2011,3 0 6055,-2-3 0,-1 2 0,-4-2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1 199 21265,'-1'-25'998,"11"5"-606,30 18 296,15 8-217,16 12-135,11 14-364,-38-8 0,-1 3 207,3 3 1,-2 2-7,1 2 1,-2 2-65,-1 3 1,-1 1 16,-2 0 0,-2 2 33,-2-1 1,0 2-31,-4-1 0,-2 1 100,25 39-38,-10-1 128,-10-3-89,-7 0-130,-11-3-3293,-7 0 3302,-6-23 0,-6 3-150,-19 11 1,-6-1 90,9-10 0,-3-3-135,-16 6 1,-5-8 123,-18-6-34,-5-7 7,-6-9 259,-4-9-266,4-10-5,3-6 3010,12-16-3089,7-8 29,13-18-17,8-5 11,12 2-40,7 2 682,7 7-592,12 4 401,12 3-395,17 6 39,17 3 28,7 8 52,10 5-35,2 4 51,0 7-23,-4 4-45,-8 8-17,-10-1-44,-12-1 39,-4-2-45,-18-6-6,-1-2-179,-12-5-285,-3 0-840,1-1-757,-1 0-1546,7 0 3613,11-8 0,-9 5 0,6-6 0</inkml:trace>
  <inkml:trace contextRef="#ctx0" brushRef="#br0" timeOffset="1">1378 29 15916,'-9'-8'3910,"1"2"-3182,8 6 986,0 0-1294,-9-11-162,18 8 218,4 4 78,29 28 57,21 24-772,-25-16 1,1 3 370,6 5 0,1 3-62,2 4 1,1 1 30,-1 2 0,0 1 56,-2 1 1,0 1-63,-3-1 1,-1 0-12,-5-1 1,-2 0-23,-3-2 0,-2-1 2,-6-3 1,-3 0-143,-3-2 0,-3-1 112,4 41-62,-10-5 0,-6-8 51,-7-5-62,-12-5 40,-10-6 5,-16-4-51,-5-9-27,-5-10 0,-1-11-68,-16-13-67,18-22 6,-7-14 11,25-19 749,6-3-715,10 0 210,7 2-199,9 4 56,19 0 5,12 5 6,20 1 0,12 6 34,4 9 0,4 6 22,1 8 28,0 4 11,-1 7 22,-6 6-27,-7 9-12,-10 5-10,-11 2-12,-7-4 11,-9-2-34,-5-6-33,-4-4-28,-4-2-184,-1-6-399,-2-1-811,-1-3-1317,2 0 2739,14-60 0,-12 45 0,9-44 0</inkml:trace>
  <inkml:trace contextRef="#ctx0" brushRef="#br0" timeOffset="2">1221 2067 21041,'8'63'491,"0"-1"0,-1-5 1,-2-8-5895,-3-7 5604,-2-5 1309,0-4-1443,0-3 826,0-2-893,0-2 0,0-3-151,0-6 3045,0-4-3836,0-8-553,0-2-1278,1-3-369,7-22-2935,3-7 6077,4-26 0,-6 24 0,-3 5 0</inkml:trace>
  <inkml:trace contextRef="#ctx0" brushRef="#br0" timeOffset="3">1221 2067 1815,'75'-39'0,"0"-1"0,-15 8 0,1 0 0</inkml:trace>
  <inkml:trace contextRef="#ctx0" brushRef="#br0" timeOffset="4">2775 2071 16280,'6'0'4184,"-2"0"-3333,-4 0 46,0 0-163,0 96-163,-6-51-330,2 17 0,-2-1 134,-13-17-101,-4-3-78,-3-4-11,0-4-79,0-4-44,2-6-62,3-4-39,3-8-68,6-1-139,2-5-185,7-1-236,-2-3-469,5-1-215,-2-1-1220,2-15-1176,0-23-5352,0-15 9099,2-21 0,-2 35 0,2 8 0</inkml:trace>
  <inkml:trace contextRef="#ctx0" brushRef="#br0" timeOffset="5">2715 1733 15905,'0'6'3075,"0"-2"-2834,0-4-347,0 0-561,-6 36-621,4-21-1384,11 25-1932,8-31 4604,16-5 0,-15-1 0,-4-3 0</inkml:trace>
  <inkml:trace contextRef="#ctx0" brushRef="#br0" timeOffset="6">3253 3428 12461,'-6'7'4010,"2"-1"-3131,4-6 1104,0 0-1468,-3-3-61,2-4-174,0-2-112,3-2-17,1-1-17,0 1-50,4-7-44,3-6 4,6-9-38,11-11 28,5-9 16,11-6 51,7-8-392,7-3 358,8-5-31,-30 34 1,0 0-4,3-3 1,0 0-9,0-1 0,3-4-3,16-25 1,1-1-201,-14 16 1,0 0 180,14-20 0,-2 0-1,-16 22 1,-3 2 0,1-2 0,1-1-323,-1 1 1,1 0 319,-1 1 0,1 0 0,-2 2 0,1 1 0,-1 4 0,-1 1 2,-1 3 1,-1 3 3,30-30 111,-6 12-117,-5 13 5,-4 12 68,-4 7 113,8 4-13,-14 9 355,8 1-377,-20 10 715,-2 3-698,-2 1 279,-3 0-346,0 1 50,7 10-78,-9-1-12,4 6 23,-12-4 73,-3 0 95,-4-1 168,-2 7-168,-1 4 336,-1 29-330,-8-6-78,-7 20-12,-12-13 0,-6-2 72,-6-1 40,-6-3-72,-6-4-29,-10-2-56,-5-3-3381,-5-4 3410,0-6-1,3-4-17,7-7 1,11-6-7,10-4-38,14-4-40,9-1-44,10-1 3386,5 0-5509,3 0 1125,3 0-368,0 0-416,4 0-1949,7 0-1260,2 0 4985,8 0 0,-11 0 0,-3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4 20582,'0'-4'1871,"0"15"-6703,0 22 5650,0 43-152,-2-18 1,0 7-376,-3 21 1,0 5-113,-1-25 0,1 3 1,-2-1-29,1 2 0,-1-1 0,0-2 25,-3 18 1,0-2 61,1 5 0,0-4-146,2-25 1,2-2-21,-2 12 1,2-2 1043,2 26-974,1-40 1,1-1-3,1 14-45,3-1-39,0-40 3029,3-11-3023,-2-7 1068,-2-4-1097,1-3-33,-1 0 6,0 0-6,2 0-28,2-1 28,20-18 0,3-3-11,19-19 5,1-6 0,1-5-27,3-10 5,-16 17 0,-1-2 17,18-25-6,-20 27 0,-1 1 11,8-11 1,-4 10-6,-7 8 5,-7 10 0,-8 9 1,-5 8-46,-5 5 1,-3 4-84,-1 1 50,2 3 84,1 11 5,5 15 1,3 19 39,4 18-40,-3 11 1,2 5-1,-6 0 1,2-3 0,-4-10 27,3-6-33,-3-13 0,1-8 6,-2-6-6,-2-17 0,1-4-6,-4-14-67,3-1 62,2 0 11,6-7 118,8-14-17,13-23-6,11-25-67,-18 24 0,1-3-477,4-8 1,-1-4 451,0-5 0,0-2-1,1-6 1,-2-1 19,-1-1 1,0-4-10,-5 7 0,0-5 0,-1 4-13,1-6 0,-2 2 3,6-19 0,-3 6 31,-2 5-10,-7 27 10,-7 25 17,-4 15-51,-3 11 0,-1 5-936,0 2 370,0 2-2632,0 5-763,6 12-3232,3 4 7193,6 11 0,-6-17 0,-1-2 0</inkml:trace>
  <inkml:trace contextRef="#ctx0" brushRef="#br0" timeOffset="1">1682 1919 13833,'0'-11'4581,"0"2"-3471,0 9 1847,0 0-2218,0 88-196,0-38-361,0 10 0,0 0 20,-2-3-96,2-10-100,-3-7 0,1-10-6,0-7-118,1-5-319,1-6-380,0-2-287,0-6-257,0-1-538,0-3-1596,0-17-4322,0-9 7817,1-23 0,0 20 0,0 3 0</inkml:trace>
  <inkml:trace contextRef="#ctx0" brushRef="#br0" timeOffset="2">1689 1435 20252,'-9'25'-2275,"10"-2"147,30-14-2364,9-1 4492,7-1 0,-20-4 0,-7-1 0</inkml:trace>
  <inkml:trace contextRef="#ctx0" brushRef="#br0" timeOffset="3">2501 399 15967,'3'-8'3002,"0"2"-2391,-3 6 1231,0 0-996,15 110-1425,-8-29 965,2 7 0,-1 4-84,-6-28 1,-1-3-43,1 3 1,-1 0-48,-1-2 0,1 0 155,0-2 0,1-2-217,-1-3 0,1-1 8,1-3 1,1-2 176,6 39-84,2-15 235,17 14-341,-11-41 341,17 20-386,-23-47-29,5 3-10,-11-12 726,3-3-782,-6-4 64,1-1-31,-2-2-28,-2 0-11,3 0 0,-1 0-33,3-3 21,3-9 7,8-8-46,11-16 46,13-14-107,9-14 22,9-9-764,1-4 753,0 3 34,-5 9 0,-11 10 17,-8 16-1,-10 13-5,-10 12-61,-6 8-85,-5 5 202,-2 14 759,4 14-675,0 27-28,3 19-51,-2 15-233,0 8 228,-2-5 11,-2-8-6,1-16 29,0-14-34,2-17 6,2-13-1,-3-13 90,5-6-27,-2-10 295,12-16-279,7-22 0,16-31-65,-17 26 1,0-4-411,5-9 1,0-2 393,2-6 0,0-2 2,-1-4 1,-1 1-4,0 1 1,-2 0 3,-1 4 0,-2 3 13,-3 6 1,-1 4 25,15-35 61,-9 20-11,-12 35-22,-7 12 5,-7 22-240,-2 3 489,1 0-735,0 2-259,0 1-374,-1 1-595,0 2-1064,0-1-806,0 14-1115,0 2 4621,0 14 0,0-16 0,0-2 0</inkml:trace>
  <inkml:trace contextRef="#ctx0" brushRef="#br0" timeOffset="4">4392 1588 14695,'9'4'3736,"-1"-1"-3153,-8-3 1948,0 0-1808,3 88-40,-2-35-333,0 10 0,-2 2 272,-10 7-45,-7-1-101,-9-3-11,-1-7-90,-2-8-106,1-8-90,4-10-123,2-7-11,7-9-45,3-8-123,5-6-129,3-3-179,0-2-62,3-2 22,-1-3-369,1-3-476,-2-4-359,-3-4-274,0-6 1949,0-73 0,4 61 0,1-50 0</inkml:trace>
  <inkml:trace contextRef="#ctx0" brushRef="#br0" timeOffset="5">4389 1197 14549,'4'0'5591,"-1"0"-3648,-3 0-1892,0 69-51,0-45-292,0 51-375,0-62-934,0-3-1715,0-1-1165,3-3 4481,2-1 0,-1-3 0,0-1 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opedia.com/secured-overnight-financing-rate-sofr-4683954" TargetMode="External"/><Relationship Id="rId2" Type="http://schemas.openxmlformats.org/officeDocument/2006/relationships/hyperlink" Target="https://www.investopedia.com/terms/s/sonia.asp" TargetMode="External"/><Relationship Id="rId1" Type="http://schemas.openxmlformats.org/officeDocument/2006/relationships/hyperlink" Target="https://www.investopedia.com/terms/e/eonia.asp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investopedia.com/terms/l/libor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5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6EFLHOTf8LijdD6yIqrIA_9hEw9IUfqe/view?usp=sharing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file/d/16EafJoJNJbuuVqcUJcw64pmiBAnlNToi/view?usp=sharing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file/d/16EWxVtj9l5G_0tFyyZ1r5UJxSdJvLyE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348</v>
      </c>
    </row>
    <row r="4" spans="2:2" x14ac:dyDescent="0.3">
      <c r="B4" s="1" t="s">
        <v>349</v>
      </c>
    </row>
    <row r="5" spans="2:2" x14ac:dyDescent="0.3">
      <c r="B5" s="1" t="s">
        <v>350</v>
      </c>
    </row>
    <row r="7" spans="2:2" x14ac:dyDescent="0.3">
      <c r="B7" s="1" t="s">
        <v>351</v>
      </c>
    </row>
    <row r="9" spans="2:2" x14ac:dyDescent="0.3">
      <c r="B9" s="1" t="s">
        <v>352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4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120</v>
      </c>
    </row>
    <row r="2" spans="1:1" x14ac:dyDescent="0.3">
      <c r="A2" s="2" t="s">
        <v>322</v>
      </c>
    </row>
    <row r="3" spans="1:1" x14ac:dyDescent="0.3">
      <c r="A3" s="2" t="s">
        <v>323</v>
      </c>
    </row>
    <row r="4" spans="1:1" x14ac:dyDescent="0.3">
      <c r="A4" s="2" t="s">
        <v>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75AE-21DE-794E-B273-170B499985FA}">
  <sheetPr>
    <tabColor rgb="FFFF0000"/>
  </sheetPr>
  <dimension ref="B2:B5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120</v>
      </c>
    </row>
    <row r="3" spans="2:2" x14ac:dyDescent="0.3">
      <c r="B3" s="4" t="s">
        <v>473</v>
      </c>
    </row>
    <row r="5" spans="2:2" x14ac:dyDescent="0.3">
      <c r="B5" s="1" t="s">
        <v>475</v>
      </c>
    </row>
    <row r="6" spans="2:2" x14ac:dyDescent="0.3">
      <c r="B6" s="4" t="s">
        <v>474</v>
      </c>
    </row>
    <row r="8" spans="2:2" x14ac:dyDescent="0.3">
      <c r="B8" s="1" t="s">
        <v>479</v>
      </c>
    </row>
    <row r="9" spans="2:2" x14ac:dyDescent="0.3">
      <c r="B9" s="4" t="s">
        <v>478</v>
      </c>
    </row>
    <row r="11" spans="2:2" x14ac:dyDescent="0.3">
      <c r="B11" s="1" t="s">
        <v>477</v>
      </c>
    </row>
    <row r="12" spans="2:2" x14ac:dyDescent="0.3">
      <c r="B12" s="4" t="s">
        <v>476</v>
      </c>
    </row>
    <row r="50" spans="2:2" x14ac:dyDescent="0.3">
      <c r="B50"/>
    </row>
  </sheetData>
  <hyperlinks>
    <hyperlink ref="B9" r:id="rId1" xr:uid="{ABA00832-35B6-F14F-A0DE-8DF199D89223}"/>
    <hyperlink ref="B12" r:id="rId2" xr:uid="{8E0A2228-E6D2-9540-98BF-0ACA7E325B3C}"/>
    <hyperlink ref="B6" r:id="rId3" xr:uid="{D0A3A16F-10F8-0D49-A5B9-2F6BCB9BE306}"/>
    <hyperlink ref="B3" r:id="rId4" xr:uid="{5404F076-25E5-BA40-83FC-0C51F110411D}"/>
  </hyperlinks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Normal="10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81" t="s">
        <v>472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93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94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95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220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99</v>
      </c>
    </row>
    <row r="13" spans="1:20" ht="26" x14ac:dyDescent="0.3">
      <c r="B13" s="2" t="s">
        <v>17</v>
      </c>
    </row>
    <row r="14" spans="1:20" ht="26" x14ac:dyDescent="0.3">
      <c r="B14" s="2" t="s">
        <v>16</v>
      </c>
    </row>
    <row r="15" spans="1:20" ht="26" x14ac:dyDescent="0.3">
      <c r="B15" s="2" t="s">
        <v>15</v>
      </c>
    </row>
    <row r="16" spans="1:20" ht="26" x14ac:dyDescent="0.3">
      <c r="B16" s="2" t="s">
        <v>14</v>
      </c>
    </row>
    <row r="17" spans="2:2" ht="26" x14ac:dyDescent="0.3">
      <c r="B17" s="2" t="s">
        <v>13</v>
      </c>
    </row>
    <row r="18" spans="2:2" ht="26" x14ac:dyDescent="0.3">
      <c r="B18" s="2" t="s">
        <v>12</v>
      </c>
    </row>
    <row r="21" spans="2:2" ht="26" x14ac:dyDescent="0.3">
      <c r="B21" s="61" t="s">
        <v>10</v>
      </c>
    </row>
    <row r="22" spans="2:2" ht="26" x14ac:dyDescent="0.3">
      <c r="B22" s="2" t="s">
        <v>9</v>
      </c>
    </row>
    <row r="23" spans="2:2" ht="26" x14ac:dyDescent="0.3">
      <c r="B23" s="2" t="s">
        <v>8</v>
      </c>
    </row>
    <row r="24" spans="2:2" ht="26" x14ac:dyDescent="0.3">
      <c r="B24" s="2" t="s">
        <v>7</v>
      </c>
    </row>
    <row r="25" spans="2:2" ht="26" x14ac:dyDescent="0.3">
      <c r="B25" s="2" t="s">
        <v>6</v>
      </c>
    </row>
    <row r="26" spans="2:2" ht="26" x14ac:dyDescent="0.3">
      <c r="B26" s="2" t="s">
        <v>5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x14ac:dyDescent="0.2">
      <c r="A1" s="181" t="s">
        <v>472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79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118</v>
      </c>
      <c r="E10" s="56"/>
      <c r="F10" s="2"/>
      <c r="G10" s="35"/>
      <c r="I10" s="41" t="s">
        <v>119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120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104</v>
      </c>
      <c r="D13" s="2" t="s">
        <v>105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108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109</v>
      </c>
      <c r="E15" s="2"/>
      <c r="G15" s="34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107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106</v>
      </c>
      <c r="E18" s="39"/>
      <c r="F18" s="39" t="s">
        <v>111</v>
      </c>
      <c r="G18" s="40" t="s">
        <v>112</v>
      </c>
      <c r="H18" s="2"/>
      <c r="I18" s="48" t="s">
        <v>113</v>
      </c>
      <c r="J18" s="2"/>
      <c r="K18" s="48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117</v>
      </c>
      <c r="F19" s="46"/>
      <c r="G19" s="52" t="s">
        <v>114</v>
      </c>
      <c r="H19" s="2"/>
      <c r="I19" s="50" t="s">
        <v>115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80" t="s">
        <v>472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80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79" t="s">
        <v>11</v>
      </c>
      <c r="E3" s="2"/>
      <c r="F3" s="2"/>
      <c r="G3" s="2"/>
      <c r="H3" s="2"/>
      <c r="I3" s="2"/>
      <c r="J3" s="2"/>
      <c r="K3" s="2" t="s">
        <v>222</v>
      </c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232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231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104</v>
      </c>
      <c r="C7" s="2"/>
      <c r="F7" s="35" t="s">
        <v>205</v>
      </c>
      <c r="G7" s="35" t="s">
        <v>227</v>
      </c>
      <c r="H7" s="35" t="s">
        <v>224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225</v>
      </c>
      <c r="E8" s="2"/>
      <c r="F8" s="35" t="s">
        <v>223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226</v>
      </c>
      <c r="E9" s="2"/>
      <c r="F9" s="35" t="s">
        <v>206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206</v>
      </c>
      <c r="E11" s="78"/>
      <c r="F11" s="87" t="s">
        <v>223</v>
      </c>
      <c r="G11" s="88" t="s">
        <v>230</v>
      </c>
      <c r="H11" s="89"/>
      <c r="I11" s="90" t="s">
        <v>228</v>
      </c>
      <c r="K11" s="81" t="s">
        <v>229</v>
      </c>
    </row>
    <row r="12" spans="1:3071 3073:6143 6145:9215 9217:12287 12289:15359 15361:16384" s="2" customFormat="1" ht="26" x14ac:dyDescent="0.3">
      <c r="C12" s="91">
        <v>0</v>
      </c>
      <c r="D12" s="92">
        <f>G9</f>
        <v>10000000</v>
      </c>
      <c r="E12" s="93"/>
      <c r="F12" s="94">
        <f>-G8</f>
        <v>-5000000</v>
      </c>
      <c r="G12" s="182">
        <v>1.7999999999999998</v>
      </c>
      <c r="H12" s="95"/>
      <c r="I12" s="96">
        <f>F12*G12</f>
        <v>-9000000</v>
      </c>
      <c r="J12" s="95"/>
      <c r="K12" s="97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183">
        <v>1.7999999999999998</v>
      </c>
      <c r="I13" s="44">
        <f>F13*G13</f>
        <v>359999.99999999994</v>
      </c>
      <c r="J13" s="35"/>
      <c r="K13" s="79">
        <f>D13+I13</f>
        <v>-240000.00000000006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183">
        <v>1.8399999999999999</v>
      </c>
      <c r="H14" s="2"/>
      <c r="I14" s="44">
        <f>F14*G14</f>
        <v>368000</v>
      </c>
      <c r="J14" s="76"/>
      <c r="K14" s="79">
        <f t="shared" ref="K14:K16" si="0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183">
        <v>1.8800000000000001</v>
      </c>
      <c r="H15" s="2"/>
      <c r="I15" s="44">
        <f>F15*G15</f>
        <v>376000</v>
      </c>
      <c r="J15" s="76"/>
      <c r="K15" s="79">
        <f t="shared" si="0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3</v>
      </c>
      <c r="D16" s="82">
        <f>-G9</f>
        <v>-10000000</v>
      </c>
      <c r="F16" s="85">
        <f>G8</f>
        <v>5000000</v>
      </c>
      <c r="G16" s="184">
        <v>1.8800000000000001</v>
      </c>
      <c r="H16" s="46"/>
      <c r="I16" s="86">
        <f>F16*G16</f>
        <v>9400000</v>
      </c>
      <c r="K16" s="80">
        <f t="shared" si="0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233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s="3" customFormat="1" ht="26" x14ac:dyDescent="0.3">
      <c r="A19" s="2"/>
      <c r="B19" s="2"/>
      <c r="C19" s="35"/>
      <c r="D19" s="2" t="s">
        <v>234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s="3" customFormat="1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s="3" customFormat="1" ht="26" x14ac:dyDescent="0.3">
      <c r="B21" s="2"/>
      <c r="C21" s="2"/>
      <c r="D21" s="2" t="s">
        <v>272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s="3" customFormat="1" ht="26" x14ac:dyDescent="0.3">
      <c r="B22" s="2"/>
      <c r="C22" s="2"/>
      <c r="D22" s="2" t="s">
        <v>273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s="3" customFormat="1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s="3" customFormat="1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397</v>
      </c>
    </row>
    <row r="2" spans="1:1" x14ac:dyDescent="0.3">
      <c r="A2" s="1" t="s">
        <v>37</v>
      </c>
    </row>
    <row r="3" spans="1:1" x14ac:dyDescent="0.3">
      <c r="A3" s="1" t="s">
        <v>325</v>
      </c>
    </row>
    <row r="4" spans="1:1" x14ac:dyDescent="0.3">
      <c r="A4" s="1" t="s">
        <v>326</v>
      </c>
    </row>
    <row r="5" spans="1:1" x14ac:dyDescent="0.3">
      <c r="A5" s="1" t="s">
        <v>327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63" t="s">
        <v>423</v>
      </c>
    </row>
    <row r="2" spans="1:12" x14ac:dyDescent="0.3">
      <c r="A2" s="163" t="s">
        <v>420</v>
      </c>
    </row>
    <row r="3" spans="1:12" x14ac:dyDescent="0.3">
      <c r="A3" s="163" t="s">
        <v>3</v>
      </c>
    </row>
    <row r="5" spans="1:12" x14ac:dyDescent="0.3">
      <c r="D5" s="1" t="s">
        <v>374</v>
      </c>
    </row>
    <row r="8" spans="1:12" ht="29" x14ac:dyDescent="0.3">
      <c r="D8" s="1" t="s">
        <v>375</v>
      </c>
      <c r="H8" s="143" t="s">
        <v>0</v>
      </c>
      <c r="L8" s="27" t="s">
        <v>28</v>
      </c>
    </row>
    <row r="9" spans="1:12" ht="30" x14ac:dyDescent="0.4">
      <c r="D9" s="144" t="s">
        <v>376</v>
      </c>
      <c r="E9" s="144" t="s">
        <v>377</v>
      </c>
      <c r="F9" s="144" t="s">
        <v>378</v>
      </c>
      <c r="H9" s="144" t="s">
        <v>379</v>
      </c>
      <c r="I9" s="144" t="s">
        <v>380</v>
      </c>
      <c r="J9" s="144" t="s">
        <v>381</v>
      </c>
      <c r="L9" s="144" t="s">
        <v>376</v>
      </c>
    </row>
    <row r="10" spans="1:12" ht="30" x14ac:dyDescent="0.4">
      <c r="H10" s="144" t="s">
        <v>382</v>
      </c>
      <c r="I10" s="144" t="s">
        <v>383</v>
      </c>
      <c r="J10" s="144" t="s">
        <v>384</v>
      </c>
      <c r="L10" s="144" t="s">
        <v>377</v>
      </c>
    </row>
    <row r="11" spans="1:12" ht="30" x14ac:dyDescent="0.4">
      <c r="H11" s="144" t="s">
        <v>385</v>
      </c>
      <c r="I11" s="144" t="s">
        <v>386</v>
      </c>
      <c r="J11" s="144" t="s">
        <v>387</v>
      </c>
      <c r="L11" s="144" t="s">
        <v>378</v>
      </c>
    </row>
    <row r="14" spans="1:12" ht="29" x14ac:dyDescent="0.3">
      <c r="H14" s="1" t="s">
        <v>388</v>
      </c>
      <c r="L14" s="145" t="s">
        <v>389</v>
      </c>
    </row>
    <row r="15" spans="1:12" ht="31" x14ac:dyDescent="0.4">
      <c r="H15" s="144" t="s">
        <v>390</v>
      </c>
      <c r="I15" s="144" t="s">
        <v>391</v>
      </c>
      <c r="J15" s="144" t="s">
        <v>392</v>
      </c>
      <c r="L15" s="144" t="s">
        <v>393</v>
      </c>
    </row>
    <row r="16" spans="1:12" ht="70" x14ac:dyDescent="0.3">
      <c r="H16" s="146" t="s">
        <v>394</v>
      </c>
      <c r="I16" s="146" t="s">
        <v>395</v>
      </c>
      <c r="J16" s="146" t="s">
        <v>396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4" bestFit="1" customWidth="1"/>
    <col min="11" max="16384" width="10.83203125" style="5"/>
  </cols>
  <sheetData>
    <row r="1" spans="1:10" x14ac:dyDescent="0.3">
      <c r="A1" s="163" t="s">
        <v>421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114"/>
      <c r="G6" s="114" t="s">
        <v>28</v>
      </c>
    </row>
    <row r="7" spans="1:10" x14ac:dyDescent="0.3">
      <c r="B7" s="122">
        <v>200</v>
      </c>
      <c r="F7" s="114"/>
      <c r="G7" s="114">
        <f t="array" ref="G7:G8">x/Value</f>
        <v>0.66666666666666663</v>
      </c>
    </row>
    <row r="8" spans="1:10" x14ac:dyDescent="0.3">
      <c r="B8" s="122">
        <v>100</v>
      </c>
      <c r="F8" s="114"/>
      <c r="G8" s="114">
        <v>0.33333333333333331</v>
      </c>
    </row>
    <row r="9" spans="1:10" x14ac:dyDescent="0.3">
      <c r="F9" s="114"/>
      <c r="G9" s="114"/>
    </row>
    <row r="10" spans="1:10" x14ac:dyDescent="0.3">
      <c r="B10" s="5" t="s">
        <v>265</v>
      </c>
      <c r="F10" s="114"/>
      <c r="G10" s="114" t="s">
        <v>30</v>
      </c>
      <c r="I10" s="5" t="s">
        <v>2</v>
      </c>
      <c r="J10" s="114" t="s">
        <v>31</v>
      </c>
    </row>
    <row r="11" spans="1:10" x14ac:dyDescent="0.3">
      <c r="B11" s="120">
        <f t="array" ref="B11">MMULT(MMULT(TRANSPOSE(x),covmat),x)</f>
        <v>244</v>
      </c>
      <c r="F11" s="114"/>
      <c r="G11" s="115">
        <f t="array" ref="G11">MMULT(TRANSPOSE(w),Sw)</f>
        <v>2.7111111111111108E-3</v>
      </c>
      <c r="I11" s="121">
        <f>_xlfn.NORM.INV(alpha,0,SQRT(variance))</f>
        <v>25.69343501362323</v>
      </c>
      <c r="J11" s="114">
        <f>VaR/Value</f>
        <v>8.5644783378744094E-2</v>
      </c>
    </row>
    <row r="12" spans="1:10" x14ac:dyDescent="0.3">
      <c r="F12" s="114"/>
      <c r="G12" s="114"/>
    </row>
    <row r="13" spans="1:10" x14ac:dyDescent="0.3">
      <c r="F13" s="114"/>
      <c r="G13" s="114" t="s">
        <v>33</v>
      </c>
    </row>
    <row r="14" spans="1:10" x14ac:dyDescent="0.3">
      <c r="F14" s="114"/>
      <c r="G14" s="115">
        <f>SQRT(variancePct)</f>
        <v>5.2068331172711028E-2</v>
      </c>
    </row>
    <row r="15" spans="1:10" x14ac:dyDescent="0.3">
      <c r="F15" s="114"/>
      <c r="G15" s="114"/>
    </row>
    <row r="16" spans="1:10" x14ac:dyDescent="0.3">
      <c r="B16" s="7" t="s">
        <v>34</v>
      </c>
      <c r="F16" s="114"/>
      <c r="G16" s="116" t="s">
        <v>264</v>
      </c>
    </row>
    <row r="17" spans="2:10" x14ac:dyDescent="0.3">
      <c r="B17" s="120">
        <f t="array" ref="B17:B18">MMULT(covmat,x)</f>
        <v>0.5</v>
      </c>
      <c r="F17" s="114"/>
      <c r="G17" s="115">
        <f t="array" ref="G17:G18">MMULT(covmat,w)</f>
        <v>1.6666666666666666E-3</v>
      </c>
    </row>
    <row r="18" spans="2:10" x14ac:dyDescent="0.3">
      <c r="B18" s="120">
        <v>1.44</v>
      </c>
      <c r="F18" s="114"/>
      <c r="G18" s="115">
        <v>4.7999999999999996E-3</v>
      </c>
    </row>
    <row r="19" spans="2:10" x14ac:dyDescent="0.3">
      <c r="F19" s="114"/>
      <c r="G19" s="114"/>
    </row>
    <row r="20" spans="2:10" x14ac:dyDescent="0.3">
      <c r="B20" s="6" t="s">
        <v>36</v>
      </c>
      <c r="F20" s="114"/>
      <c r="G20" s="117" t="s">
        <v>36</v>
      </c>
      <c r="I20" s="5" t="s">
        <v>37</v>
      </c>
      <c r="J20" s="114" t="s">
        <v>263</v>
      </c>
    </row>
    <row r="21" spans="2:10" x14ac:dyDescent="0.3">
      <c r="B21" s="121">
        <f t="array" ref="B21:B22">(Sx/Value)/(variance/Value^2)</f>
        <v>0.61475409836065575</v>
      </c>
      <c r="F21" s="114"/>
      <c r="G21" s="118">
        <f t="array" ref="G21:G22">Sw/variancePct</f>
        <v>0.61475409836065575</v>
      </c>
      <c r="I21" s="121" cm="1">
        <f t="array" ref="I21:I22">b*VaR</f>
        <v>15.795144475588051</v>
      </c>
      <c r="J21" s="119">
        <f t="array" ref="J21:J22">b*VaRPct</f>
        <v>5.26504815852935E-2</v>
      </c>
    </row>
    <row r="22" spans="2:10" x14ac:dyDescent="0.3">
      <c r="B22" s="121">
        <v>1.7704918032786883</v>
      </c>
      <c r="F22" s="114"/>
      <c r="G22" s="118">
        <v>1.7704918032786887</v>
      </c>
      <c r="I22" s="121">
        <v>45.490016089693583</v>
      </c>
      <c r="J22" s="119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63" t="s">
        <v>422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22">
        <v>200</v>
      </c>
      <c r="F7" s="120">
        <f t="array" ref="F7:F8">x/Value</f>
        <v>0.66666666666666663</v>
      </c>
    </row>
    <row r="8" spans="1:10" x14ac:dyDescent="0.3">
      <c r="B8" s="122">
        <v>100</v>
      </c>
      <c r="F8" s="120">
        <v>0.33333333333333331</v>
      </c>
    </row>
    <row r="10" spans="1:10" x14ac:dyDescent="0.3">
      <c r="B10" s="5" t="s">
        <v>265</v>
      </c>
      <c r="F10" s="5" t="s">
        <v>266</v>
      </c>
      <c r="I10" s="5" t="s">
        <v>2</v>
      </c>
      <c r="J10" s="5" t="s">
        <v>31</v>
      </c>
    </row>
    <row r="11" spans="1:10" x14ac:dyDescent="0.3">
      <c r="B11" s="120">
        <f t="array" ref="B11">MMULT(MMULT(TRANSPOSE(x),covmat),x)</f>
        <v>244</v>
      </c>
      <c r="F11" s="123" cm="1">
        <f t="array" ref="F11">MMULT(MMULT(TRANSPOSE(w),covmat),w)</f>
        <v>2.7111111111111108E-3</v>
      </c>
      <c r="I11" s="120">
        <f>_xlfn.NORM.INV(alpha,0,SQRT(variance))</f>
        <v>25.69343501362323</v>
      </c>
      <c r="J11" s="126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23">
        <f t="array" ref="F17:F18">MMULT(covmat,w)</f>
        <v>1.6666666666666666E-3</v>
      </c>
    </row>
    <row r="18" spans="6:10" x14ac:dyDescent="0.3">
      <c r="F18" s="123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21">
        <f t="array" ref="F21:F22">Sw/variancePct</f>
        <v>0.61475409836065575</v>
      </c>
      <c r="J21" s="126">
        <f t="array" ref="J21:J22">b_pct*VaRPct</f>
        <v>5.26504815852935E-2</v>
      </c>
    </row>
    <row r="22" spans="6:10" x14ac:dyDescent="0.3">
      <c r="F22" s="121">
        <v>1.7704918032786887</v>
      </c>
      <c r="J22" s="126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2:10" x14ac:dyDescent="0.3">
      <c r="B4" s="127">
        <v>0</v>
      </c>
      <c r="C4" s="127">
        <v>1.44E-2</v>
      </c>
    </row>
    <row r="6" spans="2:10" x14ac:dyDescent="0.3">
      <c r="B6" s="5" t="s">
        <v>267</v>
      </c>
      <c r="F6" s="5" t="s">
        <v>28</v>
      </c>
    </row>
    <row r="7" spans="2:10" x14ac:dyDescent="0.3">
      <c r="B7" s="122">
        <v>200</v>
      </c>
      <c r="F7" s="120">
        <f t="array" ref="F7:F8">x/Value</f>
        <v>0.66666666666666663</v>
      </c>
    </row>
    <row r="8" spans="2:10" x14ac:dyDescent="0.3">
      <c r="B8" s="122">
        <v>100</v>
      </c>
      <c r="F8" s="120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0">
        <f t="array" ref="B11">MMULT(MMULT(TRANSPOSE(x),covmat),x)</f>
        <v>244</v>
      </c>
      <c r="F11" s="123">
        <f t="array" ref="F11">MMULT(TRANSPOSE(w),Sw)</f>
        <v>2.7111111111111108E-3</v>
      </c>
      <c r="I11" s="120">
        <f>_xlfn.NORM.INV(alpha,0,vol)</f>
        <v>25.69343501362323</v>
      </c>
      <c r="J11" s="126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0">
        <f t="array" ref="B14">SQRT(variance)</f>
        <v>15.620499351813308</v>
      </c>
      <c r="F14" s="149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0">
        <f t="array" ref="B17:B18">MMULT(covmat,x)</f>
        <v>0.5</v>
      </c>
      <c r="F17" s="123">
        <f t="array" ref="F17:F18">MMULT(covmat,w)</f>
        <v>1.6666666666666666E-3</v>
      </c>
    </row>
    <row r="18" spans="2:10" x14ac:dyDescent="0.3">
      <c r="B18" s="120">
        <v>1.44</v>
      </c>
      <c r="F18" s="123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21">
        <f t="array" ref="B21:B22">Value*Sx/variance</f>
        <v>0.61475409836065575</v>
      </c>
      <c r="F21" s="121">
        <f t="array" ref="F21:F22">Sw/variancePct</f>
        <v>0.61475409836065575</v>
      </c>
      <c r="J21" s="126">
        <f t="array" ref="J21:J22">b*VaRPct</f>
        <v>5.26504815852935E-2</v>
      </c>
    </row>
    <row r="22" spans="2:10" x14ac:dyDescent="0.3">
      <c r="B22" s="121">
        <v>1.7704918032786885</v>
      </c>
      <c r="F22" s="121">
        <v>1.7704918032786887</v>
      </c>
      <c r="J22" s="126">
        <v>0.15163338696564527</v>
      </c>
    </row>
  </sheetData>
  <phoneticPr fontId="2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63" t="s">
        <v>327</v>
      </c>
    </row>
    <row r="2" spans="1:17" x14ac:dyDescent="0.3">
      <c r="B2" s="6" t="s">
        <v>0</v>
      </c>
      <c r="G2" s="5" t="s">
        <v>25</v>
      </c>
      <c r="I2" s="5" t="s">
        <v>26</v>
      </c>
      <c r="M2" s="164" t="s">
        <v>267</v>
      </c>
      <c r="N2" s="164" t="s">
        <v>268</v>
      </c>
      <c r="O2" s="164" t="s">
        <v>269</v>
      </c>
      <c r="P2" s="164" t="s">
        <v>270</v>
      </c>
      <c r="Q2" s="164" t="s">
        <v>271</v>
      </c>
    </row>
    <row r="3" spans="1:17" x14ac:dyDescent="0.3">
      <c r="B3" s="167">
        <v>0.01</v>
      </c>
      <c r="C3" s="167">
        <v>0</v>
      </c>
      <c r="D3" s="167">
        <v>0</v>
      </c>
      <c r="E3" s="167">
        <v>0</v>
      </c>
      <c r="G3" s="120">
        <f ca="1">SUM(iVaR!x)</f>
        <v>1000</v>
      </c>
      <c r="I3" s="122">
        <v>0.95</v>
      </c>
      <c r="M3" s="122">
        <v>400</v>
      </c>
      <c r="N3" s="122">
        <v>410</v>
      </c>
      <c r="O3" s="122">
        <v>400</v>
      </c>
      <c r="P3" s="122">
        <v>400</v>
      </c>
      <c r="Q3" s="122">
        <v>400</v>
      </c>
    </row>
    <row r="4" spans="1:17" x14ac:dyDescent="0.3">
      <c r="B4" s="167">
        <v>0</v>
      </c>
      <c r="C4" s="167">
        <v>0.02</v>
      </c>
      <c r="D4" s="167">
        <v>0</v>
      </c>
      <c r="E4" s="167">
        <v>0</v>
      </c>
      <c r="M4" s="122">
        <v>300</v>
      </c>
      <c r="N4" s="122">
        <v>300</v>
      </c>
      <c r="O4" s="122">
        <v>310</v>
      </c>
      <c r="P4" s="122">
        <v>300</v>
      </c>
      <c r="Q4" s="122">
        <v>300</v>
      </c>
    </row>
    <row r="5" spans="1:17" x14ac:dyDescent="0.3">
      <c r="B5" s="167">
        <v>0</v>
      </c>
      <c r="C5" s="167">
        <v>0</v>
      </c>
      <c r="D5" s="167">
        <v>0.03</v>
      </c>
      <c r="E5" s="167">
        <v>0</v>
      </c>
      <c r="M5" s="122">
        <v>200</v>
      </c>
      <c r="N5" s="122">
        <v>200</v>
      </c>
      <c r="O5" s="122">
        <v>200</v>
      </c>
      <c r="P5" s="122">
        <v>210</v>
      </c>
      <c r="Q5" s="122">
        <v>200</v>
      </c>
    </row>
    <row r="6" spans="1:17" x14ac:dyDescent="0.3">
      <c r="B6" s="167">
        <v>0</v>
      </c>
      <c r="C6" s="167">
        <v>0</v>
      </c>
      <c r="D6" s="167">
        <v>0</v>
      </c>
      <c r="E6" s="167">
        <v>0.04</v>
      </c>
      <c r="M6" s="122">
        <v>100</v>
      </c>
      <c r="N6" s="122">
        <v>100</v>
      </c>
      <c r="O6" s="122">
        <v>100</v>
      </c>
      <c r="P6" s="122">
        <v>100</v>
      </c>
      <c r="Q6" s="122">
        <v>110</v>
      </c>
    </row>
    <row r="8" spans="1:17" x14ac:dyDescent="0.3">
      <c r="B8" s="5" t="s">
        <v>267</v>
      </c>
      <c r="G8" s="5" t="s">
        <v>28</v>
      </c>
    </row>
    <row r="9" spans="1:17" x14ac:dyDescent="0.3">
      <c r="B9" s="122" cm="1">
        <f t="array" aca="1" ref="B9:B12" ca="1">INDIRECT(B8)</f>
        <v>400</v>
      </c>
      <c r="G9" s="120">
        <f t="array" aca="1" ref="G9:G12" ca="1">x/Value</f>
        <v>0.4</v>
      </c>
    </row>
    <row r="10" spans="1:17" x14ac:dyDescent="0.3">
      <c r="B10" s="122">
        <f ca="1"/>
        <v>300</v>
      </c>
      <c r="G10" s="120">
        <f ca="1"/>
        <v>0.3</v>
      </c>
    </row>
    <row r="11" spans="1:17" x14ac:dyDescent="0.3">
      <c r="B11" s="122">
        <f ca="1"/>
        <v>200</v>
      </c>
      <c r="G11" s="120">
        <f ca="1"/>
        <v>0.2</v>
      </c>
    </row>
    <row r="12" spans="1:17" x14ac:dyDescent="0.3">
      <c r="B12" s="122">
        <f ca="1"/>
        <v>100</v>
      </c>
      <c r="G12" s="120">
        <f ca="1"/>
        <v>0.1</v>
      </c>
    </row>
    <row r="15" spans="1:17" x14ac:dyDescent="0.3">
      <c r="B15" s="5" t="s">
        <v>265</v>
      </c>
      <c r="G15" s="5" t="s">
        <v>266</v>
      </c>
      <c r="I15" s="5" t="s">
        <v>2</v>
      </c>
      <c r="J15" s="5" t="s">
        <v>31</v>
      </c>
    </row>
    <row r="16" spans="1:17" x14ac:dyDescent="0.3">
      <c r="B16" s="120" cm="1">
        <f t="array" aca="1" ref="B16" ca="1">MMULT(MMULT(TRANSPOSE(x),covmat),x)</f>
        <v>5000</v>
      </c>
      <c r="G16" s="123" cm="1">
        <f t="array" aca="1" ref="G16" ca="1">MMULT(MMULT(TRANSPOSE(w),covmat),w)</f>
        <v>5.0000000000000001E-3</v>
      </c>
      <c r="I16" s="120">
        <f ca="1">_xlfn.NORM.INV(alpha,0,SQRT(variance))</f>
        <v>116.30871536766733</v>
      </c>
      <c r="J16" s="149">
        <f ca="1">_xlfn.NORM.INV(alpha,0,SQRT(variancePct))</f>
        <v>0.11630871536766732</v>
      </c>
      <c r="L16" s="152"/>
      <c r="M16" s="150">
        <f ca="1">VaR</f>
        <v>116.30871536766733</v>
      </c>
      <c r="N16" s="153">
        <f ca="1">VaRPct</f>
        <v>0.11630871536766732</v>
      </c>
      <c r="P16" s="165" t="s">
        <v>405</v>
      </c>
      <c r="Q16" s="166" t="s">
        <v>406</v>
      </c>
    </row>
    <row r="17" spans="12:17" x14ac:dyDescent="0.3">
      <c r="L17" s="152" t="s">
        <v>267</v>
      </c>
      <c r="M17" s="154">
        <f t="dataTable" ref="M17:N21" dt2D="0" dtr="0" r1="B8" ca="1"/>
        <v>116.30871536766733</v>
      </c>
      <c r="N17" s="151">
        <v>0.11630871536766732</v>
      </c>
      <c r="P17" s="156">
        <f t="shared" ref="P17:Q21" si="0">M17-M$17</f>
        <v>0</v>
      </c>
      <c r="Q17" s="155">
        <f t="shared" si="0"/>
        <v>0</v>
      </c>
    </row>
    <row r="18" spans="12:17" x14ac:dyDescent="0.3">
      <c r="L18" s="152" t="s">
        <v>268</v>
      </c>
      <c r="M18" s="154">
        <v>117.24703105093441</v>
      </c>
      <c r="N18" s="151">
        <v>0.11608616935736081</v>
      </c>
      <c r="P18" s="156">
        <f t="shared" si="0"/>
        <v>0.93831568326707782</v>
      </c>
      <c r="Q18" s="155">
        <f t="shared" si="0"/>
        <v>-2.2254601030650967E-4</v>
      </c>
    </row>
    <row r="19" spans="12:17" x14ac:dyDescent="0.3">
      <c r="L19" s="152" t="s">
        <v>269</v>
      </c>
      <c r="M19" s="154">
        <v>117.71913001664893</v>
      </c>
      <c r="N19" s="151">
        <v>0.11655359407589003</v>
      </c>
      <c r="P19" s="156">
        <f t="shared" si="0"/>
        <v>1.4104146489816003</v>
      </c>
      <c r="Q19" s="155">
        <f t="shared" si="0"/>
        <v>2.4487870822270663E-4</v>
      </c>
    </row>
    <row r="20" spans="12:17" x14ac:dyDescent="0.3">
      <c r="L20" s="152" t="s">
        <v>270</v>
      </c>
      <c r="M20" s="154">
        <v>117.73062097572911</v>
      </c>
      <c r="N20" s="151">
        <v>0.11656497126309812</v>
      </c>
      <c r="P20" s="156">
        <f t="shared" si="0"/>
        <v>1.4219056080617776</v>
      </c>
      <c r="Q20" s="155">
        <f t="shared" si="0"/>
        <v>2.5625589543079585E-4</v>
      </c>
    </row>
    <row r="21" spans="12:17" x14ac:dyDescent="0.3">
      <c r="L21" s="152" t="s">
        <v>271</v>
      </c>
      <c r="M21" s="154">
        <v>117.28163931588382</v>
      </c>
      <c r="N21" s="151">
        <v>0.11612043496622161</v>
      </c>
      <c r="O21" s="7"/>
      <c r="P21" s="156">
        <f t="shared" si="0"/>
        <v>0.97292394821648998</v>
      </c>
      <c r="Q21" s="155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414</v>
      </c>
    </row>
    <row r="2" spans="1:1" x14ac:dyDescent="0.3">
      <c r="A2" s="1" t="s">
        <v>328</v>
      </c>
    </row>
    <row r="3" spans="1:1" x14ac:dyDescent="0.3">
      <c r="A3" s="1" t="s">
        <v>283</v>
      </c>
    </row>
    <row r="4" spans="1:1" x14ac:dyDescent="0.3">
      <c r="A4" s="1" t="s">
        <v>286</v>
      </c>
    </row>
    <row r="5" spans="1:1" x14ac:dyDescent="0.3">
      <c r="A5" s="1" t="s">
        <v>289</v>
      </c>
    </row>
    <row r="6" spans="1:1" x14ac:dyDescent="0.3">
      <c r="A6" s="1" t="s">
        <v>290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320</v>
      </c>
    </row>
    <row r="3" spans="2:4" x14ac:dyDescent="0.3">
      <c r="C3" s="1" t="s">
        <v>318</v>
      </c>
    </row>
    <row r="5" spans="2:4" x14ac:dyDescent="0.3">
      <c r="B5" s="1" t="s">
        <v>319</v>
      </c>
    </row>
    <row r="6" spans="2:4" x14ac:dyDescent="0.3">
      <c r="C6" s="1" t="s">
        <v>318</v>
      </c>
    </row>
    <row r="7" spans="2:4" x14ac:dyDescent="0.3">
      <c r="C7" s="132" t="s">
        <v>82</v>
      </c>
    </row>
    <row r="8" spans="2:4" x14ac:dyDescent="0.3">
      <c r="C8" s="1" t="s">
        <v>317</v>
      </c>
    </row>
    <row r="10" spans="2:4" x14ac:dyDescent="0.3">
      <c r="B10" s="1" t="s">
        <v>316</v>
      </c>
    </row>
    <row r="11" spans="2:4" x14ac:dyDescent="0.3">
      <c r="C11" s="1" t="s">
        <v>315</v>
      </c>
    </row>
    <row r="13" spans="2:4" x14ac:dyDescent="0.3">
      <c r="B13" s="1" t="s">
        <v>43</v>
      </c>
    </row>
    <row r="14" spans="2:4" x14ac:dyDescent="0.3">
      <c r="C14" s="1" t="s">
        <v>314</v>
      </c>
    </row>
    <row r="15" spans="2:4" x14ac:dyDescent="0.3">
      <c r="D15" s="1" t="s">
        <v>313</v>
      </c>
    </row>
    <row r="16" spans="2:4" x14ac:dyDescent="0.3">
      <c r="C16" s="1" t="s">
        <v>45</v>
      </c>
    </row>
    <row r="17" spans="4:4" x14ac:dyDescent="0.3">
      <c r="D17" s="1" t="s">
        <v>312</v>
      </c>
    </row>
    <row r="18" spans="4:4" x14ac:dyDescent="0.3">
      <c r="D18" s="1" t="s">
        <v>311</v>
      </c>
    </row>
    <row r="19" spans="4:4" x14ac:dyDescent="0.3">
      <c r="D19" s="1" t="s">
        <v>310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63" t="s">
        <v>424</v>
      </c>
    </row>
    <row r="2" spans="1:18" x14ac:dyDescent="0.3">
      <c r="B2" s="1" t="s">
        <v>282</v>
      </c>
      <c r="C2" s="74">
        <v>1E-3</v>
      </c>
    </row>
    <row r="3" spans="1:18" x14ac:dyDescent="0.3">
      <c r="B3" s="1" t="s">
        <v>281</v>
      </c>
      <c r="C3" s="74">
        <v>0.02</v>
      </c>
    </row>
    <row r="4" spans="1:18" x14ac:dyDescent="0.3">
      <c r="K4" s="105" t="s">
        <v>280</v>
      </c>
      <c r="L4" s="105" t="s">
        <v>279</v>
      </c>
    </row>
    <row r="5" spans="1:18" x14ac:dyDescent="0.3">
      <c r="B5" s="1" t="s">
        <v>278</v>
      </c>
      <c r="C5" s="1" t="s">
        <v>277</v>
      </c>
      <c r="D5" s="1" t="s">
        <v>408</v>
      </c>
      <c r="E5" s="1" t="s">
        <v>407</v>
      </c>
      <c r="F5" s="1" t="s">
        <v>275</v>
      </c>
      <c r="G5" s="1" t="s">
        <v>274</v>
      </c>
      <c r="K5" s="129">
        <f ca="1">AVERAGE(K7:K80)</f>
        <v>-5.0987943704191602E-2</v>
      </c>
      <c r="L5" s="129">
        <f ca="1">AVERAGE(L7:L80)</f>
        <v>0.72893490099060543</v>
      </c>
    </row>
    <row r="6" spans="1:18" x14ac:dyDescent="0.3">
      <c r="B6" s="1">
        <v>0</v>
      </c>
      <c r="C6" s="1">
        <v>100</v>
      </c>
      <c r="P6" s="124"/>
      <c r="R6" s="124"/>
    </row>
    <row r="7" spans="1:18" x14ac:dyDescent="0.3">
      <c r="B7" s="1">
        <v>1</v>
      </c>
      <c r="C7" s="128">
        <f t="shared" ref="C7:C38" ca="1" si="0">C6*(1+_xlfn.NORM.INV(RAND(),mu,sigma))</f>
        <v>102.23575531344436</v>
      </c>
      <c r="D7" s="124">
        <f ca="1">C7/C6-1</f>
        <v>2.2357553134443542E-2</v>
      </c>
      <c r="E7" s="124">
        <f ca="1">C16/C6-1</f>
        <v>-6.6420384515768482E-3</v>
      </c>
      <c r="F7" s="124">
        <f t="shared" ref="F7:F38" ca="1" si="1">_xlfn.STDEV.S(D7:D16)*SQRT(10)</f>
        <v>9.1453166198080818E-2</v>
      </c>
      <c r="G7" s="124">
        <f t="shared" ref="G7:G38" ca="1" si="2">_xlfn.STDEV.S(E7:E16)</f>
        <v>2.9124272633523341E-2</v>
      </c>
      <c r="H7" s="124"/>
      <c r="I7" s="124"/>
      <c r="J7" s="124"/>
      <c r="K7" s="124">
        <f t="shared" ref="K7:K38" ca="1" si="3">CORREL(D7:D27,D8:D28)</f>
        <v>-4.9103242191193927E-2</v>
      </c>
      <c r="L7" s="124">
        <f t="shared" ref="L7:L38" ca="1" si="4">CORREL(E7:E27,E8:E28)</f>
        <v>0.69837547139140033</v>
      </c>
      <c r="N7" s="124"/>
    </row>
    <row r="8" spans="1:18" x14ac:dyDescent="0.3">
      <c r="B8" s="1">
        <v>2</v>
      </c>
      <c r="C8" s="128">
        <f t="shared" ca="1" si="0"/>
        <v>103.46013281412664</v>
      </c>
      <c r="D8" s="124">
        <f t="shared" ref="D8:D71" ca="1" si="5">C8/C7-1</f>
        <v>1.1976020492326489E-2</v>
      </c>
      <c r="E8" s="124">
        <f t="shared" ref="E8:E38" ca="1" si="6">C17/C7-1</f>
        <v>-3.8733528386385441E-2</v>
      </c>
      <c r="F8" s="124">
        <f t="shared" ca="1" si="1"/>
        <v>8.8277002319086584E-2</v>
      </c>
      <c r="G8" s="124">
        <f t="shared" ca="1" si="2"/>
        <v>2.4104329061567779E-2</v>
      </c>
      <c r="H8" s="124"/>
      <c r="I8" s="124"/>
      <c r="J8" s="124"/>
      <c r="K8" s="124">
        <f t="shared" ca="1" si="3"/>
        <v>-0.11549789834094953</v>
      </c>
      <c r="L8" s="124">
        <f t="shared" ca="1" si="4"/>
        <v>0.77662898864472218</v>
      </c>
      <c r="M8" s="124"/>
      <c r="N8" s="124"/>
    </row>
    <row r="9" spans="1:18" x14ac:dyDescent="0.3">
      <c r="B9" s="1">
        <v>3</v>
      </c>
      <c r="C9" s="128">
        <f t="shared" ca="1" si="0"/>
        <v>105.05579350056804</v>
      </c>
      <c r="D9" s="124">
        <f t="shared" ca="1" si="5"/>
        <v>1.542295223328316E-2</v>
      </c>
      <c r="E9" s="124">
        <f t="shared" ca="1" si="6"/>
        <v>-6.4069875761940009E-2</v>
      </c>
      <c r="F9" s="124">
        <f t="shared" ca="1" si="1"/>
        <v>8.7073995869232451E-2</v>
      </c>
      <c r="G9" s="124">
        <f t="shared" ca="1" si="2"/>
        <v>2.5296285604669597E-2</v>
      </c>
      <c r="H9" s="124"/>
      <c r="I9" s="124"/>
      <c r="J9" s="124"/>
      <c r="K9" s="124">
        <f t="shared" ca="1" si="3"/>
        <v>-0.13973727242005768</v>
      </c>
      <c r="L9" s="124">
        <f t="shared" ca="1" si="4"/>
        <v>0.83510029355067461</v>
      </c>
      <c r="M9" s="124"/>
      <c r="N9" s="124"/>
    </row>
    <row r="10" spans="1:18" x14ac:dyDescent="0.3">
      <c r="B10" s="1">
        <v>4</v>
      </c>
      <c r="C10" s="128">
        <f t="shared" ca="1" si="0"/>
        <v>106.67314517341914</v>
      </c>
      <c r="D10" s="124">
        <f t="shared" ca="1" si="5"/>
        <v>1.5395168785644842E-2</v>
      </c>
      <c r="E10" s="124">
        <f t="shared" ca="1" si="6"/>
        <v>-6.8300928348860257E-2</v>
      </c>
      <c r="F10" s="124">
        <f t="shared" ca="1" si="1"/>
        <v>8.5917622979459901E-2</v>
      </c>
      <c r="G10" s="124">
        <f t="shared" ca="1" si="2"/>
        <v>2.5643939684660222E-2</v>
      </c>
      <c r="H10" s="124"/>
      <c r="I10" s="124"/>
      <c r="J10" s="124"/>
      <c r="K10" s="124">
        <f t="shared" ca="1" si="3"/>
        <v>-0.14967300235435943</v>
      </c>
      <c r="L10" s="124">
        <f t="shared" ca="1" si="4"/>
        <v>0.86403712523406795</v>
      </c>
      <c r="M10" s="124"/>
      <c r="N10" s="124"/>
    </row>
    <row r="11" spans="1:18" x14ac:dyDescent="0.3">
      <c r="B11" s="1">
        <v>5</v>
      </c>
      <c r="C11" s="128">
        <f t="shared" ca="1" si="0"/>
        <v>109.08585985011788</v>
      </c>
      <c r="D11" s="124">
        <f t="shared" ca="1" si="5"/>
        <v>2.2617826377729688E-2</v>
      </c>
      <c r="E11" s="124">
        <f t="shared" ca="1" si="6"/>
        <v>-8.4088162496413488E-2</v>
      </c>
      <c r="F11" s="124">
        <f t="shared" ca="1" si="1"/>
        <v>8.2659610844547413E-2</v>
      </c>
      <c r="G11" s="124">
        <f t="shared" ca="1" si="2"/>
        <v>2.524890943312422E-2</v>
      </c>
      <c r="H11" s="124"/>
      <c r="I11" s="124"/>
      <c r="J11" s="124"/>
      <c r="K11" s="124">
        <f t="shared" ca="1" si="3"/>
        <v>-0.26217424197743994</v>
      </c>
      <c r="L11" s="124">
        <f t="shared" ca="1" si="4"/>
        <v>0.85381229462100194</v>
      </c>
      <c r="M11" s="124"/>
      <c r="N11" s="124"/>
    </row>
    <row r="12" spans="1:18" x14ac:dyDescent="0.3">
      <c r="B12" s="1">
        <v>6</v>
      </c>
      <c r="C12" s="128">
        <f t="shared" ca="1" si="0"/>
        <v>103.12418369599015</v>
      </c>
      <c r="D12" s="124">
        <f t="shared" ca="1" si="5"/>
        <v>-5.4651227595574503E-2</v>
      </c>
      <c r="E12" s="124">
        <f t="shared" ca="1" si="6"/>
        <v>-0.10179398700726006</v>
      </c>
      <c r="F12" s="124">
        <f t="shared" ca="1" si="1"/>
        <v>7.6546439476967182E-2</v>
      </c>
      <c r="G12" s="124">
        <f t="shared" ca="1" si="2"/>
        <v>2.32665420835611E-2</v>
      </c>
      <c r="H12" s="124"/>
      <c r="I12" s="124"/>
      <c r="J12" s="124"/>
      <c r="K12" s="124">
        <f t="shared" ca="1" si="3"/>
        <v>-0.18130929490717532</v>
      </c>
      <c r="L12" s="124">
        <f t="shared" ca="1" si="4"/>
        <v>0.8451099975004609</v>
      </c>
      <c r="M12" s="124"/>
      <c r="N12" s="124"/>
    </row>
    <row r="13" spans="1:18" x14ac:dyDescent="0.3">
      <c r="B13" s="1">
        <v>7</v>
      </c>
      <c r="C13" s="128">
        <f t="shared" ca="1" si="0"/>
        <v>98.591952257361854</v>
      </c>
      <c r="D13" s="124">
        <f t="shared" ca="1" si="5"/>
        <v>-4.3949258808092084E-2</v>
      </c>
      <c r="E13" s="124">
        <f t="shared" ca="1" si="6"/>
        <v>-6.6923328988172326E-2</v>
      </c>
      <c r="F13" s="124">
        <f t="shared" ca="1" si="1"/>
        <v>5.9983854821121216E-2</v>
      </c>
      <c r="G13" s="124">
        <f t="shared" ca="1" si="2"/>
        <v>1.4663146950366489E-2</v>
      </c>
      <c r="H13" s="124"/>
      <c r="I13" s="124"/>
      <c r="J13" s="124"/>
      <c r="K13" s="124">
        <f t="shared" ca="1" si="3"/>
        <v>-0.59232121298900242</v>
      </c>
      <c r="L13" s="124">
        <f t="shared" ca="1" si="4"/>
        <v>0.84357036985270628</v>
      </c>
      <c r="M13" s="124"/>
      <c r="N13" s="124"/>
    </row>
    <row r="14" spans="1:18" x14ac:dyDescent="0.3">
      <c r="B14" s="1">
        <v>8</v>
      </c>
      <c r="C14" s="128">
        <f t="shared" ca="1" si="0"/>
        <v>101.17444629103198</v>
      </c>
      <c r="D14" s="124">
        <f t="shared" ca="1" si="5"/>
        <v>2.6193760997133442E-2</v>
      </c>
      <c r="E14" s="124">
        <f t="shared" ca="1" si="6"/>
        <v>-2.052851255862409E-2</v>
      </c>
      <c r="F14" s="124">
        <f t="shared" ca="1" si="1"/>
        <v>4.3898290350247636E-2</v>
      </c>
      <c r="G14" s="124">
        <f t="shared" ca="1" si="2"/>
        <v>1.1395658715594189E-2</v>
      </c>
      <c r="H14" s="124"/>
      <c r="I14" s="124"/>
      <c r="J14" s="124"/>
      <c r="K14" s="124">
        <f t="shared" ca="1" si="3"/>
        <v>-0.48811756876155199</v>
      </c>
      <c r="L14" s="124">
        <f t="shared" ca="1" si="4"/>
        <v>0.84522579243498763</v>
      </c>
      <c r="M14" s="124"/>
      <c r="N14" s="124"/>
    </row>
    <row r="15" spans="1:18" x14ac:dyDescent="0.3">
      <c r="B15" s="1">
        <v>9</v>
      </c>
      <c r="C15" s="128">
        <f t="shared" ca="1" si="0"/>
        <v>99.443179058788871</v>
      </c>
      <c r="D15" s="124">
        <f t="shared" ca="1" si="5"/>
        <v>-1.711170454309241E-2</v>
      </c>
      <c r="E15" s="124">
        <f t="shared" ca="1" si="6"/>
        <v>-4.2145440501560105E-2</v>
      </c>
      <c r="F15" s="124">
        <f t="shared" ca="1" si="1"/>
        <v>3.1964856759034641E-2</v>
      </c>
      <c r="G15" s="124">
        <f t="shared" ca="1" si="2"/>
        <v>1.2314097522908619E-2</v>
      </c>
      <c r="H15" s="124"/>
      <c r="I15" s="124"/>
      <c r="J15" s="124"/>
      <c r="K15" s="124">
        <f t="shared" ca="1" si="3"/>
        <v>-0.4444081112635247</v>
      </c>
      <c r="L15" s="124">
        <f t="shared" ca="1" si="4"/>
        <v>0.83224272006001188</v>
      </c>
      <c r="M15" s="124"/>
      <c r="N15" s="124"/>
    </row>
    <row r="16" spans="1:18" x14ac:dyDescent="0.3">
      <c r="B16" s="1">
        <v>10</v>
      </c>
      <c r="C16" s="128">
        <f t="shared" ca="1" si="0"/>
        <v>99.335796154842313</v>
      </c>
      <c r="D16" s="124">
        <f t="shared" ca="1" si="5"/>
        <v>-1.0798418248784136E-3</v>
      </c>
      <c r="E16" s="124">
        <f t="shared" ca="1" si="6"/>
        <v>-3.8452405253024957E-2</v>
      </c>
      <c r="F16" s="124">
        <f t="shared" ca="1" si="1"/>
        <v>3.0459895507466552E-2</v>
      </c>
      <c r="G16" s="124">
        <f t="shared" ca="1" si="2"/>
        <v>1.2740195768464515E-2</v>
      </c>
      <c r="H16" s="124"/>
      <c r="I16" s="124"/>
      <c r="J16" s="124"/>
      <c r="K16" s="124">
        <f t="shared" ca="1" si="3"/>
        <v>-0.3629730281527549</v>
      </c>
      <c r="L16" s="124">
        <f t="shared" ca="1" si="4"/>
        <v>0.84175468441042245</v>
      </c>
      <c r="M16" s="124"/>
      <c r="N16" s="124"/>
    </row>
    <row r="17" spans="2:14" x14ac:dyDescent="0.3">
      <c r="B17" s="1">
        <v>11</v>
      </c>
      <c r="C17" s="128">
        <f t="shared" ca="1" si="0"/>
        <v>98.275803782907502</v>
      </c>
      <c r="D17" s="124">
        <f t="shared" ca="1" si="5"/>
        <v>-1.067079958047068E-2</v>
      </c>
      <c r="E17" s="124">
        <f t="shared" ca="1" si="6"/>
        <v>-5.7737611704862357E-2</v>
      </c>
      <c r="F17" s="124">
        <f t="shared" ca="1" si="1"/>
        <v>3.4711781603847365E-2</v>
      </c>
      <c r="G17" s="124">
        <f t="shared" ca="1" si="2"/>
        <v>1.3724146404638463E-2</v>
      </c>
      <c r="H17" s="124"/>
      <c r="I17" s="124"/>
      <c r="J17" s="124"/>
      <c r="K17" s="124">
        <f t="shared" ca="1" si="3"/>
        <v>-0.31930430269863191</v>
      </c>
      <c r="L17" s="124">
        <f t="shared" ca="1" si="4"/>
        <v>0.85758320641816899</v>
      </c>
      <c r="M17" s="124"/>
      <c r="N17" s="124"/>
    </row>
    <row r="18" spans="2:14" x14ac:dyDescent="0.3">
      <c r="B18" s="1">
        <v>12</v>
      </c>
      <c r="C18" s="128">
        <f t="shared" ca="1" si="0"/>
        <v>96.831454958411726</v>
      </c>
      <c r="D18" s="124">
        <f t="shared" ca="1" si="5"/>
        <v>-1.4696891492094633E-2</v>
      </c>
      <c r="E18" s="124">
        <f t="shared" ca="1" si="6"/>
        <v>-2.7885256849436768E-2</v>
      </c>
      <c r="F18" s="124">
        <f t="shared" ca="1" si="1"/>
        <v>4.3049776363777534E-2</v>
      </c>
      <c r="G18" s="124">
        <f t="shared" ca="1" si="2"/>
        <v>1.9260660439383969E-2</v>
      </c>
      <c r="H18" s="124"/>
      <c r="I18" s="124"/>
      <c r="J18" s="124"/>
      <c r="K18" s="124">
        <f t="shared" ca="1" si="3"/>
        <v>-0.37113247326451121</v>
      </c>
      <c r="L18" s="124">
        <f t="shared" ca="1" si="4"/>
        <v>0.87246634646074672</v>
      </c>
      <c r="M18" s="124"/>
      <c r="N18" s="124"/>
    </row>
    <row r="19" spans="2:14" x14ac:dyDescent="0.3">
      <c r="B19" s="1">
        <v>13</v>
      </c>
      <c r="C19" s="128">
        <f t="shared" ca="1" si="0"/>
        <v>97.88038527605309</v>
      </c>
      <c r="D19" s="124">
        <f t="shared" ca="1" si="5"/>
        <v>1.0832536990091457E-2</v>
      </c>
      <c r="E19" s="124">
        <f t="shared" ca="1" si="6"/>
        <v>-4.1082789839260281E-2</v>
      </c>
      <c r="F19" s="124">
        <f t="shared" ca="1" si="1"/>
        <v>4.8863328929004995E-2</v>
      </c>
      <c r="G19" s="124">
        <f t="shared" ca="1" si="2"/>
        <v>2.2534839726823019E-2</v>
      </c>
      <c r="H19" s="124"/>
      <c r="I19" s="124"/>
      <c r="J19" s="124"/>
      <c r="K19" s="124">
        <f t="shared" ca="1" si="3"/>
        <v>-0.34432350157480135</v>
      </c>
      <c r="L19" s="124">
        <f t="shared" ca="1" si="4"/>
        <v>0.87910227647861927</v>
      </c>
      <c r="M19" s="124"/>
      <c r="N19" s="124"/>
    </row>
    <row r="20" spans="2:14" x14ac:dyDescent="0.3">
      <c r="B20" s="1">
        <v>14</v>
      </c>
      <c r="C20" s="128">
        <f t="shared" ca="1" si="0"/>
        <v>97.703196408073168</v>
      </c>
      <c r="D20" s="124">
        <f t="shared" ca="1" si="5"/>
        <v>-1.8102592003514939E-3</v>
      </c>
      <c r="E20" s="124">
        <f t="shared" ca="1" si="6"/>
        <v>-4.8835646172983527E-2</v>
      </c>
      <c r="F20" s="124">
        <f t="shared" ca="1" si="1"/>
        <v>4.672917788742869E-2</v>
      </c>
      <c r="G20" s="124">
        <f t="shared" ca="1" si="2"/>
        <v>3.116588153008891E-2</v>
      </c>
      <c r="H20" s="124"/>
      <c r="I20" s="124"/>
      <c r="J20" s="124"/>
      <c r="K20" s="124">
        <f t="shared" ca="1" si="3"/>
        <v>-0.42142761674779156</v>
      </c>
      <c r="L20" s="124">
        <f t="shared" ca="1" si="4"/>
        <v>0.84234122197706884</v>
      </c>
      <c r="M20" s="124"/>
      <c r="N20" s="124"/>
    </row>
    <row r="21" spans="2:14" x14ac:dyDescent="0.3">
      <c r="B21" s="1">
        <v>15</v>
      </c>
      <c r="C21" s="128">
        <f t="shared" ca="1" si="0"/>
        <v>97.981575249859191</v>
      </c>
      <c r="D21" s="124">
        <f t="shared" ca="1" si="5"/>
        <v>2.8492296262583316E-3</v>
      </c>
      <c r="E21" s="124">
        <f t="shared" ca="1" si="6"/>
        <v>-3.4142163344364262E-2</v>
      </c>
      <c r="F21" s="124">
        <f t="shared" ca="1" si="1"/>
        <v>5.027038917522289E-2</v>
      </c>
      <c r="G21" s="124">
        <f t="shared" ca="1" si="2"/>
        <v>3.2646377063429446E-2</v>
      </c>
      <c r="H21" s="124"/>
      <c r="I21" s="124"/>
      <c r="J21" s="124"/>
      <c r="K21" s="124">
        <f t="shared" ca="1" si="3"/>
        <v>-0.43298081849577841</v>
      </c>
      <c r="L21" s="124">
        <f t="shared" ca="1" si="4"/>
        <v>0.81615461154022284</v>
      </c>
      <c r="M21" s="124"/>
      <c r="N21" s="124"/>
    </row>
    <row r="22" spans="2:14" x14ac:dyDescent="0.3">
      <c r="B22" s="1">
        <v>16</v>
      </c>
      <c r="C22" s="128">
        <f t="shared" ca="1" si="0"/>
        <v>96.222770023866687</v>
      </c>
      <c r="D22" s="124">
        <f t="shared" ca="1" si="5"/>
        <v>-1.7950366908344173E-2</v>
      </c>
      <c r="E22" s="124">
        <f t="shared" ca="1" si="6"/>
        <v>-2.4204471622481849E-2</v>
      </c>
      <c r="F22" s="124">
        <f t="shared" ca="1" si="1"/>
        <v>5.2685919855893909E-2</v>
      </c>
      <c r="G22" s="124">
        <f t="shared" ca="1" si="2"/>
        <v>3.7160662276168273E-2</v>
      </c>
      <c r="H22" s="124"/>
      <c r="I22" s="124"/>
      <c r="J22" s="124"/>
      <c r="K22" s="124">
        <f t="shared" ca="1" si="3"/>
        <v>-0.43682863804245869</v>
      </c>
      <c r="L22" s="124">
        <f t="shared" ca="1" si="4"/>
        <v>0.79136849484150029</v>
      </c>
      <c r="M22" s="124"/>
      <c r="N22" s="124"/>
    </row>
    <row r="23" spans="2:14" x14ac:dyDescent="0.3">
      <c r="B23" s="1">
        <v>17</v>
      </c>
      <c r="C23" s="128">
        <f t="shared" ca="1" si="0"/>
        <v>96.568006127267338</v>
      </c>
      <c r="D23" s="124">
        <f t="shared" ca="1" si="5"/>
        <v>3.5878836507723388E-3</v>
      </c>
      <c r="E23" s="124">
        <f t="shared" ca="1" si="6"/>
        <v>-3.1692719922975732E-2</v>
      </c>
      <c r="F23" s="124">
        <f t="shared" ca="1" si="1"/>
        <v>5.562676743088333E-2</v>
      </c>
      <c r="G23" s="124">
        <f t="shared" ca="1" si="2"/>
        <v>3.5854326854946335E-2</v>
      </c>
      <c r="H23" s="124"/>
      <c r="I23" s="124"/>
      <c r="J23" s="124"/>
      <c r="K23" s="124">
        <f t="shared" ca="1" si="3"/>
        <v>-0.39518054213856268</v>
      </c>
      <c r="L23" s="124">
        <f t="shared" ca="1" si="4"/>
        <v>0.75745252531836105</v>
      </c>
      <c r="M23" s="124"/>
      <c r="N23" s="124"/>
    </row>
    <row r="24" spans="2:14" x14ac:dyDescent="0.3">
      <c r="B24" s="1">
        <v>18</v>
      </c>
      <c r="C24" s="128">
        <f t="shared" ca="1" si="0"/>
        <v>96.910404684595008</v>
      </c>
      <c r="D24" s="124">
        <f t="shared" ca="1" si="5"/>
        <v>3.545672848173087E-3</v>
      </c>
      <c r="E24" s="124">
        <f t="shared" ca="1" si="6"/>
        <v>-1.5238187485080434E-2</v>
      </c>
      <c r="F24" s="124">
        <f t="shared" ca="1" si="1"/>
        <v>6.031335321141152E-2</v>
      </c>
      <c r="G24" s="124">
        <f t="shared" ca="1" si="2"/>
        <v>3.5693763797853204E-2</v>
      </c>
      <c r="H24" s="124"/>
      <c r="I24" s="124"/>
      <c r="J24" s="124"/>
      <c r="K24" s="124">
        <f t="shared" ca="1" si="3"/>
        <v>-0.50882373171924333</v>
      </c>
      <c r="L24" s="124">
        <f t="shared" ca="1" si="4"/>
        <v>0.6805006325593137</v>
      </c>
      <c r="M24" s="124"/>
      <c r="N24" s="124"/>
    </row>
    <row r="25" spans="2:14" x14ac:dyDescent="0.3">
      <c r="B25" s="1">
        <v>19</v>
      </c>
      <c r="C25" s="128">
        <f t="shared" ca="1" si="0"/>
        <v>95.619349637971197</v>
      </c>
      <c r="D25" s="124">
        <f t="shared" ca="1" si="5"/>
        <v>-1.3322151020065176E-2</v>
      </c>
      <c r="E25" s="124">
        <f t="shared" ca="1" si="6"/>
        <v>-2.3175956163637101E-2</v>
      </c>
      <c r="F25" s="124">
        <f t="shared" ca="1" si="1"/>
        <v>6.0122978898863172E-2</v>
      </c>
      <c r="G25" s="124">
        <f t="shared" ca="1" si="2"/>
        <v>3.3408988838582426E-2</v>
      </c>
      <c r="H25" s="124"/>
      <c r="I25" s="124"/>
      <c r="J25" s="124"/>
      <c r="K25" s="124">
        <f t="shared" ca="1" si="3"/>
        <v>-0.3117098726883431</v>
      </c>
      <c r="L25" s="124">
        <f t="shared" ca="1" si="4"/>
        <v>0.60270659317457909</v>
      </c>
      <c r="M25" s="124"/>
      <c r="N25" s="124"/>
    </row>
    <row r="26" spans="2:14" x14ac:dyDescent="0.3">
      <c r="B26" s="1">
        <v>20</v>
      </c>
      <c r="C26" s="128">
        <f t="shared" ca="1" si="0"/>
        <v>93.600384528060673</v>
      </c>
      <c r="D26" s="124">
        <f t="shared" ca="1" si="5"/>
        <v>-2.1114608262392753E-2</v>
      </c>
      <c r="E26" s="124">
        <f t="shared" ca="1" si="6"/>
        <v>-1.6976795465857175E-2</v>
      </c>
      <c r="F26" s="124">
        <f t="shared" ca="1" si="1"/>
        <v>5.9151701779336908E-2</v>
      </c>
      <c r="G26" s="124">
        <f t="shared" ca="1" si="2"/>
        <v>2.8032896824365203E-2</v>
      </c>
      <c r="H26" s="124"/>
      <c r="I26" s="124"/>
      <c r="J26" s="124"/>
      <c r="K26" s="124">
        <f t="shared" ca="1" si="3"/>
        <v>-0.28066938158598104</v>
      </c>
      <c r="L26" s="124">
        <f t="shared" ca="1" si="4"/>
        <v>0.43917494850008026</v>
      </c>
      <c r="M26" s="124"/>
      <c r="N26" s="124"/>
    </row>
    <row r="27" spans="2:14" x14ac:dyDescent="0.3">
      <c r="B27" s="1">
        <v>21</v>
      </c>
      <c r="C27" s="128">
        <f t="shared" ca="1" si="0"/>
        <v>95.535357752336282</v>
      </c>
      <c r="D27" s="124">
        <f t="shared" ca="1" si="5"/>
        <v>2.0672705929915436E-2</v>
      </c>
      <c r="E27" s="124">
        <f t="shared" ca="1" si="6"/>
        <v>2.2111820674947102E-2</v>
      </c>
      <c r="F27" s="124">
        <f t="shared" ca="1" si="1"/>
        <v>5.763628747698165E-2</v>
      </c>
      <c r="G27" s="124">
        <f t="shared" ca="1" si="2"/>
        <v>2.1749221055882791E-2</v>
      </c>
      <c r="H27" s="124"/>
      <c r="I27" s="124"/>
      <c r="J27" s="124"/>
      <c r="K27" s="124">
        <f t="shared" ca="1" si="3"/>
        <v>-0.22817723891686209</v>
      </c>
      <c r="L27" s="124">
        <f t="shared" ca="1" si="4"/>
        <v>0.36502951383250704</v>
      </c>
      <c r="M27" s="124"/>
      <c r="N27" s="124"/>
    </row>
    <row r="28" spans="2:14" x14ac:dyDescent="0.3">
      <c r="B28" s="1">
        <v>22</v>
      </c>
      <c r="C28" s="128">
        <f t="shared" ca="1" si="0"/>
        <v>92.853348644525497</v>
      </c>
      <c r="D28" s="124">
        <f t="shared" ca="1" si="5"/>
        <v>-2.8073471130589889E-2</v>
      </c>
      <c r="E28" s="124">
        <f t="shared" ca="1" si="6"/>
        <v>1.3536497196575681E-2</v>
      </c>
      <c r="F28" s="124">
        <f t="shared" ca="1" si="1"/>
        <v>5.5194242361924453E-2</v>
      </c>
      <c r="G28" s="124">
        <f t="shared" ca="1" si="2"/>
        <v>2.2820936926682762E-2</v>
      </c>
      <c r="H28" s="124"/>
      <c r="I28" s="124"/>
      <c r="J28" s="124"/>
      <c r="K28" s="124">
        <f t="shared" ca="1" si="3"/>
        <v>-0.19879512751726744</v>
      </c>
      <c r="L28" s="124">
        <f t="shared" ca="1" si="4"/>
        <v>0.29608974673695693</v>
      </c>
      <c r="M28" s="124"/>
      <c r="N28" s="124"/>
    </row>
    <row r="29" spans="2:14" x14ac:dyDescent="0.3">
      <c r="B29" s="1">
        <v>23</v>
      </c>
      <c r="C29" s="128">
        <f t="shared" ca="1" si="0"/>
        <v>93.100333413436459</v>
      </c>
      <c r="D29" s="124">
        <f t="shared" ca="1" si="5"/>
        <v>2.6599446602244559E-3</v>
      </c>
      <c r="E29" s="124">
        <f t="shared" ca="1" si="6"/>
        <v>5.4384416896560817E-2</v>
      </c>
      <c r="F29" s="124">
        <f t="shared" ca="1" si="1"/>
        <v>4.4810088580246848E-2</v>
      </c>
      <c r="G29" s="124">
        <f t="shared" ca="1" si="2"/>
        <v>2.2580359388224194E-2</v>
      </c>
      <c r="H29" s="124"/>
      <c r="I29" s="124"/>
      <c r="J29" s="124"/>
      <c r="K29" s="124">
        <f t="shared" ca="1" si="3"/>
        <v>-0.1958070364016411</v>
      </c>
      <c r="L29" s="124">
        <f t="shared" ca="1" si="4"/>
        <v>0.28123211516929691</v>
      </c>
      <c r="M29" s="124"/>
      <c r="N29" s="124"/>
    </row>
    <row r="30" spans="2:14" x14ac:dyDescent="0.3">
      <c r="B30" s="1">
        <v>24</v>
      </c>
      <c r="C30" s="128">
        <f t="shared" ca="1" si="0"/>
        <v>94.367397917042226</v>
      </c>
      <c r="D30" s="124">
        <f t="shared" ca="1" si="5"/>
        <v>1.3609666659076591E-2</v>
      </c>
      <c r="E30" s="124">
        <f t="shared" ca="1" si="6"/>
        <v>4.6440826929390999E-2</v>
      </c>
      <c r="F30" s="124">
        <f t="shared" ca="1" si="1"/>
        <v>4.5945724162090015E-2</v>
      </c>
      <c r="G30" s="124">
        <f t="shared" ca="1" si="2"/>
        <v>2.5529392774818607E-2</v>
      </c>
      <c r="H30" s="124"/>
      <c r="I30" s="124"/>
      <c r="J30" s="124"/>
      <c r="K30" s="124">
        <f t="shared" ca="1" si="3"/>
        <v>-0.12139212058002893</v>
      </c>
      <c r="L30" s="124">
        <f t="shared" ca="1" si="4"/>
        <v>0.30575810021731314</v>
      </c>
      <c r="M30" s="124"/>
      <c r="N30" s="124"/>
    </row>
    <row r="31" spans="2:14" x14ac:dyDescent="0.3">
      <c r="B31" s="1">
        <v>25</v>
      </c>
      <c r="C31" s="128">
        <f t="shared" ca="1" si="0"/>
        <v>95.609982992197899</v>
      </c>
      <c r="D31" s="124">
        <f t="shared" ca="1" si="5"/>
        <v>1.3167525041307471E-2</v>
      </c>
      <c r="E31" s="124">
        <f t="shared" ca="1" si="6"/>
        <v>6.9998773245637524E-2</v>
      </c>
      <c r="F31" s="124">
        <f t="shared" ca="1" si="1"/>
        <v>5.5554377079013131E-2</v>
      </c>
      <c r="G31" s="124">
        <f t="shared" ca="1" si="2"/>
        <v>2.6324704433806214E-2</v>
      </c>
      <c r="H31" s="124"/>
      <c r="I31" s="124"/>
      <c r="J31" s="124"/>
      <c r="K31" s="124">
        <f t="shared" ca="1" si="3"/>
        <v>-0.16207058625892098</v>
      </c>
      <c r="L31" s="124">
        <f t="shared" ca="1" si="4"/>
        <v>0.42593697674613989</v>
      </c>
      <c r="M31" s="124"/>
      <c r="N31" s="124"/>
    </row>
    <row r="32" spans="2:14" x14ac:dyDescent="0.3">
      <c r="B32" s="1">
        <v>26</v>
      </c>
      <c r="C32" s="128">
        <f t="shared" ca="1" si="0"/>
        <v>93.173208723287374</v>
      </c>
      <c r="D32" s="124">
        <f t="shared" ca="1" si="5"/>
        <v>-2.5486609166214147E-2</v>
      </c>
      <c r="E32" s="124">
        <f t="shared" ca="1" si="6"/>
        <v>3.4482647783649734E-2</v>
      </c>
      <c r="F32" s="124">
        <f t="shared" ca="1" si="1"/>
        <v>6.1244392448475474E-2</v>
      </c>
      <c r="G32" s="124">
        <f t="shared" ca="1" si="2"/>
        <v>2.7181248979461697E-2</v>
      </c>
      <c r="H32" s="124"/>
      <c r="I32" s="124"/>
      <c r="J32" s="124"/>
      <c r="K32" s="124">
        <f t="shared" ca="1" si="3"/>
        <v>-0.12198452767555165</v>
      </c>
      <c r="L32" s="124">
        <f t="shared" ca="1" si="4"/>
        <v>0.53804928514782557</v>
      </c>
      <c r="M32" s="124"/>
      <c r="N32" s="124"/>
    </row>
    <row r="33" spans="2:14" x14ac:dyDescent="0.3">
      <c r="B33" s="1">
        <v>27</v>
      </c>
      <c r="C33" s="128">
        <f t="shared" ca="1" si="0"/>
        <v>95.096484744839643</v>
      </c>
      <c r="D33" s="124">
        <f t="shared" ca="1" si="5"/>
        <v>2.0641942548787373E-2</v>
      </c>
      <c r="E33" s="124">
        <f t="shared" ca="1" si="6"/>
        <v>7.1819353749481118E-2</v>
      </c>
      <c r="F33" s="124">
        <f t="shared" ca="1" si="1"/>
        <v>5.2128212090198245E-2</v>
      </c>
      <c r="G33" s="124">
        <f t="shared" ca="1" si="2"/>
        <v>2.7288768682694264E-2</v>
      </c>
      <c r="H33" s="124"/>
      <c r="I33" s="124"/>
      <c r="J33" s="124"/>
      <c r="K33" s="124">
        <f t="shared" ca="1" si="3"/>
        <v>-6.6825889331084201E-2</v>
      </c>
      <c r="L33" s="124">
        <f t="shared" ca="1" si="4"/>
        <v>0.59071426335180399</v>
      </c>
      <c r="M33" s="124"/>
      <c r="N33" s="124"/>
    </row>
    <row r="34" spans="2:14" x14ac:dyDescent="0.3">
      <c r="B34" s="1">
        <v>28</v>
      </c>
      <c r="C34" s="128">
        <f t="shared" ca="1" si="0"/>
        <v>94.664413393824503</v>
      </c>
      <c r="D34" s="124">
        <f t="shared" ca="1" si="5"/>
        <v>-4.5435049694472207E-3</v>
      </c>
      <c r="E34" s="124">
        <f t="shared" ca="1" si="6"/>
        <v>5.2519437761825438E-2</v>
      </c>
      <c r="F34" s="124">
        <f t="shared" ca="1" si="1"/>
        <v>5.0012845634383983E-2</v>
      </c>
      <c r="G34" s="124">
        <f t="shared" ca="1" si="2"/>
        <v>2.8210720170637409E-2</v>
      </c>
      <c r="H34" s="124"/>
      <c r="I34" s="124"/>
      <c r="J34" s="124"/>
      <c r="K34" s="124">
        <f t="shared" ca="1" si="3"/>
        <v>-5.6243310895400613E-2</v>
      </c>
      <c r="L34" s="124">
        <f t="shared" ca="1" si="4"/>
        <v>0.6025439874607097</v>
      </c>
      <c r="M34" s="124"/>
      <c r="N34" s="124"/>
    </row>
    <row r="35" spans="2:14" x14ac:dyDescent="0.3">
      <c r="B35" s="1">
        <v>29</v>
      </c>
      <c r="C35" s="128">
        <f t="shared" ca="1" si="0"/>
        <v>93.996039496589077</v>
      </c>
      <c r="D35" s="124">
        <f t="shared" ca="1" si="5"/>
        <v>-7.0604557010758295E-3</v>
      </c>
      <c r="E35" s="124">
        <f t="shared" ca="1" si="6"/>
        <v>1.5773844574189066E-2</v>
      </c>
      <c r="F35" s="124">
        <f t="shared" ca="1" si="1"/>
        <v>6.6820093836939987E-2</v>
      </c>
      <c r="G35" s="124">
        <f t="shared" ca="1" si="2"/>
        <v>2.81121093444845E-2</v>
      </c>
      <c r="H35" s="124"/>
      <c r="I35" s="124"/>
      <c r="J35" s="124"/>
      <c r="K35" s="124">
        <f t="shared" ca="1" si="3"/>
        <v>-6.4235230979165864E-2</v>
      </c>
      <c r="L35" s="124">
        <f t="shared" ca="1" si="4"/>
        <v>0.60844017352456747</v>
      </c>
      <c r="M35" s="124"/>
      <c r="N35" s="124"/>
    </row>
    <row r="36" spans="2:14" x14ac:dyDescent="0.3">
      <c r="B36" s="1">
        <v>30</v>
      </c>
      <c r="C36" s="128">
        <f t="shared" ca="1" si="0"/>
        <v>95.670059445851251</v>
      </c>
      <c r="D36" s="124">
        <f t="shared" ca="1" si="5"/>
        <v>1.7809473231294115E-2</v>
      </c>
      <c r="E36" s="124">
        <f t="shared" ca="1" si="6"/>
        <v>6.2100294255398758E-2</v>
      </c>
      <c r="F36" s="124">
        <f t="shared" ca="1" si="1"/>
        <v>7.5014774929504188E-2</v>
      </c>
      <c r="G36" s="124">
        <f t="shared" ca="1" si="2"/>
        <v>2.7545117866404387E-2</v>
      </c>
      <c r="H36" s="124"/>
      <c r="I36" s="124"/>
      <c r="J36" s="124"/>
      <c r="K36" s="124">
        <f t="shared" ca="1" si="3"/>
        <v>-7.8509626375543637E-2</v>
      </c>
      <c r="L36" s="124">
        <f t="shared" ca="1" si="4"/>
        <v>0.62329442330219331</v>
      </c>
      <c r="M36" s="124"/>
      <c r="N36" s="124"/>
    </row>
    <row r="37" spans="2:14" x14ac:dyDescent="0.3">
      <c r="B37" s="1">
        <v>31</v>
      </c>
      <c r="C37" s="128">
        <f t="shared" ca="1" si="0"/>
        <v>96.828571854724643</v>
      </c>
      <c r="D37" s="124">
        <f t="shared" ca="1" si="5"/>
        <v>1.2109456350124947E-2</v>
      </c>
      <c r="E37" s="124">
        <f t="shared" ca="1" si="6"/>
        <v>7.9744325736882615E-2</v>
      </c>
      <c r="F37" s="124">
        <f t="shared" ca="1" si="1"/>
        <v>7.9659842141171611E-2</v>
      </c>
      <c r="G37" s="124">
        <f t="shared" ca="1" si="2"/>
        <v>2.7375821948451482E-2</v>
      </c>
      <c r="H37" s="124"/>
      <c r="I37" s="124"/>
      <c r="J37" s="124"/>
      <c r="K37" s="124">
        <f t="shared" ca="1" si="3"/>
        <v>-5.471834021511892E-2</v>
      </c>
      <c r="L37" s="124">
        <f t="shared" ca="1" si="4"/>
        <v>0.57352093853270047</v>
      </c>
      <c r="M37" s="124"/>
      <c r="N37" s="124"/>
    </row>
    <row r="38" spans="2:14" x14ac:dyDescent="0.3">
      <c r="B38" s="1">
        <v>32</v>
      </c>
      <c r="C38" s="128">
        <f t="shared" ca="1" si="0"/>
        <v>97.903123867451072</v>
      </c>
      <c r="D38" s="124">
        <f t="shared" ca="1" si="5"/>
        <v>1.1097468362319951E-2</v>
      </c>
      <c r="E38" s="124">
        <f t="shared" ca="1" si="6"/>
        <v>9.3376318439860384E-2</v>
      </c>
      <c r="F38" s="124">
        <f t="shared" ca="1" si="1"/>
        <v>8.1400363659254946E-2</v>
      </c>
      <c r="G38" s="124">
        <f t="shared" ca="1" si="2"/>
        <v>2.9976627165061383E-2</v>
      </c>
      <c r="H38" s="124"/>
      <c r="I38" s="124"/>
      <c r="J38" s="124"/>
      <c r="K38" s="124">
        <f t="shared" ca="1" si="3"/>
        <v>-4.979552469681333E-2</v>
      </c>
      <c r="L38" s="124">
        <f t="shared" ca="1" si="4"/>
        <v>0.60326564896637247</v>
      </c>
      <c r="M38" s="124"/>
      <c r="N38" s="124"/>
    </row>
    <row r="39" spans="2:14" x14ac:dyDescent="0.3">
      <c r="B39" s="1">
        <v>33</v>
      </c>
      <c r="C39" s="128">
        <f t="shared" ref="C39:C70" ca="1" si="7">C38*(1+_xlfn.NORM.INV(RAND(),mu,sigma))</f>
        <v>97.423989884558466</v>
      </c>
      <c r="D39" s="124">
        <f t="shared" ca="1" si="5"/>
        <v>-4.893960110417872E-3</v>
      </c>
      <c r="E39" s="124">
        <f t="shared" ref="E39:E70" ca="1" si="8">C48/C38-1</f>
        <v>9.636070488263182E-2</v>
      </c>
      <c r="F39" s="124">
        <f t="shared" ref="F39:F70" ca="1" si="9">_xlfn.STDEV.S(D39:D48)*SQRT(10)</f>
        <v>8.1516089579970502E-2</v>
      </c>
      <c r="G39" s="124">
        <f t="shared" ref="G39:G70" ca="1" si="10">_xlfn.STDEV.S(E39:E48)</f>
        <v>2.8968041412673173E-2</v>
      </c>
      <c r="H39" s="124"/>
      <c r="I39" s="124"/>
      <c r="J39" s="124"/>
      <c r="K39" s="124">
        <f t="shared" ref="K39:K70" ca="1" si="11">CORREL(D39:D59,D40:D60)</f>
        <v>-3.6286043441124578E-2</v>
      </c>
      <c r="L39" s="124">
        <f t="shared" ref="L39:L70" ca="1" si="12">CORREL(E39:E59,E40:E60)</f>
        <v>0.7108100165730824</v>
      </c>
      <c r="M39" s="124"/>
      <c r="N39" s="124"/>
    </row>
    <row r="40" spans="2:14" x14ac:dyDescent="0.3">
      <c r="B40" s="1">
        <v>34</v>
      </c>
      <c r="C40" s="128">
        <f t="shared" ca="1" si="7"/>
        <v>100.9730000056181</v>
      </c>
      <c r="D40" s="124">
        <f t="shared" ca="1" si="5"/>
        <v>3.6428503136291202E-2</v>
      </c>
      <c r="E40" s="124">
        <f t="shared" ca="1" si="8"/>
        <v>9.0878640100571895E-2</v>
      </c>
      <c r="F40" s="124">
        <f t="shared" ca="1" si="9"/>
        <v>8.263924135090471E-2</v>
      </c>
      <c r="G40" s="124">
        <f t="shared" ca="1" si="10"/>
        <v>2.6592757907710731E-2</v>
      </c>
      <c r="H40" s="124"/>
      <c r="I40" s="124"/>
      <c r="J40" s="124"/>
      <c r="K40" s="124">
        <f t="shared" ca="1" si="11"/>
        <v>-1.2090491750851626E-2</v>
      </c>
      <c r="L40" s="124">
        <f t="shared" ca="1" si="12"/>
        <v>0.78347415228133754</v>
      </c>
      <c r="M40" s="124"/>
      <c r="N40" s="124"/>
    </row>
    <row r="41" spans="2:14" x14ac:dyDescent="0.3">
      <c r="B41" s="1">
        <v>35</v>
      </c>
      <c r="C41" s="128">
        <f t="shared" ca="1" si="7"/>
        <v>98.906868360318597</v>
      </c>
      <c r="D41" s="124">
        <f t="shared" ca="1" si="5"/>
        <v>-2.0462219060387921E-2</v>
      </c>
      <c r="E41" s="124">
        <f t="shared" ca="1" si="8"/>
        <v>4.4621023377601876E-2</v>
      </c>
      <c r="F41" s="124">
        <f t="shared" ca="1" si="9"/>
        <v>7.8014228618461121E-2</v>
      </c>
      <c r="G41" s="124">
        <f t="shared" ca="1" si="10"/>
        <v>2.4853514686204989E-2</v>
      </c>
      <c r="H41" s="124"/>
      <c r="I41" s="124"/>
      <c r="J41" s="124"/>
      <c r="K41" s="124">
        <f t="shared" ca="1" si="11"/>
        <v>8.6866422116771994E-2</v>
      </c>
      <c r="L41" s="124">
        <f t="shared" ca="1" si="12"/>
        <v>0.85298380123447626</v>
      </c>
      <c r="M41" s="124"/>
      <c r="N41" s="124"/>
    </row>
    <row r="42" spans="2:14" x14ac:dyDescent="0.3">
      <c r="B42" s="1">
        <v>36</v>
      </c>
      <c r="C42" s="128">
        <f t="shared" ca="1" si="7"/>
        <v>99.864848360559392</v>
      </c>
      <c r="D42" s="124">
        <f t="shared" ca="1" si="5"/>
        <v>9.6856772044471295E-3</v>
      </c>
      <c r="E42" s="124">
        <f t="shared" ca="1" si="8"/>
        <v>3.3606473483954735E-2</v>
      </c>
      <c r="F42" s="124">
        <f t="shared" ca="1" si="9"/>
        <v>8.2275362025917356E-2</v>
      </c>
      <c r="G42" s="124">
        <f t="shared" ca="1" si="10"/>
        <v>2.8477376186888143E-2</v>
      </c>
      <c r="H42" s="124"/>
      <c r="I42" s="124"/>
      <c r="J42" s="124"/>
      <c r="K42" s="124">
        <f t="shared" ca="1" si="11"/>
        <v>9.6642218764699431E-2</v>
      </c>
      <c r="L42" s="124">
        <f t="shared" ca="1" si="12"/>
        <v>0.88280265076102837</v>
      </c>
      <c r="M42" s="124"/>
      <c r="N42" s="124"/>
    </row>
    <row r="43" spans="2:14" x14ac:dyDescent="0.3">
      <c r="B43" s="1">
        <v>37</v>
      </c>
      <c r="C43" s="128">
        <f t="shared" ca="1" si="7"/>
        <v>100.09089865676462</v>
      </c>
      <c r="D43" s="124">
        <f t="shared" ca="1" si="5"/>
        <v>2.2635622034801184E-3</v>
      </c>
      <c r="E43" s="124">
        <f t="shared" ca="1" si="8"/>
        <v>3.9020423491763934E-2</v>
      </c>
      <c r="F43" s="124">
        <f t="shared" ca="1" si="9"/>
        <v>8.2876658527876679E-2</v>
      </c>
      <c r="G43" s="124">
        <f t="shared" ca="1" si="10"/>
        <v>3.3692366968324429E-2</v>
      </c>
      <c r="H43" s="124"/>
      <c r="I43" s="124"/>
      <c r="J43" s="124"/>
      <c r="K43" s="124">
        <f t="shared" ca="1" si="11"/>
        <v>9.5791720899132099E-2</v>
      </c>
      <c r="L43" s="124">
        <f t="shared" ca="1" si="12"/>
        <v>0.89964640498456483</v>
      </c>
      <c r="M43" s="124"/>
      <c r="N43" s="124"/>
    </row>
    <row r="44" spans="2:14" x14ac:dyDescent="0.3">
      <c r="B44" s="1">
        <v>38</v>
      </c>
      <c r="C44" s="128">
        <f t="shared" ca="1" si="7"/>
        <v>96.157635137405464</v>
      </c>
      <c r="D44" s="124">
        <f t="shared" ca="1" si="5"/>
        <v>-3.9296914825864948E-2</v>
      </c>
      <c r="E44" s="124">
        <f t="shared" ca="1" si="8"/>
        <v>5.6324476855165617E-2</v>
      </c>
      <c r="F44" s="124">
        <f t="shared" ca="1" si="9"/>
        <v>8.4127167488817087E-2</v>
      </c>
      <c r="G44" s="124">
        <f t="shared" ca="1" si="10"/>
        <v>3.4301349837010067E-2</v>
      </c>
      <c r="H44" s="124"/>
      <c r="I44" s="124"/>
      <c r="J44" s="124"/>
      <c r="K44" s="124">
        <f t="shared" ca="1" si="11"/>
        <v>9.2530533602829881E-2</v>
      </c>
      <c r="L44" s="124">
        <f t="shared" ca="1" si="12"/>
        <v>0.9117123078776429</v>
      </c>
      <c r="M44" s="124"/>
      <c r="N44" s="124"/>
    </row>
    <row r="45" spans="2:14" x14ac:dyDescent="0.3">
      <c r="B45" s="1">
        <v>39</v>
      </c>
      <c r="C45" s="128">
        <f t="shared" ca="1" si="7"/>
        <v>99.833221208169334</v>
      </c>
      <c r="D45" s="124">
        <f t="shared" ca="1" si="5"/>
        <v>3.8224588879620436E-2</v>
      </c>
      <c r="E45" s="124">
        <f t="shared" ca="1" si="8"/>
        <v>0.1134469658377173</v>
      </c>
      <c r="F45" s="124">
        <f t="shared" ca="1" si="9"/>
        <v>6.758986165952513E-2</v>
      </c>
      <c r="G45" s="124">
        <f t="shared" ca="1" si="10"/>
        <v>3.4184129702935717E-2</v>
      </c>
      <c r="H45" s="124"/>
      <c r="I45" s="124"/>
      <c r="J45" s="124"/>
      <c r="K45" s="124">
        <f t="shared" ca="1" si="11"/>
        <v>0.37049691417321101</v>
      </c>
      <c r="L45" s="124">
        <f t="shared" ca="1" si="12"/>
        <v>0.93600416247613349</v>
      </c>
      <c r="M45" s="124"/>
      <c r="N45" s="124"/>
    </row>
    <row r="46" spans="2:14" x14ac:dyDescent="0.3">
      <c r="B46" s="1">
        <v>40</v>
      </c>
      <c r="C46" s="128">
        <f t="shared" ca="1" si="7"/>
        <v>103.29920382956814</v>
      </c>
      <c r="D46" s="124">
        <f t="shared" ca="1" si="5"/>
        <v>3.4717728021333105E-2</v>
      </c>
      <c r="E46" s="124">
        <f t="shared" ca="1" si="8"/>
        <v>7.0016715321135514E-2</v>
      </c>
      <c r="F46" s="124">
        <f t="shared" ca="1" si="9"/>
        <v>6.1312058249012875E-2</v>
      </c>
      <c r="G46" s="124">
        <f t="shared" ca="1" si="10"/>
        <v>3.2661890957192768E-2</v>
      </c>
      <c r="H46" s="124"/>
      <c r="I46" s="124"/>
      <c r="J46" s="124"/>
      <c r="K46" s="124">
        <f t="shared" ca="1" si="11"/>
        <v>0.2668510978507021</v>
      </c>
      <c r="L46" s="124">
        <f t="shared" ca="1" si="12"/>
        <v>0.94547119750738273</v>
      </c>
      <c r="M46" s="124"/>
      <c r="N46" s="124"/>
    </row>
    <row r="47" spans="2:14" x14ac:dyDescent="0.3">
      <c r="B47" s="1">
        <v>41</v>
      </c>
      <c r="C47" s="128">
        <f t="shared" ca="1" si="7"/>
        <v>105.87006741430831</v>
      </c>
      <c r="D47" s="124">
        <f t="shared" ca="1" si="5"/>
        <v>2.4887545009367074E-2</v>
      </c>
      <c r="E47" s="124">
        <f t="shared" ca="1" si="8"/>
        <v>3.1217743745874049E-2</v>
      </c>
      <c r="F47" s="124">
        <f t="shared" ca="1" si="9"/>
        <v>5.340867179400742E-2</v>
      </c>
      <c r="G47" s="124">
        <f t="shared" ca="1" si="10"/>
        <v>3.2441481986514364E-2</v>
      </c>
      <c r="H47" s="124"/>
      <c r="I47" s="124"/>
      <c r="J47" s="124"/>
      <c r="K47" s="124">
        <f t="shared" ca="1" si="11"/>
        <v>0.2425153791789994</v>
      </c>
      <c r="L47" s="124">
        <f t="shared" ca="1" si="12"/>
        <v>0.95499051123107437</v>
      </c>
      <c r="M47" s="124"/>
      <c r="N47" s="124"/>
    </row>
    <row r="48" spans="2:14" x14ac:dyDescent="0.3">
      <c r="B48" s="1">
        <v>42</v>
      </c>
      <c r="C48" s="128">
        <f t="shared" ca="1" si="7"/>
        <v>107.33713789353028</v>
      </c>
      <c r="D48" s="124">
        <f t="shared" ca="1" si="5"/>
        <v>1.3857273496207245E-2</v>
      </c>
      <c r="E48" s="124">
        <f t="shared" ca="1" si="8"/>
        <v>4.7458165270680031E-2</v>
      </c>
      <c r="F48" s="124">
        <f t="shared" ca="1" si="9"/>
        <v>6.2374930974773937E-2</v>
      </c>
      <c r="G48" s="124">
        <f t="shared" ca="1" si="10"/>
        <v>2.6894453215712415E-2</v>
      </c>
      <c r="H48" s="124"/>
      <c r="I48" s="124"/>
      <c r="J48" s="124"/>
      <c r="K48" s="124">
        <f t="shared" ca="1" si="11"/>
        <v>0.28998263695865678</v>
      </c>
      <c r="L48" s="124">
        <f t="shared" ca="1" si="12"/>
        <v>0.95014192227438576</v>
      </c>
      <c r="M48" s="124"/>
      <c r="N48" s="124"/>
    </row>
    <row r="49" spans="2:14" x14ac:dyDescent="0.3">
      <c r="B49" s="1">
        <v>43</v>
      </c>
      <c r="C49" s="128">
        <f t="shared" ca="1" si="7"/>
        <v>106.27774959843902</v>
      </c>
      <c r="D49" s="124">
        <f t="shared" ca="1" si="5"/>
        <v>-9.8697274389978329E-3</v>
      </c>
      <c r="E49" s="124">
        <f t="shared" ca="1" si="8"/>
        <v>4.7882554456110782E-2</v>
      </c>
      <c r="F49" s="124">
        <f t="shared" ca="1" si="9"/>
        <v>6.2442363517038753E-2</v>
      </c>
      <c r="G49" s="124">
        <f t="shared" ca="1" si="10"/>
        <v>2.7276447294050064E-2</v>
      </c>
      <c r="H49" s="124"/>
      <c r="I49" s="124"/>
      <c r="J49" s="124"/>
      <c r="K49" s="124">
        <f t="shared" ca="1" si="11"/>
        <v>0.27969156405813844</v>
      </c>
      <c r="L49" s="124">
        <f t="shared" ca="1" si="12"/>
        <v>0.94958062795856579</v>
      </c>
      <c r="M49" s="124"/>
      <c r="N49" s="124"/>
    </row>
    <row r="50" spans="2:14" x14ac:dyDescent="0.3">
      <c r="B50" s="1">
        <v>44</v>
      </c>
      <c r="C50" s="128">
        <f t="shared" ca="1" si="7"/>
        <v>105.47851859937539</v>
      </c>
      <c r="D50" s="124">
        <f t="shared" ca="1" si="5"/>
        <v>-7.5202100353408685E-3</v>
      </c>
      <c r="E50" s="124">
        <f t="shared" ca="1" si="8"/>
        <v>7.5756420041048989E-2</v>
      </c>
      <c r="F50" s="124">
        <f t="shared" ca="1" si="9"/>
        <v>6.1077464713544673E-2</v>
      </c>
      <c r="G50" s="124">
        <f t="shared" ca="1" si="10"/>
        <v>3.9047363813276177E-2</v>
      </c>
      <c r="H50" s="124"/>
      <c r="I50" s="124"/>
      <c r="J50" s="124"/>
      <c r="K50" s="124">
        <f t="shared" ca="1" si="11"/>
        <v>0.17194095593289682</v>
      </c>
      <c r="L50" s="124">
        <f t="shared" ca="1" si="12"/>
        <v>0.94951712486012074</v>
      </c>
      <c r="M50" s="124"/>
      <c r="N50" s="124"/>
    </row>
    <row r="51" spans="2:14" x14ac:dyDescent="0.3">
      <c r="B51" s="1">
        <v>45</v>
      </c>
      <c r="C51" s="128">
        <f t="shared" ca="1" si="7"/>
        <v>102.23077940925064</v>
      </c>
      <c r="D51" s="124">
        <f t="shared" ca="1" si="5"/>
        <v>-3.0790527144775259E-2</v>
      </c>
      <c r="E51" s="124">
        <f t="shared" ca="1" si="8"/>
        <v>0.10291608761063675</v>
      </c>
      <c r="F51" s="124">
        <f t="shared" ca="1" si="9"/>
        <v>5.9347692888273872E-2</v>
      </c>
      <c r="G51" s="124">
        <f t="shared" ca="1" si="10"/>
        <v>5.4768438251281581E-2</v>
      </c>
      <c r="H51" s="124"/>
      <c r="I51" s="124"/>
      <c r="J51" s="124"/>
      <c r="K51" s="124">
        <f t="shared" ca="1" si="11"/>
        <v>0.10203734862562605</v>
      </c>
      <c r="L51" s="124">
        <f t="shared" ca="1" si="12"/>
        <v>0.94331360167845169</v>
      </c>
      <c r="M51" s="124"/>
      <c r="N51" s="124"/>
    </row>
    <row r="52" spans="2:14" x14ac:dyDescent="0.3">
      <c r="B52" s="1">
        <v>46</v>
      </c>
      <c r="C52" s="128">
        <f t="shared" ca="1" si="7"/>
        <v>103.7616170355292</v>
      </c>
      <c r="D52" s="124">
        <f t="shared" ca="1" si="5"/>
        <v>1.4974331948994557E-2</v>
      </c>
      <c r="E52" s="124">
        <f t="shared" ca="1" si="8"/>
        <v>0.12986259071148942</v>
      </c>
      <c r="F52" s="124">
        <f t="shared" ca="1" si="9"/>
        <v>4.4003356343758571E-2</v>
      </c>
      <c r="G52" s="124">
        <f t="shared" ca="1" si="10"/>
        <v>6.4232311454275687E-2</v>
      </c>
      <c r="H52" s="124"/>
      <c r="I52" s="124"/>
      <c r="J52" s="124"/>
      <c r="K52" s="124">
        <f t="shared" ca="1" si="11"/>
        <v>0.17927139771009573</v>
      </c>
      <c r="L52" s="124">
        <f t="shared" ca="1" si="12"/>
        <v>0.94337253653433162</v>
      </c>
      <c r="M52" s="124"/>
      <c r="N52" s="124"/>
    </row>
    <row r="53" spans="2:14" x14ac:dyDescent="0.3">
      <c r="B53" s="1">
        <v>47</v>
      </c>
      <c r="C53" s="128">
        <f t="shared" ca="1" si="7"/>
        <v>105.72846616157028</v>
      </c>
      <c r="D53" s="124">
        <f t="shared" ca="1" si="5"/>
        <v>1.8955459467903335E-2</v>
      </c>
      <c r="E53" s="124">
        <f t="shared" ca="1" si="8"/>
        <v>0.11631063398226438</v>
      </c>
      <c r="F53" s="124">
        <f t="shared" ca="1" si="9"/>
        <v>4.4878172328942541E-2</v>
      </c>
      <c r="G53" s="124">
        <f t="shared" ca="1" si="10"/>
        <v>7.0651622990668891E-2</v>
      </c>
      <c r="H53" s="124"/>
      <c r="I53" s="124"/>
      <c r="J53" s="124"/>
      <c r="K53" s="124">
        <f t="shared" ca="1" si="11"/>
        <v>0.15716176417592673</v>
      </c>
      <c r="L53" s="124">
        <f t="shared" ca="1" si="12"/>
        <v>0.92212038080114922</v>
      </c>
      <c r="M53" s="124"/>
      <c r="N53" s="124"/>
    </row>
    <row r="54" spans="2:14" x14ac:dyDescent="0.3">
      <c r="B54" s="1">
        <v>48</v>
      </c>
      <c r="C54" s="128">
        <f t="shared" ca="1" si="7"/>
        <v>107.06642708587439</v>
      </c>
      <c r="D54" s="124">
        <f t="shared" ca="1" si="5"/>
        <v>1.2654689629749249E-2</v>
      </c>
      <c r="E54" s="124">
        <f t="shared" ca="1" si="8"/>
        <v>0.10534173021496884</v>
      </c>
      <c r="F54" s="124">
        <f t="shared" ca="1" si="9"/>
        <v>4.4053274401596072E-2</v>
      </c>
      <c r="G54" s="124">
        <f t="shared" ca="1" si="10"/>
        <v>7.2245826101739269E-2</v>
      </c>
      <c r="H54" s="124"/>
      <c r="I54" s="124"/>
      <c r="J54" s="124"/>
      <c r="K54" s="124">
        <f t="shared" ca="1" si="11"/>
        <v>0.13123452220937323</v>
      </c>
      <c r="L54" s="124">
        <f t="shared" ca="1" si="12"/>
        <v>0.90292344784385392</v>
      </c>
      <c r="M54" s="124"/>
      <c r="N54" s="124"/>
    </row>
    <row r="55" spans="2:14" x14ac:dyDescent="0.3">
      <c r="B55" s="1">
        <v>49</v>
      </c>
      <c r="C55" s="128">
        <f t="shared" ca="1" si="7"/>
        <v>106.82321543709367</v>
      </c>
      <c r="D55" s="124">
        <f t="shared" ca="1" si="5"/>
        <v>-2.2715958251381396E-3</v>
      </c>
      <c r="E55" s="124">
        <f t="shared" ca="1" si="8"/>
        <v>8.7923830858472218E-2</v>
      </c>
      <c r="F55" s="124">
        <f t="shared" ca="1" si="9"/>
        <v>4.5897338126504983E-2</v>
      </c>
      <c r="G55" s="124">
        <f t="shared" ca="1" si="10"/>
        <v>6.952209211342851E-2</v>
      </c>
      <c r="H55" s="124"/>
      <c r="I55" s="124"/>
      <c r="J55" s="124"/>
      <c r="K55" s="124">
        <f t="shared" ca="1" si="11"/>
        <v>0.14325860574021657</v>
      </c>
      <c r="L55" s="124">
        <f t="shared" ca="1" si="12"/>
        <v>0.88492008916041387</v>
      </c>
      <c r="M55" s="124"/>
      <c r="N55" s="124"/>
    </row>
    <row r="56" spans="2:14" x14ac:dyDescent="0.3">
      <c r="B56" s="1">
        <v>50</v>
      </c>
      <c r="C56" s="128">
        <f t="shared" ca="1" si="7"/>
        <v>106.52397190387242</v>
      </c>
      <c r="D56" s="124">
        <f t="shared" ca="1" si="5"/>
        <v>-2.8012968154610407E-3</v>
      </c>
      <c r="E56" s="124">
        <f t="shared" ca="1" si="8"/>
        <v>8.7032457610478398E-2</v>
      </c>
      <c r="F56" s="124">
        <f t="shared" ca="1" si="9"/>
        <v>4.6118359841764128E-2</v>
      </c>
      <c r="G56" s="124">
        <f t="shared" ca="1" si="10"/>
        <v>6.4507638695102384E-2</v>
      </c>
      <c r="H56" s="124"/>
      <c r="I56" s="124"/>
      <c r="J56" s="124"/>
      <c r="K56" s="124">
        <f t="shared" ca="1" si="11"/>
        <v>0.17258258581355196</v>
      </c>
      <c r="L56" s="124">
        <f t="shared" ca="1" si="12"/>
        <v>0.86305934377851534</v>
      </c>
      <c r="M56" s="124"/>
      <c r="N56" s="124"/>
    </row>
    <row r="57" spans="2:14" x14ac:dyDescent="0.3">
      <c r="B57" s="1">
        <v>51</v>
      </c>
      <c r="C57" s="128">
        <f t="shared" ca="1" si="7"/>
        <v>110.89446657087458</v>
      </c>
      <c r="D57" s="124">
        <f t="shared" ca="1" si="5"/>
        <v>4.1028273626016354E-2</v>
      </c>
      <c r="E57" s="124">
        <f t="shared" ca="1" si="8"/>
        <v>9.5329531000003298E-2</v>
      </c>
      <c r="F57" s="124">
        <f t="shared" ca="1" si="9"/>
        <v>4.4655593619653697E-2</v>
      </c>
      <c r="G57" s="124">
        <f t="shared" ca="1" si="10"/>
        <v>5.5238319795364192E-2</v>
      </c>
      <c r="H57" s="124"/>
      <c r="I57" s="124"/>
      <c r="J57" s="124"/>
      <c r="K57" s="124">
        <f t="shared" ca="1" si="11"/>
        <v>0.20366857941491162</v>
      </c>
      <c r="L57" s="124">
        <f t="shared" ca="1" si="12"/>
        <v>0.82458262354332268</v>
      </c>
      <c r="M57" s="124"/>
      <c r="N57" s="124"/>
    </row>
    <row r="58" spans="2:14" x14ac:dyDescent="0.3">
      <c r="B58" s="1">
        <v>52</v>
      </c>
      <c r="C58" s="128">
        <f t="shared" ca="1" si="7"/>
        <v>112.47671424388031</v>
      </c>
      <c r="D58" s="124">
        <f t="shared" ca="1" si="5"/>
        <v>1.4268048911119324E-2</v>
      </c>
      <c r="E58" s="124">
        <f t="shared" ca="1" si="8"/>
        <v>4.529742488347388E-2</v>
      </c>
      <c r="F58" s="124">
        <f t="shared" ca="1" si="9"/>
        <v>2.9928302898915571E-2</v>
      </c>
      <c r="G58" s="124">
        <f t="shared" ca="1" si="10"/>
        <v>3.6604466556355957E-2</v>
      </c>
      <c r="H58" s="124"/>
      <c r="I58" s="124"/>
      <c r="J58" s="124"/>
      <c r="K58" s="124">
        <f t="shared" ca="1" si="11"/>
        <v>0.10101072253711287</v>
      </c>
      <c r="L58" s="124">
        <f t="shared" ca="1" si="12"/>
        <v>0.76081833001490207</v>
      </c>
      <c r="M58" s="124"/>
      <c r="N58" s="124"/>
    </row>
    <row r="59" spans="2:14" x14ac:dyDescent="0.3">
      <c r="B59" s="1">
        <v>53</v>
      </c>
      <c r="C59" s="128">
        <f t="shared" ca="1" si="7"/>
        <v>114.32897143803579</v>
      </c>
      <c r="D59" s="124">
        <f t="shared" ca="1" si="5"/>
        <v>1.6467916996039555E-2</v>
      </c>
      <c r="E59" s="124">
        <f t="shared" ca="1" si="8"/>
        <v>-5.681836571785337E-3</v>
      </c>
      <c r="F59" s="124">
        <f t="shared" ca="1" si="9"/>
        <v>4.7609307750725145E-2</v>
      </c>
      <c r="G59" s="124">
        <f t="shared" ca="1" si="10"/>
        <v>2.166631368201162E-2</v>
      </c>
      <c r="H59" s="124"/>
      <c r="I59" s="124"/>
      <c r="J59" s="124"/>
      <c r="K59" s="124">
        <f t="shared" ca="1" si="11"/>
        <v>2.9572398093292606E-2</v>
      </c>
      <c r="L59" s="124">
        <f t="shared" ca="1" si="12"/>
        <v>0.71561900176580184</v>
      </c>
      <c r="M59" s="124"/>
      <c r="N59" s="124"/>
    </row>
    <row r="60" spans="2:14" x14ac:dyDescent="0.3">
      <c r="B60" s="1">
        <v>54</v>
      </c>
      <c r="C60" s="128">
        <f t="shared" ca="1" si="7"/>
        <v>116.33395506058888</v>
      </c>
      <c r="D60" s="124">
        <f t="shared" ca="1" si="5"/>
        <v>1.7536968953138388E-2</v>
      </c>
      <c r="E60" s="124">
        <f t="shared" ca="1" si="8"/>
        <v>-3.6864689537468021E-2</v>
      </c>
      <c r="F60" s="124">
        <f t="shared" ca="1" si="9"/>
        <v>4.5642123437587868E-2</v>
      </c>
      <c r="G60" s="124">
        <f t="shared" ca="1" si="10"/>
        <v>1.4868518252890112E-2</v>
      </c>
      <c r="H60" s="124"/>
      <c r="I60" s="124"/>
      <c r="J60" s="124"/>
      <c r="K60" s="124">
        <f t="shared" ca="1" si="11"/>
        <v>-3.1653187639295102E-2</v>
      </c>
      <c r="L60" s="124">
        <f t="shared" ca="1" si="12"/>
        <v>0.69455232470567752</v>
      </c>
      <c r="M60" s="124"/>
      <c r="N60" s="124"/>
    </row>
    <row r="61" spans="2:14" x14ac:dyDescent="0.3">
      <c r="B61" s="1">
        <v>55</v>
      </c>
      <c r="C61" s="128">
        <f t="shared" ca="1" si="7"/>
        <v>115.50673327379073</v>
      </c>
      <c r="D61" s="124">
        <f t="shared" ca="1" si="5"/>
        <v>-7.1107509958491244E-3</v>
      </c>
      <c r="E61" s="124">
        <f t="shared" ca="1" si="8"/>
        <v>-4.1896735710274302E-2</v>
      </c>
      <c r="F61" s="124">
        <f t="shared" ca="1" si="9"/>
        <v>4.3140629649180293E-2</v>
      </c>
      <c r="G61" s="124">
        <f t="shared" ca="1" si="10"/>
        <v>1.6733572611141945E-2</v>
      </c>
      <c r="H61" s="124"/>
      <c r="I61" s="124"/>
      <c r="J61" s="124"/>
      <c r="K61" s="124">
        <f t="shared" ca="1" si="11"/>
        <v>-1.4908346909663911E-2</v>
      </c>
      <c r="L61" s="124">
        <f t="shared" ca="1" si="12"/>
        <v>0.70378762892792279</v>
      </c>
      <c r="M61" s="124"/>
      <c r="N61" s="124"/>
    </row>
    <row r="62" spans="2:14" x14ac:dyDescent="0.3">
      <c r="B62" s="1">
        <v>56</v>
      </c>
      <c r="C62" s="128">
        <f t="shared" ca="1" si="7"/>
        <v>115.83019649595653</v>
      </c>
      <c r="D62" s="124">
        <f t="shared" ca="1" si="5"/>
        <v>2.8003841247858929E-3</v>
      </c>
      <c r="E62" s="124">
        <f t="shared" ca="1" si="8"/>
        <v>-7.2111931550900787E-2</v>
      </c>
      <c r="F62" s="124">
        <f t="shared" ca="1" si="9"/>
        <v>5.5182313285562334E-2</v>
      </c>
      <c r="G62" s="124">
        <f t="shared" ca="1" si="10"/>
        <v>2.4098014496289621E-2</v>
      </c>
      <c r="H62" s="124"/>
      <c r="I62" s="124"/>
      <c r="J62" s="124"/>
      <c r="K62" s="124">
        <f t="shared" ca="1" si="11"/>
        <v>-1.5948840954454389E-3</v>
      </c>
      <c r="L62" s="124">
        <f t="shared" ca="1" si="12"/>
        <v>0.72680802537887756</v>
      </c>
      <c r="M62" s="124"/>
      <c r="N62" s="124"/>
    </row>
    <row r="63" spans="2:14" x14ac:dyDescent="0.3">
      <c r="B63" s="1">
        <v>57</v>
      </c>
      <c r="C63" s="128">
        <f t="shared" ca="1" si="7"/>
        <v>116.86608572000488</v>
      </c>
      <c r="D63" s="124">
        <f t="shared" ca="1" si="5"/>
        <v>8.9431707394582727E-3</v>
      </c>
      <c r="E63" s="124">
        <f t="shared" ca="1" si="8"/>
        <v>-6.9802093505651919E-2</v>
      </c>
      <c r="F63" s="124">
        <f t="shared" ca="1" si="9"/>
        <v>5.5744461792981745E-2</v>
      </c>
      <c r="G63" s="124">
        <f t="shared" ca="1" si="10"/>
        <v>3.6124238373150645E-2</v>
      </c>
      <c r="H63" s="124"/>
      <c r="I63" s="124"/>
      <c r="J63" s="124"/>
      <c r="K63" s="124">
        <f t="shared" ca="1" si="11"/>
        <v>8.2455378916787531E-2</v>
      </c>
      <c r="L63" s="124">
        <f t="shared" ca="1" si="12"/>
        <v>0.7251801788436858</v>
      </c>
      <c r="M63" s="124"/>
      <c r="N63" s="124"/>
    </row>
    <row r="64" spans="2:14" x14ac:dyDescent="0.3">
      <c r="B64" s="1">
        <v>58</v>
      </c>
      <c r="C64" s="128">
        <f t="shared" ca="1" si="7"/>
        <v>116.48011751159376</v>
      </c>
      <c r="D64" s="124">
        <f t="shared" ca="1" si="5"/>
        <v>-3.3026536829157127E-3</v>
      </c>
      <c r="E64" s="124">
        <f t="shared" ca="1" si="8"/>
        <v>-6.250887143694106E-2</v>
      </c>
      <c r="F64" s="124">
        <f t="shared" ca="1" si="9"/>
        <v>5.8749274297324024E-2</v>
      </c>
      <c r="G64" s="124">
        <f t="shared" ca="1" si="10"/>
        <v>4.0654430881889345E-2</v>
      </c>
      <c r="H64" s="124"/>
      <c r="I64" s="124"/>
      <c r="J64" s="124"/>
      <c r="K64" s="124">
        <f t="shared" ca="1" si="11"/>
        <v>0.11071113197669273</v>
      </c>
      <c r="L64" s="124">
        <f t="shared" ca="1" si="12"/>
        <v>0.70414970791310905</v>
      </c>
      <c r="M64" s="124"/>
      <c r="N64" s="124"/>
    </row>
    <row r="65" spans="2:14" x14ac:dyDescent="0.3">
      <c r="B65" s="1">
        <v>59</v>
      </c>
      <c r="C65" s="128">
        <f t="shared" ca="1" si="7"/>
        <v>116.12030240643753</v>
      </c>
      <c r="D65" s="124">
        <f t="shared" ca="1" si="5"/>
        <v>-3.0890688715214942E-3</v>
      </c>
      <c r="E65" s="124">
        <f t="shared" ca="1" si="8"/>
        <v>-5.4254808172285118E-2</v>
      </c>
      <c r="F65" s="124">
        <f t="shared" ca="1" si="9"/>
        <v>5.988718415137461E-2</v>
      </c>
      <c r="G65" s="124">
        <f t="shared" ca="1" si="10"/>
        <v>3.9267235424114609E-2</v>
      </c>
      <c r="H65" s="124"/>
      <c r="I65" s="124"/>
      <c r="J65" s="124"/>
      <c r="K65" s="124">
        <f t="shared" ca="1" si="11"/>
        <v>0.11512262564441407</v>
      </c>
      <c r="L65" s="124">
        <f t="shared" ca="1" si="12"/>
        <v>0.70024628603978378</v>
      </c>
      <c r="M65" s="124"/>
      <c r="N65" s="124"/>
    </row>
    <row r="66" spans="2:14" x14ac:dyDescent="0.3">
      <c r="B66" s="1">
        <v>60</v>
      </c>
      <c r="C66" s="128">
        <f t="shared" ca="1" si="7"/>
        <v>116.6788521857261</v>
      </c>
      <c r="D66" s="124">
        <f t="shared" ca="1" si="5"/>
        <v>4.8100958033467922E-3</v>
      </c>
      <c r="E66" s="124">
        <f t="shared" ca="1" si="8"/>
        <v>-5.2458952722869823E-2</v>
      </c>
      <c r="F66" s="124">
        <f t="shared" ca="1" si="9"/>
        <v>5.9998125731688751E-2</v>
      </c>
      <c r="G66" s="124">
        <f t="shared" ca="1" si="10"/>
        <v>3.8995679138655613E-2</v>
      </c>
      <c r="H66" s="124"/>
      <c r="I66" s="124"/>
      <c r="J66" s="124"/>
      <c r="K66" s="124">
        <f t="shared" ca="1" si="11"/>
        <v>0.11328026478118119</v>
      </c>
      <c r="L66" s="124">
        <f t="shared" ca="1" si="12"/>
        <v>0.70232015716542884</v>
      </c>
      <c r="M66" s="124"/>
      <c r="N66" s="124"/>
    </row>
    <row r="67" spans="2:14" x14ac:dyDescent="0.3">
      <c r="B67" s="1">
        <v>61</v>
      </c>
      <c r="C67" s="128">
        <f t="shared" ca="1" si="7"/>
        <v>115.91770034036168</v>
      </c>
      <c r="D67" s="124">
        <f t="shared" ca="1" si="5"/>
        <v>-6.5234773149194236E-3</v>
      </c>
      <c r="E67" s="124">
        <f t="shared" ca="1" si="8"/>
        <v>-6.9072573380852154E-2</v>
      </c>
      <c r="F67" s="124">
        <f t="shared" ca="1" si="9"/>
        <v>5.9311747502488806E-2</v>
      </c>
      <c r="G67" s="124">
        <f t="shared" ca="1" si="10"/>
        <v>4.0062972052090695E-2</v>
      </c>
      <c r="H67" s="124"/>
      <c r="I67" s="124"/>
      <c r="J67" s="124"/>
      <c r="K67" s="124">
        <f t="shared" ca="1" si="11"/>
        <v>0.11400351357024843</v>
      </c>
      <c r="L67" s="124">
        <f t="shared" ca="1" si="12"/>
        <v>0.7083279562361845</v>
      </c>
      <c r="M67" s="124"/>
      <c r="N67" s="124"/>
    </row>
    <row r="68" spans="2:14" x14ac:dyDescent="0.3">
      <c r="B68" s="1">
        <v>62</v>
      </c>
      <c r="C68" s="128">
        <f t="shared" ca="1" si="7"/>
        <v>111.83763993541518</v>
      </c>
      <c r="D68" s="124">
        <f t="shared" ca="1" si="5"/>
        <v>-3.5197906730089268E-2</v>
      </c>
      <c r="E68" s="124">
        <f t="shared" ca="1" si="8"/>
        <v>-7.7895341718615674E-2</v>
      </c>
      <c r="F68" s="124">
        <f t="shared" ca="1" si="9"/>
        <v>5.9976368445788658E-2</v>
      </c>
      <c r="G68" s="124">
        <f t="shared" ca="1" si="10"/>
        <v>3.9303019725488379E-2</v>
      </c>
      <c r="H68" s="124"/>
      <c r="I68" s="124"/>
      <c r="J68" s="124"/>
      <c r="K68" s="124">
        <f t="shared" ca="1" si="11"/>
        <v>0.10254425540878154</v>
      </c>
      <c r="L68" s="124">
        <f t="shared" ca="1" si="12"/>
        <v>0.69430321759021385</v>
      </c>
      <c r="M68" s="124"/>
      <c r="N68" s="124"/>
    </row>
    <row r="69" spans="2:14" x14ac:dyDescent="0.3">
      <c r="B69" s="1">
        <v>63</v>
      </c>
      <c r="C69" s="128">
        <f t="shared" ca="1" si="7"/>
        <v>110.11426940083456</v>
      </c>
      <c r="D69" s="124">
        <f t="shared" ca="1" si="5"/>
        <v>-1.5409575305557643E-2</v>
      </c>
      <c r="E69" s="124">
        <f t="shared" ca="1" si="8"/>
        <v>-3.8934842634294364E-2</v>
      </c>
      <c r="F69" s="124">
        <f t="shared" ca="1" si="9"/>
        <v>5.2794174647811186E-2</v>
      </c>
      <c r="G69" s="124">
        <f t="shared" ca="1" si="10"/>
        <v>3.6697142352947562E-2</v>
      </c>
      <c r="H69" s="124"/>
      <c r="I69" s="124"/>
      <c r="J69" s="124"/>
      <c r="K69" s="124">
        <f t="shared" ca="1" si="11"/>
        <v>2.9417718543206132E-2</v>
      </c>
      <c r="L69" s="124">
        <f t="shared" ca="1" si="12"/>
        <v>0.70116448194004111</v>
      </c>
      <c r="M69" s="124"/>
      <c r="N69" s="124"/>
    </row>
    <row r="70" spans="2:14" x14ac:dyDescent="0.3">
      <c r="B70" s="1">
        <v>64</v>
      </c>
      <c r="C70" s="128">
        <f t="shared" ca="1" si="7"/>
        <v>111.45994209128446</v>
      </c>
      <c r="D70" s="124">
        <f t="shared" ca="1" si="5"/>
        <v>1.222069308339524E-2</v>
      </c>
      <c r="E70" s="124">
        <f t="shared" ca="1" si="8"/>
        <v>-2.6427597557868276E-2</v>
      </c>
      <c r="F70" s="124">
        <f t="shared" ca="1" si="9"/>
        <v>5.120423004865518E-2</v>
      </c>
      <c r="G70" s="124">
        <f t="shared" ca="1" si="10"/>
        <v>3.8936634196298753E-2</v>
      </c>
      <c r="H70" s="124"/>
      <c r="I70" s="124"/>
      <c r="J70" s="124"/>
      <c r="K70" s="124">
        <f t="shared" ca="1" si="11"/>
        <v>5.7477029262310492E-2</v>
      </c>
      <c r="L70" s="124">
        <f t="shared" ca="1" si="12"/>
        <v>0.70638898744241307</v>
      </c>
      <c r="M70" s="124"/>
      <c r="N70" s="124"/>
    </row>
    <row r="71" spans="2:14" x14ac:dyDescent="0.3">
      <c r="B71" s="1">
        <v>65</v>
      </c>
      <c r="C71" s="128">
        <f t="shared" ref="C71:C106" ca="1" si="13">C70*(1+_xlfn.NORM.INV(RAND(),mu,sigma))</f>
        <v>107.17731963028298</v>
      </c>
      <c r="D71" s="124">
        <f t="shared" ca="1" si="5"/>
        <v>-3.8422974035766666E-2</v>
      </c>
      <c r="E71" s="124">
        <f t="shared" ref="E71:E97" ca="1" si="14">C80/C70-1</f>
        <v>-9.6501278091676301E-4</v>
      </c>
      <c r="F71" s="124">
        <f t="shared" ref="F71:F96" ca="1" si="15">_xlfn.STDEV.S(D71:D80)*SQRT(10)</f>
        <v>6.4745436387931787E-2</v>
      </c>
      <c r="G71" s="124">
        <f t="shared" ref="G71:G96" ca="1" si="16">_xlfn.STDEV.S(E71:E80)</f>
        <v>3.8954477320040301E-2</v>
      </c>
      <c r="H71" s="124"/>
      <c r="I71" s="124"/>
      <c r="J71" s="124"/>
      <c r="K71" s="124">
        <f t="shared" ref="K71:K85" ca="1" si="17">CORREL(D71:D91,D72:D92)</f>
        <v>0.13232931160167297</v>
      </c>
      <c r="L71" s="124">
        <f t="shared" ref="L71:L85" ca="1" si="18">CORREL(E71:E91,E72:E92)</f>
        <v>0.73889468118900814</v>
      </c>
      <c r="M71" s="124"/>
      <c r="N71" s="124"/>
    </row>
    <row r="72" spans="2:14" x14ac:dyDescent="0.3">
      <c r="B72" s="1">
        <v>66</v>
      </c>
      <c r="C72" s="128">
        <f t="shared" ca="1" si="13"/>
        <v>107.74500628936774</v>
      </c>
      <c r="D72" s="124">
        <f t="shared" ref="D72:D106" ca="1" si="19">C72/C71-1</f>
        <v>5.2967051335397475E-3</v>
      </c>
      <c r="E72" s="124">
        <f t="shared" ca="1" si="14"/>
        <v>3.7606120958884937E-2</v>
      </c>
      <c r="F72" s="124">
        <f t="shared" ca="1" si="15"/>
        <v>4.8915600634384937E-2</v>
      </c>
      <c r="G72" s="124">
        <f t="shared" ca="1" si="16"/>
        <v>3.9336481084336468E-2</v>
      </c>
      <c r="H72" s="124"/>
      <c r="I72" s="124"/>
      <c r="J72" s="124"/>
      <c r="K72" s="124">
        <f t="shared" ca="1" si="17"/>
        <v>0.13966682102220315</v>
      </c>
      <c r="L72" s="124">
        <f t="shared" ca="1" si="18"/>
        <v>0.76806562547430779</v>
      </c>
      <c r="M72" s="124"/>
      <c r="N72" s="124"/>
    </row>
    <row r="73" spans="2:14" x14ac:dyDescent="0.3">
      <c r="B73" s="1">
        <v>67</v>
      </c>
      <c r="C73" s="128">
        <f t="shared" ca="1" si="13"/>
        <v>109.56091859239456</v>
      </c>
      <c r="D73" s="124">
        <f t="shared" ca="1" si="19"/>
        <v>1.6853795508163794E-2</v>
      </c>
      <c r="E73" s="124">
        <f t="shared" ca="1" si="14"/>
        <v>2.8527940378505479E-2</v>
      </c>
      <c r="F73" s="124">
        <f t="shared" ca="1" si="15"/>
        <v>4.940581566786828E-2</v>
      </c>
      <c r="G73" s="124">
        <f t="shared" ca="1" si="16"/>
        <v>3.1794221462670358E-2</v>
      </c>
      <c r="H73" s="124"/>
      <c r="I73" s="124"/>
      <c r="J73" s="124"/>
      <c r="K73" s="124">
        <f t="shared" ca="1" si="17"/>
        <v>6.9649387908844979E-2</v>
      </c>
      <c r="L73" s="124">
        <f t="shared" ca="1" si="18"/>
        <v>0.58617442247315144</v>
      </c>
      <c r="M73" s="124"/>
      <c r="N73" s="124"/>
    </row>
    <row r="74" spans="2:14" x14ac:dyDescent="0.3">
      <c r="B74" s="1">
        <v>68</v>
      </c>
      <c r="C74" s="128">
        <f t="shared" ca="1" si="13"/>
        <v>110.16051108011702</v>
      </c>
      <c r="D74" s="124">
        <f t="shared" ca="1" si="19"/>
        <v>5.4726858393105982E-3</v>
      </c>
      <c r="E74" s="124">
        <f t="shared" ca="1" si="14"/>
        <v>-1.9970824600728188E-2</v>
      </c>
      <c r="F74" s="124">
        <f t="shared" ca="1" si="15"/>
        <v>5.706006199580628E-2</v>
      </c>
      <c r="G74" s="124">
        <f t="shared" ca="1" si="16"/>
        <v>1.8672551162969505E-2</v>
      </c>
      <c r="H74" s="124"/>
      <c r="I74" s="124"/>
      <c r="J74" s="124"/>
      <c r="K74" s="124">
        <f t="shared" ca="1" si="17"/>
        <v>4.6487129240431406E-2</v>
      </c>
      <c r="L74" s="124">
        <f t="shared" ca="1" si="18"/>
        <v>0.52158551120591701</v>
      </c>
      <c r="M74" s="124"/>
      <c r="N74" s="124"/>
    </row>
    <row r="75" spans="2:14" x14ac:dyDescent="0.3">
      <c r="B75" s="1">
        <v>69</v>
      </c>
      <c r="C75" s="128">
        <f t="shared" ca="1" si="13"/>
        <v>110.02875295233288</v>
      </c>
      <c r="D75" s="124">
        <f t="shared" ca="1" si="19"/>
        <v>-1.1960558869258398E-3</v>
      </c>
      <c r="E75" s="124">
        <f t="shared" ca="1" si="14"/>
        <v>-5.0453583990842543E-2</v>
      </c>
      <c r="F75" s="124">
        <f t="shared" ca="1" si="15"/>
        <v>6.1021654793218784E-2</v>
      </c>
      <c r="G75" s="124">
        <f t="shared" ca="1" si="16"/>
        <v>1.445899443342725E-2</v>
      </c>
      <c r="H75" s="124"/>
      <c r="I75" s="124"/>
      <c r="J75" s="124"/>
      <c r="K75" s="124">
        <f t="shared" ca="1" si="17"/>
        <v>4.1276866546319395E-2</v>
      </c>
      <c r="L75" s="124">
        <f t="shared" ca="1" si="18"/>
        <v>0.52673239928941473</v>
      </c>
      <c r="M75" s="124"/>
      <c r="N75" s="124"/>
    </row>
    <row r="76" spans="2:14" x14ac:dyDescent="0.3">
      <c r="B76" s="1">
        <v>70</v>
      </c>
      <c r="C76" s="128">
        <f t="shared" ca="1" si="13"/>
        <v>108.61954360613393</v>
      </c>
      <c r="D76" s="124">
        <f t="shared" ca="1" si="19"/>
        <v>-1.2807646259604955E-2</v>
      </c>
      <c r="E76" s="124">
        <f t="shared" ca="1" si="14"/>
        <v>-6.4718785666367018E-2</v>
      </c>
      <c r="F76" s="124">
        <f t="shared" ca="1" si="15"/>
        <v>6.1822755628705851E-2</v>
      </c>
      <c r="G76" s="124">
        <f t="shared" ca="1" si="16"/>
        <v>1.548334408028159E-2</v>
      </c>
      <c r="H76" s="124"/>
      <c r="I76" s="124"/>
      <c r="J76" s="124"/>
      <c r="K76" s="124">
        <f t="shared" ca="1" si="17"/>
        <v>4.3242359937784206E-2</v>
      </c>
      <c r="L76" s="124">
        <f t="shared" ca="1" si="18"/>
        <v>0.58363639510671528</v>
      </c>
      <c r="M76" s="124"/>
      <c r="N76" s="124"/>
    </row>
    <row r="77" spans="2:14" x14ac:dyDescent="0.3">
      <c r="B77" s="1">
        <v>71</v>
      </c>
      <c r="C77" s="128">
        <f t="shared" ca="1" si="13"/>
        <v>106.88825146111311</v>
      </c>
      <c r="D77" s="124">
        <f t="shared" ca="1" si="19"/>
        <v>-1.5939048237015863E-2</v>
      </c>
      <c r="E77" s="124">
        <f t="shared" ca="1" si="14"/>
        <v>-6.1852797133836734E-2</v>
      </c>
      <c r="F77" s="124">
        <f t="shared" ca="1" si="15"/>
        <v>6.1553114179685932E-2</v>
      </c>
      <c r="G77" s="124">
        <f t="shared" ca="1" si="16"/>
        <v>1.8345964729161283E-2</v>
      </c>
      <c r="H77" s="124"/>
      <c r="I77" s="124"/>
      <c r="J77" s="124"/>
      <c r="K77" s="124">
        <f t="shared" ca="1" si="17"/>
        <v>1.9252609074187767E-2</v>
      </c>
      <c r="L77" s="124">
        <f t="shared" ca="1" si="18"/>
        <v>0.58043907194095556</v>
      </c>
      <c r="M77" s="124"/>
      <c r="N77" s="124"/>
    </row>
    <row r="78" spans="2:14" x14ac:dyDescent="0.3">
      <c r="B78" s="1">
        <v>72</v>
      </c>
      <c r="C78" s="128">
        <f t="shared" ca="1" si="13"/>
        <v>107.48325902393891</v>
      </c>
      <c r="D78" s="124">
        <f t="shared" ca="1" si="19"/>
        <v>5.5666320170113526E-3</v>
      </c>
      <c r="E78" s="124">
        <f t="shared" ca="1" si="14"/>
        <v>-5.5878963469755405E-2</v>
      </c>
      <c r="F78" s="124">
        <f t="shared" ca="1" si="15"/>
        <v>6.0764857869360971E-2</v>
      </c>
      <c r="G78" s="124">
        <f t="shared" ca="1" si="16"/>
        <v>2.050623691910727E-2</v>
      </c>
      <c r="H78" s="124"/>
      <c r="I78" s="124"/>
      <c r="J78" s="124"/>
      <c r="K78" s="124">
        <f t="shared" ca="1" si="17"/>
        <v>-3.6517909722420688E-3</v>
      </c>
      <c r="L78" s="124">
        <f t="shared" ca="1" si="18"/>
        <v>0.57952346241068953</v>
      </c>
      <c r="M78" s="124"/>
      <c r="N78" s="124"/>
    </row>
    <row r="79" spans="2:14" x14ac:dyDescent="0.3">
      <c r="B79" s="1">
        <v>73</v>
      </c>
      <c r="C79" s="128">
        <f t="shared" ca="1" si="13"/>
        <v>107.20421380373061</v>
      </c>
      <c r="D79" s="124">
        <f t="shared" ca="1" si="19"/>
        <v>-2.5961737924801165E-3</v>
      </c>
      <c r="E79" s="124">
        <f t="shared" ca="1" si="14"/>
        <v>-6.7645768999532119E-2</v>
      </c>
      <c r="F79" s="124">
        <f t="shared" ca="1" si="15"/>
        <v>5.94921697370265E-2</v>
      </c>
      <c r="G79" s="124">
        <f t="shared" ca="1" si="16"/>
        <v>2.3451607323133485E-2</v>
      </c>
      <c r="H79" s="124"/>
      <c r="I79" s="124"/>
      <c r="J79" s="124"/>
      <c r="K79" s="124">
        <f t="shared" ca="1" si="17"/>
        <v>-7.2080098628365702E-2</v>
      </c>
      <c r="L79" s="124">
        <f t="shared" ca="1" si="18"/>
        <v>0.5827824476584883</v>
      </c>
      <c r="M79" s="124"/>
      <c r="N79" s="124"/>
    </row>
    <row r="80" spans="2:14" x14ac:dyDescent="0.3">
      <c r="B80" s="1">
        <v>74</v>
      </c>
      <c r="C80" s="128">
        <f t="shared" ca="1" si="13"/>
        <v>111.35238182260613</v>
      </c>
      <c r="D80" s="124">
        <f t="shared" ca="1" si="19"/>
        <v>3.8694076209261574E-2</v>
      </c>
      <c r="E80" s="124">
        <f t="shared" ca="1" si="14"/>
        <v>-2.4167590119554827E-2</v>
      </c>
      <c r="F80" s="124">
        <f t="shared" ca="1" si="15"/>
        <v>7.8354331825319631E-2</v>
      </c>
      <c r="G80" s="124">
        <f t="shared" ca="1" si="16"/>
        <v>2.3158710677285893E-2</v>
      </c>
      <c r="H80" s="124"/>
      <c r="I80" s="124"/>
      <c r="J80" s="124"/>
      <c r="K80" s="124">
        <f t="shared" ca="1" si="17"/>
        <v>-2.4616449806889148E-2</v>
      </c>
      <c r="L80" s="124">
        <f t="shared" ca="1" si="18"/>
        <v>0.6296717012747739</v>
      </c>
      <c r="M80" s="124"/>
      <c r="N80" s="124"/>
    </row>
    <row r="81" spans="2:14" x14ac:dyDescent="0.3">
      <c r="B81" s="1">
        <v>75</v>
      </c>
      <c r="C81" s="128">
        <f t="shared" ca="1" si="13"/>
        <v>111.20784287634848</v>
      </c>
      <c r="D81" s="124">
        <f t="shared" ca="1" si="19"/>
        <v>-1.298031922549403E-3</v>
      </c>
      <c r="E81" s="124">
        <f t="shared" ca="1" si="14"/>
        <v>-6.5565529987011817E-2</v>
      </c>
      <c r="F81" s="124">
        <f t="shared" ca="1" si="15"/>
        <v>6.3871486918112161E-2</v>
      </c>
      <c r="G81" s="124">
        <f t="shared" ca="1" si="16"/>
        <v>2.2268965534713268E-2</v>
      </c>
      <c r="H81" s="124"/>
      <c r="I81" s="124"/>
      <c r="J81" s="124"/>
      <c r="K81" s="124">
        <f t="shared" ca="1" si="17"/>
        <v>-4.9794626381554859E-2</v>
      </c>
      <c r="L81" s="124">
        <f t="shared" ca="1" si="18"/>
        <v>0.69315528890622613</v>
      </c>
      <c r="M81" s="124"/>
      <c r="N81" s="124"/>
    </row>
    <row r="82" spans="2:14" x14ac:dyDescent="0.3">
      <c r="B82" s="1">
        <v>76</v>
      </c>
      <c r="C82" s="128">
        <f t="shared" ca="1" si="13"/>
        <v>110.81874940487251</v>
      </c>
      <c r="D82" s="124">
        <f t="shared" ca="1" si="19"/>
        <v>-3.4987952415245216E-3</v>
      </c>
      <c r="E82" s="124">
        <f t="shared" ca="1" si="14"/>
        <v>-7.4637517757761729E-2</v>
      </c>
      <c r="F82" s="124">
        <f t="shared" ca="1" si="15"/>
        <v>6.3716819521939874E-2</v>
      </c>
      <c r="G82" s="124">
        <f t="shared" ca="1" si="16"/>
        <v>2.384605299201507E-2</v>
      </c>
      <c r="H82" s="124"/>
      <c r="I82" s="124"/>
      <c r="J82" s="124"/>
      <c r="K82" s="124">
        <f t="shared" ca="1" si="17"/>
        <v>-0.10616206992583646</v>
      </c>
      <c r="L82" s="124">
        <f t="shared" ca="1" si="18"/>
        <v>0.69022206442188905</v>
      </c>
      <c r="M82" s="124"/>
      <c r="N82" s="124"/>
    </row>
    <row r="83" spans="2:14" x14ac:dyDescent="0.3">
      <c r="B83" s="1">
        <v>77</v>
      </c>
      <c r="C83" s="128">
        <f t="shared" ca="1" si="13"/>
        <v>107.37289670409119</v>
      </c>
      <c r="D83" s="124">
        <f t="shared" ca="1" si="19"/>
        <v>-3.1094491855272688E-2</v>
      </c>
      <c r="E83" s="124">
        <f t="shared" ca="1" si="14"/>
        <v>-6.6856058454008771E-2</v>
      </c>
      <c r="F83" s="124">
        <f t="shared" ca="1" si="15"/>
        <v>6.484928134942923E-2</v>
      </c>
      <c r="G83" s="124">
        <f t="shared" ca="1" si="16"/>
        <v>2.6230509953823533E-2</v>
      </c>
      <c r="H83" s="124"/>
      <c r="I83" s="124"/>
      <c r="J83" s="124"/>
      <c r="K83" s="124">
        <f t="shared" ca="1" si="17"/>
        <v>-8.899317256808076E-4</v>
      </c>
      <c r="L83" s="124">
        <f t="shared" ca="1" si="18"/>
        <v>0.68060282827939012</v>
      </c>
      <c r="M83" s="124"/>
      <c r="N83" s="124"/>
    </row>
    <row r="84" spans="2:14" x14ac:dyDescent="0.3">
      <c r="B84" s="1">
        <v>78</v>
      </c>
      <c r="C84" s="128">
        <f t="shared" ca="1" si="13"/>
        <v>104.60251848186219</v>
      </c>
      <c r="D84" s="124">
        <f t="shared" ca="1" si="19"/>
        <v>-2.5801466731999234E-2</v>
      </c>
      <c r="E84" s="124">
        <f t="shared" ca="1" si="14"/>
        <v>-7.0662256563118975E-2</v>
      </c>
      <c r="F84" s="124">
        <f t="shared" ca="1" si="15"/>
        <v>6.6597396184118349E-2</v>
      </c>
      <c r="G84" s="124">
        <f t="shared" ca="1" si="16"/>
        <v>3.2756219188238365E-2</v>
      </c>
      <c r="H84" s="124"/>
      <c r="I84" s="124"/>
      <c r="J84" s="124"/>
      <c r="K84" s="124">
        <f t="shared" ca="1" si="17"/>
        <v>-4.786553404564158E-3</v>
      </c>
      <c r="L84" s="124">
        <f t="shared" ca="1" si="18"/>
        <v>0.67235119638702623</v>
      </c>
      <c r="M84" s="124"/>
      <c r="N84" s="124"/>
    </row>
    <row r="85" spans="2:14" x14ac:dyDescent="0.3">
      <c r="B85" s="1">
        <v>79</v>
      </c>
      <c r="C85" s="128">
        <f t="shared" ca="1" si="13"/>
        <v>102.9078256728732</v>
      </c>
      <c r="D85" s="124">
        <f t="shared" ca="1" si="19"/>
        <v>-1.620126201151495E-2</v>
      </c>
      <c r="E85" s="124">
        <f t="shared" ca="1" si="14"/>
        <v>-4.071501462967031E-2</v>
      </c>
      <c r="F85" s="124">
        <f t="shared" ca="1" si="15"/>
        <v>6.41587614340864E-2</v>
      </c>
      <c r="G85" s="124">
        <f t="shared" ca="1" si="16"/>
        <v>3.2244189379233984E-2</v>
      </c>
      <c r="H85" s="124"/>
      <c r="I85" s="124"/>
      <c r="J85" s="124"/>
      <c r="K85" s="124">
        <f t="shared" ca="1" si="17"/>
        <v>4.5333113498502463E-2</v>
      </c>
      <c r="L85" s="124">
        <f t="shared" ca="1" si="18"/>
        <v>0.695372305922485</v>
      </c>
      <c r="M85" s="124"/>
      <c r="N85" s="124"/>
    </row>
    <row r="86" spans="2:14" x14ac:dyDescent="0.3">
      <c r="B86" s="1">
        <v>80</v>
      </c>
      <c r="C86" s="128">
        <f t="shared" ca="1" si="13"/>
        <v>101.9011210106938</v>
      </c>
      <c r="D86" s="124">
        <f t="shared" ca="1" si="19"/>
        <v>-9.7825860725067049E-3</v>
      </c>
      <c r="E86" s="124">
        <f t="shared" ca="1" si="14"/>
        <v>-2.6961964011689044E-2</v>
      </c>
      <c r="F86" s="124">
        <f t="shared" ca="1" si="15"/>
        <v>6.2703638749540741E-2</v>
      </c>
      <c r="G86" s="124">
        <f t="shared" ca="1" si="16"/>
        <v>3.2000325256692844E-2</v>
      </c>
      <c r="H86" s="124"/>
      <c r="I86" s="124"/>
      <c r="J86" s="124"/>
      <c r="K86" s="124"/>
      <c r="L86" s="124"/>
      <c r="M86" s="124"/>
      <c r="N86" s="124"/>
    </row>
    <row r="87" spans="2:14" x14ac:dyDescent="0.3">
      <c r="B87" s="1">
        <v>81</v>
      </c>
      <c r="C87" s="128">
        <f t="shared" ca="1" si="13"/>
        <v>100.91544676237154</v>
      </c>
      <c r="D87" s="124">
        <f t="shared" ca="1" si="19"/>
        <v>-9.6728499014139269E-3</v>
      </c>
      <c r="E87" s="124">
        <f t="shared" ca="1" si="14"/>
        <v>-2.496794606479158E-2</v>
      </c>
      <c r="F87" s="124">
        <f t="shared" ca="1" si="15"/>
        <v>6.247614210456106E-2</v>
      </c>
      <c r="G87" s="124">
        <f t="shared" ca="1" si="16"/>
        <v>3.2231594632006984E-2</v>
      </c>
      <c r="H87" s="124"/>
      <c r="I87" s="124"/>
      <c r="J87" s="124"/>
      <c r="K87" s="124"/>
      <c r="L87" s="124"/>
      <c r="M87" s="124"/>
      <c r="N87" s="124"/>
    </row>
    <row r="88" spans="2:14" x14ac:dyDescent="0.3">
      <c r="B88" s="1">
        <v>82</v>
      </c>
      <c r="C88" s="128">
        <f t="shared" ca="1" si="13"/>
        <v>100.21247131268866</v>
      </c>
      <c r="D88" s="124">
        <f t="shared" ca="1" si="19"/>
        <v>-6.9659846161925776E-3</v>
      </c>
      <c r="E88" s="124">
        <f t="shared" ca="1" si="14"/>
        <v>-1.5087566192797497E-2</v>
      </c>
      <c r="F88" s="124">
        <f t="shared" ca="1" si="15"/>
        <v>6.1973374534912966E-2</v>
      </c>
      <c r="G88" s="124">
        <f t="shared" ca="1" si="16"/>
        <v>3.6224856381349479E-2</v>
      </c>
      <c r="H88" s="124"/>
      <c r="I88" s="124"/>
      <c r="J88" s="124"/>
      <c r="K88" s="124"/>
      <c r="L88" s="124"/>
      <c r="M88" s="124"/>
      <c r="N88" s="124"/>
    </row>
    <row r="89" spans="2:14" x14ac:dyDescent="0.3">
      <c r="B89" s="1">
        <v>83</v>
      </c>
      <c r="C89" s="128">
        <f t="shared" ca="1" si="13"/>
        <v>104.61334630543293</v>
      </c>
      <c r="D89" s="124">
        <f t="shared" ca="1" si="19"/>
        <v>4.3915442210904043E-2</v>
      </c>
      <c r="E89" s="124">
        <f t="shared" ca="1" si="14"/>
        <v>-2.6716750696949787E-2</v>
      </c>
      <c r="F89" s="124">
        <f t="shared" ca="1" si="15"/>
        <v>6.4222775992989742E-2</v>
      </c>
      <c r="G89" s="124">
        <f t="shared" ca="1" si="16"/>
        <v>3.6123508508591834E-2</v>
      </c>
      <c r="H89" s="124"/>
      <c r="I89" s="124"/>
      <c r="J89" s="124"/>
      <c r="K89" s="124"/>
      <c r="L89" s="124"/>
      <c r="M89" s="124"/>
      <c r="N89" s="124"/>
    </row>
    <row r="90" spans="2:14" x14ac:dyDescent="0.3">
      <c r="B90" s="1">
        <v>84</v>
      </c>
      <c r="C90" s="128">
        <f t="shared" ca="1" si="13"/>
        <v>104.05150389309087</v>
      </c>
      <c r="D90" s="124">
        <f t="shared" ca="1" si="19"/>
        <v>-5.3706571119681579E-3</v>
      </c>
      <c r="E90" s="124">
        <f t="shared" ca="1" si="14"/>
        <v>-5.377353233748583E-2</v>
      </c>
      <c r="F90" s="124">
        <f t="shared" ca="1" si="15"/>
        <v>4.4408636092839751E-2</v>
      </c>
      <c r="G90" s="124">
        <f t="shared" ca="1" si="16"/>
        <v>3.7022584286219136E-2</v>
      </c>
      <c r="H90" s="124"/>
      <c r="I90" s="124"/>
      <c r="J90" s="124"/>
      <c r="K90" s="124"/>
      <c r="L90" s="124"/>
      <c r="M90" s="124"/>
      <c r="N90" s="124"/>
    </row>
    <row r="91" spans="2:14" x14ac:dyDescent="0.3">
      <c r="B91" s="1">
        <v>85</v>
      </c>
      <c r="C91" s="128">
        <f t="shared" ca="1" si="13"/>
        <v>102.90756552886265</v>
      </c>
      <c r="D91" s="124">
        <f t="shared" ca="1" si="19"/>
        <v>-1.0993962810989966E-2</v>
      </c>
      <c r="E91" s="124">
        <f t="shared" ca="1" si="14"/>
        <v>-7.8715142832091467E-2</v>
      </c>
      <c r="F91" s="124">
        <f t="shared" ca="1" si="15"/>
        <v>5.1541019393445485E-2</v>
      </c>
      <c r="G91" s="124">
        <f t="shared" ca="1" si="16"/>
        <v>3.9955144071487425E-2</v>
      </c>
      <c r="H91" s="124"/>
      <c r="I91" s="124"/>
      <c r="J91" s="124"/>
      <c r="K91" s="124"/>
      <c r="L91" s="124"/>
      <c r="M91" s="124"/>
      <c r="N91" s="124"/>
    </row>
    <row r="92" spans="2:14" x14ac:dyDescent="0.3">
      <c r="B92" s="1">
        <v>86</v>
      </c>
      <c r="C92" s="128">
        <f t="shared" ca="1" si="13"/>
        <v>103.4098446168602</v>
      </c>
      <c r="D92" s="124">
        <f t="shared" ca="1" si="19"/>
        <v>4.8808762059060484E-3</v>
      </c>
      <c r="E92" s="124">
        <f t="shared" ca="1" si="14"/>
        <v>-9.0502960471621208E-2</v>
      </c>
      <c r="F92" s="124">
        <f t="shared" ca="1" si="15"/>
        <v>5.3847593987586914E-2</v>
      </c>
      <c r="G92" s="124">
        <f t="shared" ca="1" si="16"/>
        <v>4.2618453035332897E-2</v>
      </c>
      <c r="H92" s="124"/>
      <c r="I92" s="124"/>
      <c r="J92" s="124"/>
      <c r="K92" s="124"/>
      <c r="L92" s="124"/>
      <c r="M92" s="124"/>
      <c r="N92" s="124"/>
    </row>
    <row r="93" spans="2:14" x14ac:dyDescent="0.3">
      <c r="B93" s="1">
        <v>87</v>
      </c>
      <c r="C93" s="128">
        <f t="shared" ca="1" si="13"/>
        <v>99.785685529261428</v>
      </c>
      <c r="D93" s="124">
        <f t="shared" ca="1" si="19"/>
        <v>-3.5046557714369486E-2</v>
      </c>
      <c r="E93" s="124">
        <f t="shared" ca="1" si="14"/>
        <v>-0.11253908296688475</v>
      </c>
      <c r="F93" s="124">
        <f t="shared" ca="1" si="15"/>
        <v>5.2197551538821621E-2</v>
      </c>
      <c r="G93" s="124">
        <f t="shared" ca="1" si="16"/>
        <v>4.3411588538536078E-2</v>
      </c>
      <c r="H93" s="124"/>
      <c r="I93" s="124"/>
      <c r="J93" s="124"/>
      <c r="K93" s="124"/>
      <c r="L93" s="124"/>
      <c r="M93" s="124"/>
      <c r="N93" s="124"/>
    </row>
    <row r="94" spans="2:14" x14ac:dyDescent="0.3">
      <c r="B94" s="1">
        <v>88</v>
      </c>
      <c r="C94" s="128">
        <f t="shared" ca="1" si="13"/>
        <v>100.34362541157282</v>
      </c>
      <c r="D94" s="124">
        <f t="shared" ca="1" si="19"/>
        <v>5.5913819637765094E-3</v>
      </c>
      <c r="E94" s="124">
        <f t="shared" ca="1" si="14"/>
        <v>-5.4921018050364423E-2</v>
      </c>
      <c r="F94" s="124">
        <f t="shared" ca="1" si="15"/>
        <v>5.8355261802822404E-2</v>
      </c>
      <c r="G94" s="124">
        <f t="shared" ca="1" si="16"/>
        <v>2.7357652770209583E-2</v>
      </c>
      <c r="H94" s="124"/>
      <c r="I94" s="124"/>
      <c r="J94" s="124"/>
      <c r="K94" s="124"/>
      <c r="L94" s="124"/>
      <c r="M94" s="124"/>
      <c r="N94" s="124"/>
    </row>
    <row r="95" spans="2:14" x14ac:dyDescent="0.3">
      <c r="B95" s="1">
        <v>89</v>
      </c>
      <c r="C95" s="128">
        <f t="shared" ca="1" si="13"/>
        <v>100.13322858056003</v>
      </c>
      <c r="D95" s="124">
        <f t="shared" ca="1" si="19"/>
        <v>-2.0967632986133022E-3</v>
      </c>
      <c r="E95" s="124">
        <f t="shared" ca="1" si="14"/>
        <v>-4.9989673139997803E-2</v>
      </c>
      <c r="F95" s="124">
        <f t="shared" ca="1" si="15"/>
        <v>5.9682108371199347E-2</v>
      </c>
      <c r="G95" s="124">
        <f t="shared" ca="1" si="16"/>
        <v>2.7340668277351234E-2</v>
      </c>
      <c r="H95" s="124"/>
      <c r="I95" s="124"/>
      <c r="J95" s="124"/>
      <c r="K95" s="124"/>
      <c r="L95" s="124"/>
      <c r="M95" s="124"/>
      <c r="N95" s="124"/>
    </row>
    <row r="96" spans="2:14" x14ac:dyDescent="0.3">
      <c r="B96" s="1">
        <v>90</v>
      </c>
      <c r="C96" s="128">
        <f t="shared" ca="1" si="13"/>
        <v>99.356859317356992</v>
      </c>
      <c r="D96" s="124">
        <f t="shared" ca="1" si="19"/>
        <v>-7.7533629366441925E-3</v>
      </c>
      <c r="E96" s="124">
        <f t="shared" ca="1" si="14"/>
        <v>-2.4535363683578337E-2</v>
      </c>
      <c r="F96" s="124">
        <f t="shared" ca="1" si="15"/>
        <v>6.6683190644777207E-2</v>
      </c>
      <c r="G96" s="124">
        <f t="shared" ca="1" si="16"/>
        <v>2.0636627205810307E-2</v>
      </c>
      <c r="H96" s="124"/>
      <c r="I96" s="124"/>
      <c r="J96" s="124"/>
      <c r="K96" s="124"/>
      <c r="L96" s="124"/>
      <c r="M96" s="124"/>
      <c r="N96" s="124"/>
    </row>
    <row r="97" spans="2:14" x14ac:dyDescent="0.3">
      <c r="B97" s="1">
        <v>91</v>
      </c>
      <c r="C97" s="128">
        <f t="shared" ca="1" si="13"/>
        <v>99.392878279468533</v>
      </c>
      <c r="D97" s="124">
        <f t="shared" ca="1" si="19"/>
        <v>3.6252114206325459E-4</v>
      </c>
      <c r="E97" s="124">
        <f t="shared" ca="1" si="14"/>
        <v>4.6492343925161883E-3</v>
      </c>
      <c r="F97" s="124"/>
      <c r="G97" s="124"/>
      <c r="H97" s="124"/>
      <c r="I97" s="124"/>
      <c r="J97" s="124"/>
      <c r="K97" s="124"/>
      <c r="L97" s="124"/>
      <c r="M97" s="124"/>
      <c r="N97" s="124"/>
    </row>
    <row r="98" spans="2:14" x14ac:dyDescent="0.3">
      <c r="B98" s="1">
        <v>92</v>
      </c>
      <c r="C98" s="128">
        <f t="shared" ca="1" si="13"/>
        <v>97.535119699902324</v>
      </c>
      <c r="D98" s="124">
        <f t="shared" ca="1" si="19"/>
        <v>-1.8691063300759314E-2</v>
      </c>
      <c r="E98" s="124"/>
      <c r="F98" s="124"/>
      <c r="G98" s="124"/>
      <c r="H98" s="124"/>
      <c r="I98" s="124"/>
      <c r="J98" s="124"/>
      <c r="K98" s="124"/>
      <c r="L98" s="124"/>
      <c r="M98" s="124"/>
      <c r="N98" s="124"/>
    </row>
    <row r="99" spans="2:14" x14ac:dyDescent="0.3">
      <c r="B99" s="1">
        <v>93</v>
      </c>
      <c r="C99" s="128">
        <f t="shared" ca="1" si="13"/>
        <v>98.987917144945129</v>
      </c>
      <c r="D99" s="124">
        <f t="shared" ca="1" si="19"/>
        <v>1.4895121362569652E-2</v>
      </c>
      <c r="E99" s="124"/>
      <c r="F99" s="124"/>
      <c r="G99" s="124"/>
      <c r="H99" s="124"/>
      <c r="I99" s="124"/>
      <c r="J99" s="124"/>
      <c r="K99" s="124"/>
      <c r="L99" s="124"/>
      <c r="M99" s="124"/>
      <c r="N99" s="124"/>
    </row>
    <row r="100" spans="2:14" x14ac:dyDescent="0.3">
      <c r="B100" s="1">
        <v>94</v>
      </c>
      <c r="C100" s="128">
        <f t="shared" ca="1" si="13"/>
        <v>95.861074902252298</v>
      </c>
      <c r="D100" s="124">
        <f t="shared" ca="1" si="19"/>
        <v>-3.1588120377503137E-2</v>
      </c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</row>
    <row r="101" spans="2:14" x14ac:dyDescent="0.3">
      <c r="B101" s="1">
        <v>95</v>
      </c>
      <c r="C101" s="128">
        <f t="shared" ca="1" si="13"/>
        <v>93.594126193573217</v>
      </c>
      <c r="D101" s="124">
        <f t="shared" ca="1" si="19"/>
        <v>-2.3648271323794878E-2</v>
      </c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</row>
    <row r="102" spans="2:14" x14ac:dyDescent="0.3">
      <c r="B102" s="1">
        <v>96</v>
      </c>
      <c r="C102" s="128">
        <f t="shared" ca="1" si="13"/>
        <v>91.772195533930713</v>
      </c>
      <c r="D102" s="124">
        <f t="shared" ca="1" si="19"/>
        <v>-1.9466292744422353E-2</v>
      </c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</row>
    <row r="103" spans="2:14" x14ac:dyDescent="0.3">
      <c r="B103" s="1">
        <v>97</v>
      </c>
      <c r="C103" s="128">
        <f t="shared" ca="1" si="13"/>
        <v>94.305354093140878</v>
      </c>
      <c r="D103" s="124">
        <f t="shared" ca="1" si="19"/>
        <v>2.7602680141542324E-2</v>
      </c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</row>
    <row r="104" spans="2:14" x14ac:dyDescent="0.3">
      <c r="B104" s="1">
        <v>98</v>
      </c>
      <c r="C104" s="128">
        <f t="shared" ca="1" si="13"/>
        <v>95.327480375565912</v>
      </c>
      <c r="D104" s="124">
        <f t="shared" ca="1" si="19"/>
        <v>1.0838475633266009E-2</v>
      </c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</row>
    <row r="105" spans="2:14" x14ac:dyDescent="0.3">
      <c r="B105" s="1">
        <v>99</v>
      </c>
      <c r="C105" s="128">
        <f t="shared" ca="1" si="13"/>
        <v>97.67642340052511</v>
      </c>
      <c r="D105" s="124">
        <f t="shared" ca="1" si="19"/>
        <v>2.4640775311641105E-2</v>
      </c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</row>
    <row r="106" spans="2:14" x14ac:dyDescent="0.3">
      <c r="B106" s="1">
        <v>100</v>
      </c>
      <c r="C106" s="128">
        <f t="shared" ca="1" si="13"/>
        <v>99.818792644827639</v>
      </c>
      <c r="D106" s="124">
        <f t="shared" ca="1" si="19"/>
        <v>2.1933330170349041E-2</v>
      </c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</row>
    <row r="107" spans="2:14" x14ac:dyDescent="0.3">
      <c r="D107" s="124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285</v>
      </c>
      <c r="B4" s="105" t="s">
        <v>184</v>
      </c>
    </row>
    <row r="5" spans="1:4" x14ac:dyDescent="0.3">
      <c r="A5" s="1" t="s">
        <v>284</v>
      </c>
      <c r="B5" s="70">
        <v>1000000</v>
      </c>
    </row>
    <row r="7" spans="1:4" x14ac:dyDescent="0.3">
      <c r="A7" s="105" t="s">
        <v>24</v>
      </c>
      <c r="B7" s="105" t="s">
        <v>284</v>
      </c>
      <c r="C7" s="105" t="s">
        <v>276</v>
      </c>
      <c r="D7" s="105" t="s">
        <v>283</v>
      </c>
    </row>
    <row r="8" spans="1:4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30">
        <f t="shared" ref="D8:D71" si="1">C8*$B$5</f>
        <v>14848.631398271416</v>
      </c>
    </row>
    <row r="9" spans="1:4" x14ac:dyDescent="0.3">
      <c r="A9" s="73">
        <v>43840</v>
      </c>
      <c r="B9" s="130">
        <v>3265.3500979999999</v>
      </c>
      <c r="C9" s="125">
        <f t="shared" si="0"/>
        <v>7.8521275871821228E-3</v>
      </c>
      <c r="D9" s="130">
        <f t="shared" si="1"/>
        <v>7852.1275871821226</v>
      </c>
    </row>
    <row r="10" spans="1:4" x14ac:dyDescent="0.3">
      <c r="A10" s="73">
        <v>43839</v>
      </c>
      <c r="B10" s="130">
        <v>3274.6999510000001</v>
      </c>
      <c r="C10" s="125">
        <f t="shared" si="0"/>
        <v>1.5921197582283275E-2</v>
      </c>
      <c r="D10" s="130">
        <f t="shared" si="1"/>
        <v>15921.197582283276</v>
      </c>
    </row>
    <row r="11" spans="1:4" x14ac:dyDescent="0.3">
      <c r="A11" s="73">
        <v>43838</v>
      </c>
      <c r="B11" s="130">
        <v>3253.0500489999999</v>
      </c>
      <c r="C11" s="125">
        <f t="shared" si="0"/>
        <v>9.0074282988965582E-3</v>
      </c>
      <c r="D11" s="130">
        <f t="shared" si="1"/>
        <v>9007.4282988965588</v>
      </c>
    </row>
    <row r="12" spans="1:4" x14ac:dyDescent="0.3">
      <c r="A12" s="73">
        <v>43837</v>
      </c>
      <c r="B12" s="130">
        <v>3237.179932</v>
      </c>
      <c r="C12" s="125">
        <f t="shared" si="0"/>
        <v>4.9546324509608386E-3</v>
      </c>
      <c r="D12" s="130">
        <f t="shared" si="1"/>
        <v>4954.6324509608385</v>
      </c>
    </row>
    <row r="13" spans="1:4" x14ac:dyDescent="0.3">
      <c r="A13" s="73">
        <v>43836</v>
      </c>
      <c r="B13" s="130">
        <v>3246.280029</v>
      </c>
      <c r="C13" s="125">
        <f t="shared" si="0"/>
        <v>1.2762929242720045E-2</v>
      </c>
      <c r="D13" s="130">
        <f t="shared" si="1"/>
        <v>12762.929242720045</v>
      </c>
    </row>
    <row r="14" spans="1:4" x14ac:dyDescent="0.3">
      <c r="A14" s="73">
        <v>43833</v>
      </c>
      <c r="B14" s="130">
        <v>3234.8500979999999</v>
      </c>
      <c r="C14" s="125">
        <f t="shared" si="0"/>
        <v>1.3697364097350118E-2</v>
      </c>
      <c r="D14" s="130">
        <f t="shared" si="1"/>
        <v>13697.364097350117</v>
      </c>
    </row>
    <row r="15" spans="1:4" x14ac:dyDescent="0.3">
      <c r="A15" s="73">
        <v>43832</v>
      </c>
      <c r="B15" s="130">
        <v>3257.8500979999999</v>
      </c>
      <c r="C15" s="125">
        <f t="shared" si="0"/>
        <v>2.0463482637768982E-2</v>
      </c>
      <c r="D15" s="130">
        <f t="shared" si="1"/>
        <v>20463.482637768982</v>
      </c>
    </row>
    <row r="16" spans="1:4" x14ac:dyDescent="0.3">
      <c r="A16" s="73">
        <v>43830</v>
      </c>
      <c r="B16" s="130">
        <v>3230.780029</v>
      </c>
      <c r="C16" s="125">
        <f t="shared" si="0"/>
        <v>1.2323576619986287E-2</v>
      </c>
      <c r="D16" s="130">
        <f t="shared" si="1"/>
        <v>12323.576619986286</v>
      </c>
    </row>
    <row r="17" spans="1:4" x14ac:dyDescent="0.3">
      <c r="A17" s="73">
        <v>43829</v>
      </c>
      <c r="B17" s="130">
        <v>3221.290039</v>
      </c>
      <c r="C17" s="125">
        <f t="shared" si="0"/>
        <v>1.6564626731990995E-2</v>
      </c>
      <c r="D17" s="130">
        <f t="shared" si="1"/>
        <v>16564.626731990993</v>
      </c>
    </row>
    <row r="18" spans="1:4" x14ac:dyDescent="0.3">
      <c r="A18" s="73">
        <v>43826</v>
      </c>
      <c r="B18" s="130">
        <v>3240.0200199999999</v>
      </c>
      <c r="C18" s="125">
        <f t="shared" si="0"/>
        <v>2.2549588762952322E-2</v>
      </c>
      <c r="D18" s="130">
        <f t="shared" si="1"/>
        <v>22549.58876295232</v>
      </c>
    </row>
    <row r="19" spans="1:4" x14ac:dyDescent="0.3">
      <c r="A19" s="73">
        <v>43825</v>
      </c>
      <c r="B19" s="130">
        <v>3239.9099120000001</v>
      </c>
      <c r="C19" s="125">
        <f t="shared" si="0"/>
        <v>3.1283134124682643E-2</v>
      </c>
      <c r="D19" s="130">
        <f t="shared" si="1"/>
        <v>31283.134124682645</v>
      </c>
    </row>
    <row r="20" spans="1:4" x14ac:dyDescent="0.3">
      <c r="A20" s="73">
        <v>43823</v>
      </c>
      <c r="B20" s="130">
        <v>3223.3798830000001</v>
      </c>
      <c r="C20" s="125">
        <f t="shared" si="0"/>
        <v>2.9005357482120742E-2</v>
      </c>
      <c r="D20" s="130">
        <f t="shared" si="1"/>
        <v>29005.35748212074</v>
      </c>
    </row>
    <row r="21" spans="1:4" x14ac:dyDescent="0.3">
      <c r="A21" s="73">
        <v>43822</v>
      </c>
      <c r="B21" s="130">
        <v>3224.01001</v>
      </c>
      <c r="C21" s="125">
        <f t="shared" si="0"/>
        <v>2.8077542473444739E-2</v>
      </c>
      <c r="D21" s="130">
        <f t="shared" si="1"/>
        <v>28077.542473444737</v>
      </c>
    </row>
    <row r="22" spans="1:4" x14ac:dyDescent="0.3">
      <c r="A22" s="73">
        <v>43819</v>
      </c>
      <c r="B22" s="130">
        <v>3221.219971</v>
      </c>
      <c r="C22" s="125">
        <f t="shared" si="0"/>
        <v>2.3939038658650436E-2</v>
      </c>
      <c r="D22" s="130">
        <f t="shared" si="1"/>
        <v>23939.038658650436</v>
      </c>
    </row>
    <row r="23" spans="1:4" x14ac:dyDescent="0.3">
      <c r="A23" s="73">
        <v>43818</v>
      </c>
      <c r="B23" s="130">
        <v>3205.3701169999999</v>
      </c>
      <c r="C23" s="125">
        <f t="shared" si="0"/>
        <v>2.8209193764807905E-2</v>
      </c>
      <c r="D23" s="130">
        <f t="shared" si="1"/>
        <v>28209.193764807904</v>
      </c>
    </row>
    <row r="24" spans="1:4" x14ac:dyDescent="0.3">
      <c r="A24" s="73">
        <v>43817</v>
      </c>
      <c r="B24" s="130">
        <v>3191.139893</v>
      </c>
      <c r="C24" s="125">
        <f t="shared" si="0"/>
        <v>2.5180188240724766E-2</v>
      </c>
      <c r="D24" s="130">
        <f t="shared" si="1"/>
        <v>25180.188240724765</v>
      </c>
    </row>
    <row r="25" spans="1:4" x14ac:dyDescent="0.3">
      <c r="A25" s="73">
        <v>43816</v>
      </c>
      <c r="B25" s="130">
        <v>3192.5200199999999</v>
      </c>
      <c r="C25" s="125">
        <f t="shared" si="0"/>
        <v>3.2109165451102095E-2</v>
      </c>
      <c r="D25" s="130">
        <f t="shared" si="1"/>
        <v>32109.165451102097</v>
      </c>
    </row>
    <row r="26" spans="1:4" x14ac:dyDescent="0.3">
      <c r="A26" s="73">
        <v>43815</v>
      </c>
      <c r="B26" s="130">
        <v>3191.4499510000001</v>
      </c>
      <c r="C26" s="125">
        <f t="shared" si="0"/>
        <v>2.4914280649169562E-2</v>
      </c>
      <c r="D26" s="130">
        <f t="shared" si="1"/>
        <v>24914.280649169563</v>
      </c>
    </row>
    <row r="27" spans="1:4" x14ac:dyDescent="0.3">
      <c r="A27" s="73">
        <v>43812</v>
      </c>
      <c r="B27" s="130">
        <v>3168.8000489999999</v>
      </c>
      <c r="C27" s="125">
        <f t="shared" si="0"/>
        <v>4.8103824997907108E-3</v>
      </c>
      <c r="D27" s="130">
        <f t="shared" si="1"/>
        <v>4810.3824997907104</v>
      </c>
    </row>
    <row r="28" spans="1:4" x14ac:dyDescent="0.3">
      <c r="A28" s="73">
        <v>43811</v>
      </c>
      <c r="B28" s="130">
        <v>3168.570068</v>
      </c>
      <c r="C28" s="125">
        <f t="shared" si="0"/>
        <v>8.9316571209121509E-3</v>
      </c>
      <c r="D28" s="130">
        <f t="shared" si="1"/>
        <v>8931.6571209121503</v>
      </c>
    </row>
    <row r="29" spans="1:4" x14ac:dyDescent="0.3">
      <c r="A29" s="73">
        <v>43810</v>
      </c>
      <c r="B29" s="130">
        <v>3141.6298830000001</v>
      </c>
      <c r="C29" s="125">
        <f t="shared" si="0"/>
        <v>2.5497473458415687E-3</v>
      </c>
      <c r="D29" s="130">
        <f t="shared" si="1"/>
        <v>2549.7473458415689</v>
      </c>
    </row>
    <row r="30" spans="1:4" x14ac:dyDescent="0.3">
      <c r="A30" s="73">
        <v>43809</v>
      </c>
      <c r="B30" s="130">
        <v>3132.5200199999999</v>
      </c>
      <c r="C30" s="125">
        <f t="shared" si="0"/>
        <v>7.1472373062504424E-3</v>
      </c>
      <c r="D30" s="130">
        <f t="shared" si="1"/>
        <v>7147.2373062504421</v>
      </c>
    </row>
    <row r="31" spans="1:4" x14ac:dyDescent="0.3">
      <c r="A31" s="73">
        <v>43808</v>
      </c>
      <c r="B31" s="130">
        <v>3135.959961</v>
      </c>
      <c r="C31" s="125">
        <f t="shared" si="0"/>
        <v>1.0446110439240819E-2</v>
      </c>
      <c r="D31" s="130">
        <f t="shared" si="1"/>
        <v>10446.11043924082</v>
      </c>
    </row>
    <row r="32" spans="1:4" x14ac:dyDescent="0.3">
      <c r="A32" s="73">
        <v>43805</v>
      </c>
      <c r="B32" s="130">
        <v>3145.9099120000001</v>
      </c>
      <c r="C32" s="125">
        <f t="shared" si="0"/>
        <v>1.2047750805820989E-2</v>
      </c>
      <c r="D32" s="130">
        <f t="shared" si="1"/>
        <v>12047.75080582099</v>
      </c>
    </row>
    <row r="33" spans="1:4" x14ac:dyDescent="0.3">
      <c r="A33" s="73">
        <v>43804</v>
      </c>
      <c r="B33" s="130">
        <v>3117.429932</v>
      </c>
      <c r="C33" s="125">
        <f t="shared" si="0"/>
        <v>-8.8135942796008226E-4</v>
      </c>
      <c r="D33" s="130">
        <f t="shared" si="1"/>
        <v>-881.35942796008226</v>
      </c>
    </row>
    <row r="34" spans="1:4" x14ac:dyDescent="0.3">
      <c r="A34" s="73">
        <v>43803</v>
      </c>
      <c r="B34" s="130">
        <v>3112.76001</v>
      </c>
      <c r="C34" s="125">
        <f t="shared" si="0"/>
        <v>-2.969228006743152E-3</v>
      </c>
      <c r="D34" s="130">
        <f t="shared" si="1"/>
        <v>-2969.228006743152</v>
      </c>
    </row>
    <row r="35" spans="1:4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30">
        <f t="shared" si="1"/>
        <v>-8735.8948170140902</v>
      </c>
    </row>
    <row r="36" spans="1:4" x14ac:dyDescent="0.3">
      <c r="A36" s="73">
        <v>43801</v>
      </c>
      <c r="B36" s="130">
        <v>3113.8701169999999</v>
      </c>
      <c r="C36" s="125">
        <f t="shared" si="0"/>
        <v>5.5674183390936882E-3</v>
      </c>
      <c r="D36" s="130">
        <f t="shared" si="1"/>
        <v>5567.4183390936878</v>
      </c>
    </row>
    <row r="37" spans="1:4" x14ac:dyDescent="0.3">
      <c r="A37" s="73">
        <v>43796</v>
      </c>
      <c r="B37" s="130">
        <v>3153.6298830000001</v>
      </c>
      <c r="C37" s="125">
        <f t="shared" si="0"/>
        <v>1.9259558133985832E-2</v>
      </c>
      <c r="D37" s="130">
        <f t="shared" si="1"/>
        <v>19259.558133985833</v>
      </c>
    </row>
    <row r="38" spans="1:4" x14ac:dyDescent="0.3">
      <c r="A38" s="73">
        <v>43795</v>
      </c>
      <c r="B38" s="130">
        <v>3140.5200199999999</v>
      </c>
      <c r="C38" s="125">
        <f t="shared" si="0"/>
        <v>1.5744647399112299E-2</v>
      </c>
      <c r="D38" s="130">
        <f t="shared" si="1"/>
        <v>15744.647399112298</v>
      </c>
    </row>
    <row r="39" spans="1:4" x14ac:dyDescent="0.3">
      <c r="A39" s="73">
        <v>43794</v>
      </c>
      <c r="B39" s="130">
        <v>3133.639893</v>
      </c>
      <c r="C39" s="125">
        <f t="shared" si="0"/>
        <v>1.5105193325887445E-2</v>
      </c>
      <c r="D39" s="130">
        <f t="shared" si="1"/>
        <v>15105.193325887445</v>
      </c>
    </row>
    <row r="40" spans="1:4" x14ac:dyDescent="0.3">
      <c r="A40" s="73">
        <v>43791</v>
      </c>
      <c r="B40" s="130">
        <v>3110.290039</v>
      </c>
      <c r="C40" s="125">
        <f t="shared" si="0"/>
        <v>5.5640205122422515E-3</v>
      </c>
      <c r="D40" s="130">
        <f t="shared" si="1"/>
        <v>5564.0205122422512</v>
      </c>
    </row>
    <row r="41" spans="1:4" x14ac:dyDescent="0.3">
      <c r="A41" s="73">
        <v>43790</v>
      </c>
      <c r="B41" s="130">
        <v>3103.540039</v>
      </c>
      <c r="C41" s="125">
        <f t="shared" si="0"/>
        <v>5.951065222992602E-3</v>
      </c>
      <c r="D41" s="130">
        <f t="shared" si="1"/>
        <v>5951.0652229926018</v>
      </c>
    </row>
    <row r="42" spans="1:4" x14ac:dyDescent="0.3">
      <c r="A42" s="73">
        <v>43789</v>
      </c>
      <c r="B42" s="130">
        <v>3108.459961</v>
      </c>
      <c r="C42" s="125">
        <f t="shared" si="0"/>
        <v>1.0296456588187342E-2</v>
      </c>
      <c r="D42" s="130">
        <f t="shared" si="1"/>
        <v>10296.456588187342</v>
      </c>
    </row>
    <row r="43" spans="1:4" x14ac:dyDescent="0.3">
      <c r="A43" s="73">
        <v>43788</v>
      </c>
      <c r="B43" s="130">
        <v>3120.179932</v>
      </c>
      <c r="C43" s="125">
        <f t="shared" si="0"/>
        <v>1.4818030607454125E-2</v>
      </c>
      <c r="D43" s="130">
        <f t="shared" si="1"/>
        <v>14818.030607454124</v>
      </c>
    </row>
    <row r="44" spans="1:4" x14ac:dyDescent="0.3">
      <c r="A44" s="73">
        <v>43787</v>
      </c>
      <c r="B44" s="130">
        <v>3122.030029</v>
      </c>
      <c r="C44" s="125">
        <f t="shared" si="0"/>
        <v>1.4215779874957146E-2</v>
      </c>
      <c r="D44" s="130">
        <f t="shared" si="1"/>
        <v>14215.779874957147</v>
      </c>
    </row>
    <row r="45" spans="1:4" x14ac:dyDescent="0.3">
      <c r="A45" s="73">
        <v>43784</v>
      </c>
      <c r="B45" s="130">
        <v>3120.459961</v>
      </c>
      <c r="C45" s="125">
        <f t="shared" si="0"/>
        <v>1.7460587541379358E-2</v>
      </c>
      <c r="D45" s="130">
        <f t="shared" si="1"/>
        <v>17460.587541379358</v>
      </c>
    </row>
    <row r="46" spans="1:4" x14ac:dyDescent="0.3">
      <c r="A46" s="73">
        <v>43783</v>
      </c>
      <c r="B46" s="130">
        <v>3096.6298830000001</v>
      </c>
      <c r="C46" s="125">
        <f t="shared" si="0"/>
        <v>1.9446471132309684E-2</v>
      </c>
      <c r="D46" s="130">
        <f t="shared" si="1"/>
        <v>19446.471132309685</v>
      </c>
    </row>
    <row r="47" spans="1:4" x14ac:dyDescent="0.3">
      <c r="A47" s="73">
        <v>43782</v>
      </c>
      <c r="B47" s="130">
        <v>3094.040039</v>
      </c>
      <c r="C47" s="125">
        <f t="shared" si="0"/>
        <v>1.5514797208093789E-2</v>
      </c>
      <c r="D47" s="130">
        <f t="shared" si="1"/>
        <v>15514.797208093789</v>
      </c>
    </row>
    <row r="48" spans="1:4" x14ac:dyDescent="0.3">
      <c r="A48" s="73">
        <v>43781</v>
      </c>
      <c r="B48" s="130">
        <v>3091.8400879999999</v>
      </c>
      <c r="C48" s="125">
        <f t="shared" si="0"/>
        <v>1.8094233553432204E-2</v>
      </c>
      <c r="D48" s="130">
        <f t="shared" si="1"/>
        <v>18094.233553432205</v>
      </c>
    </row>
    <row r="49" spans="1:4" x14ac:dyDescent="0.3">
      <c r="A49" s="73">
        <v>43780</v>
      </c>
      <c r="B49" s="130">
        <v>3087.01001</v>
      </c>
      <c r="C49" s="125">
        <f t="shared" si="0"/>
        <v>1.5657621921713494E-2</v>
      </c>
      <c r="D49" s="130">
        <f t="shared" si="1"/>
        <v>15657.621921713493</v>
      </c>
    </row>
    <row r="50" spans="1:4" x14ac:dyDescent="0.3">
      <c r="A50" s="73">
        <v>43777</v>
      </c>
      <c r="B50" s="130">
        <v>3093.080078</v>
      </c>
      <c r="C50" s="125">
        <f t="shared" si="0"/>
        <v>2.3334610794396804E-2</v>
      </c>
      <c r="D50" s="130">
        <f t="shared" si="1"/>
        <v>23334.610794396805</v>
      </c>
    </row>
    <row r="51" spans="1:4" x14ac:dyDescent="0.3">
      <c r="A51" s="73">
        <v>43776</v>
      </c>
      <c r="B51" s="130">
        <v>3085.179932</v>
      </c>
      <c r="C51" s="125">
        <f t="shared" si="0"/>
        <v>2.4877965920147016E-2</v>
      </c>
      <c r="D51" s="130">
        <f t="shared" si="1"/>
        <v>24877.965920147017</v>
      </c>
    </row>
    <row r="52" spans="1:4" x14ac:dyDescent="0.3">
      <c r="A52" s="73">
        <v>43775</v>
      </c>
      <c r="B52" s="130">
        <v>3076.780029</v>
      </c>
      <c r="C52" s="125">
        <f t="shared" si="0"/>
        <v>2.4050433519827275E-2</v>
      </c>
      <c r="D52" s="130">
        <f t="shared" si="1"/>
        <v>24050.433519827275</v>
      </c>
    </row>
    <row r="53" spans="1:4" x14ac:dyDescent="0.3">
      <c r="A53" s="73">
        <v>43774</v>
      </c>
      <c r="B53" s="130">
        <v>3074.6201169999999</v>
      </c>
      <c r="C53" s="125">
        <f t="shared" si="0"/>
        <v>2.624512340243168E-2</v>
      </c>
      <c r="D53" s="130">
        <f t="shared" si="1"/>
        <v>26245.12340243168</v>
      </c>
    </row>
    <row r="54" spans="1:4" x14ac:dyDescent="0.3">
      <c r="A54" s="73">
        <v>43773</v>
      </c>
      <c r="B54" s="130">
        <v>3078.2700199999999</v>
      </c>
      <c r="C54" s="125">
        <f t="shared" si="0"/>
        <v>2.3796711928647962E-2</v>
      </c>
      <c r="D54" s="130">
        <f t="shared" si="1"/>
        <v>23796.711928647961</v>
      </c>
    </row>
    <row r="55" spans="1:4" x14ac:dyDescent="0.3">
      <c r="A55" s="73">
        <v>43770</v>
      </c>
      <c r="B55" s="130">
        <v>3066.9099120000001</v>
      </c>
      <c r="C55" s="125">
        <f t="shared" si="0"/>
        <v>2.7027647955379708E-2</v>
      </c>
      <c r="D55" s="130">
        <f t="shared" si="1"/>
        <v>27027.647955379707</v>
      </c>
    </row>
    <row r="56" spans="1:4" x14ac:dyDescent="0.3">
      <c r="A56" s="73">
        <v>43769</v>
      </c>
      <c r="B56" s="130">
        <v>3037.5600589999999</v>
      </c>
      <c r="C56" s="125">
        <f t="shared" si="0"/>
        <v>1.3212398021116956E-2</v>
      </c>
      <c r="D56" s="130">
        <f t="shared" si="1"/>
        <v>13212.398021116956</v>
      </c>
    </row>
    <row r="57" spans="1:4" x14ac:dyDescent="0.3">
      <c r="A57" s="73">
        <v>43768</v>
      </c>
      <c r="B57" s="130">
        <v>3046.7700199999999</v>
      </c>
      <c r="C57" s="125">
        <f t="shared" si="0"/>
        <v>1.9092307271471709E-2</v>
      </c>
      <c r="D57" s="130">
        <f t="shared" si="1"/>
        <v>19092.307271471709</v>
      </c>
    </row>
    <row r="58" spans="1:4" x14ac:dyDescent="0.3">
      <c r="A58" s="73">
        <v>43767</v>
      </c>
      <c r="B58" s="130">
        <v>3036.889893</v>
      </c>
      <c r="C58" s="125">
        <f t="shared" si="0"/>
        <v>1.3756463285611087E-2</v>
      </c>
      <c r="D58" s="130">
        <f t="shared" si="1"/>
        <v>13756.463285611087</v>
      </c>
    </row>
    <row r="59" spans="1:4" x14ac:dyDescent="0.3">
      <c r="A59" s="73">
        <v>43766</v>
      </c>
      <c r="B59" s="130">
        <v>3039.419922</v>
      </c>
      <c r="C59" s="125">
        <f t="shared" si="0"/>
        <v>2.4702062411139813E-2</v>
      </c>
      <c r="D59" s="130">
        <f t="shared" si="1"/>
        <v>24702.062411139814</v>
      </c>
    </row>
    <row r="60" spans="1:4" x14ac:dyDescent="0.3">
      <c r="A60" s="73">
        <v>43763</v>
      </c>
      <c r="B60" s="130">
        <v>3022.5500489999999</v>
      </c>
      <c r="C60" s="125">
        <f t="shared" si="0"/>
        <v>1.7601103148191299E-2</v>
      </c>
      <c r="D60" s="130">
        <f t="shared" si="1"/>
        <v>17601.103148191298</v>
      </c>
    </row>
    <row r="61" spans="1:4" x14ac:dyDescent="0.3">
      <c r="A61" s="73">
        <v>43762</v>
      </c>
      <c r="B61" s="130">
        <v>3010.290039</v>
      </c>
      <c r="C61" s="125">
        <f t="shared" si="0"/>
        <v>2.4559893154321832E-2</v>
      </c>
      <c r="D61" s="130">
        <f t="shared" si="1"/>
        <v>24559.893154321831</v>
      </c>
    </row>
    <row r="62" spans="1:4" x14ac:dyDescent="0.3">
      <c r="A62" s="73">
        <v>43761</v>
      </c>
      <c r="B62" s="130">
        <v>3004.5200199999999</v>
      </c>
      <c r="C62" s="125">
        <f t="shared" si="0"/>
        <v>2.9156717427333723E-2</v>
      </c>
      <c r="D62" s="130">
        <f t="shared" si="1"/>
        <v>29156.717427333722</v>
      </c>
    </row>
    <row r="63" spans="1:4" x14ac:dyDescent="0.3">
      <c r="A63" s="73">
        <v>43760</v>
      </c>
      <c r="B63" s="130">
        <v>2995.98999</v>
      </c>
      <c r="C63" s="125">
        <f t="shared" si="0"/>
        <v>3.5578221295405221E-2</v>
      </c>
      <c r="D63" s="130">
        <f t="shared" si="1"/>
        <v>35578.221295405223</v>
      </c>
    </row>
    <row r="64" spans="1:4" x14ac:dyDescent="0.3">
      <c r="A64" s="73">
        <v>43759</v>
      </c>
      <c r="B64" s="130">
        <v>3006.719971</v>
      </c>
      <c r="C64" s="125">
        <f t="shared" si="0"/>
        <v>2.311493202934467E-2</v>
      </c>
      <c r="D64" s="130">
        <f t="shared" si="1"/>
        <v>23114.932029344669</v>
      </c>
    </row>
    <row r="65" spans="1:4" x14ac:dyDescent="0.3">
      <c r="A65" s="73">
        <v>43756</v>
      </c>
      <c r="B65" s="130">
        <v>2986.1999510000001</v>
      </c>
      <c r="C65" s="125">
        <f t="shared" si="0"/>
        <v>1.1581919059955981E-2</v>
      </c>
      <c r="D65" s="130">
        <f t="shared" si="1"/>
        <v>11581.919059955981</v>
      </c>
    </row>
    <row r="66" spans="1:4" x14ac:dyDescent="0.3">
      <c r="A66" s="73">
        <v>43755</v>
      </c>
      <c r="B66" s="130">
        <v>2997.9499510000001</v>
      </c>
      <c r="C66" s="125">
        <f t="shared" si="0"/>
        <v>3.0000402493634448E-2</v>
      </c>
      <c r="D66" s="130">
        <f t="shared" si="1"/>
        <v>30000.402493634447</v>
      </c>
    </row>
    <row r="67" spans="1:4" x14ac:dyDescent="0.3">
      <c r="A67" s="73">
        <v>43754</v>
      </c>
      <c r="B67" s="130">
        <v>2989.6899410000001</v>
      </c>
      <c r="C67" s="125">
        <f t="shared" si="0"/>
        <v>3.5350975449401245E-2</v>
      </c>
      <c r="D67" s="130">
        <f t="shared" si="1"/>
        <v>35350.975449401245</v>
      </c>
    </row>
    <row r="68" spans="1:4" x14ac:dyDescent="0.3">
      <c r="A68" s="73">
        <v>43753</v>
      </c>
      <c r="B68" s="130">
        <v>2995.679932</v>
      </c>
      <c r="C68" s="125">
        <f t="shared" si="0"/>
        <v>1.8852115296318361E-2</v>
      </c>
      <c r="D68" s="130">
        <f t="shared" si="1"/>
        <v>18852.115296318363</v>
      </c>
    </row>
    <row r="69" spans="1:4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30">
        <f t="shared" si="1"/>
        <v>-3557.6127023442259</v>
      </c>
    </row>
    <row r="70" spans="1:4" x14ac:dyDescent="0.3">
      <c r="A70" s="73">
        <v>43749</v>
      </c>
      <c r="B70" s="130">
        <v>2970.2700199999999</v>
      </c>
      <c r="C70" s="125">
        <f t="shared" si="0"/>
        <v>2.8631269902112955E-3</v>
      </c>
      <c r="D70" s="130">
        <f t="shared" si="1"/>
        <v>2863.1269902112954</v>
      </c>
    </row>
    <row r="71" spans="1:4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30">
        <f t="shared" si="1"/>
        <v>-13262.347931672026</v>
      </c>
    </row>
    <row r="72" spans="1:4" x14ac:dyDescent="0.3">
      <c r="A72" s="73">
        <v>43747</v>
      </c>
      <c r="B72" s="130">
        <v>2919.3999020000001</v>
      </c>
      <c r="C72" s="125">
        <f t="shared" ref="C72:C135" si="2">B72/B82-1</f>
        <v>-2.1934024742691904E-2</v>
      </c>
      <c r="D72" s="130">
        <f t="shared" ref="D72:D135" si="3">C72*$B$5</f>
        <v>-21934.024742691905</v>
      </c>
    </row>
    <row r="73" spans="1:4" x14ac:dyDescent="0.3">
      <c r="A73" s="73">
        <v>43746</v>
      </c>
      <c r="B73" s="130">
        <v>2893.0600589999999</v>
      </c>
      <c r="C73" s="125">
        <f t="shared" si="2"/>
        <v>-2.4789333435800365E-2</v>
      </c>
      <c r="D73" s="130">
        <f t="shared" si="3"/>
        <v>-24789.333435800363</v>
      </c>
    </row>
    <row r="74" spans="1:4" x14ac:dyDescent="0.3">
      <c r="A74" s="73">
        <v>43745</v>
      </c>
      <c r="B74" s="130">
        <v>2938.790039</v>
      </c>
      <c r="C74" s="125">
        <f t="shared" si="2"/>
        <v>-1.7711860326078854E-2</v>
      </c>
      <c r="D74" s="130">
        <f t="shared" si="3"/>
        <v>-17711.860326078855</v>
      </c>
    </row>
    <row r="75" spans="1:4" x14ac:dyDescent="0.3">
      <c r="A75" s="73">
        <v>43742</v>
      </c>
      <c r="B75" s="130">
        <v>2952.01001</v>
      </c>
      <c r="C75" s="125">
        <f t="shared" si="2"/>
        <v>-1.3388743274577619E-2</v>
      </c>
      <c r="D75" s="130">
        <f t="shared" si="3"/>
        <v>-13388.743274577619</v>
      </c>
    </row>
    <row r="76" spans="1:4" x14ac:dyDescent="0.3">
      <c r="A76" s="73">
        <v>43741</v>
      </c>
      <c r="B76" s="130">
        <v>2910.6298830000001</v>
      </c>
      <c r="C76" s="125">
        <f t="shared" si="2"/>
        <v>-3.1981001251414565E-2</v>
      </c>
      <c r="D76" s="130">
        <f t="shared" si="3"/>
        <v>-31981.001251414564</v>
      </c>
    </row>
    <row r="77" spans="1:4" x14ac:dyDescent="0.3">
      <c r="A77" s="73">
        <v>43740</v>
      </c>
      <c r="B77" s="130">
        <v>2887.610107</v>
      </c>
      <c r="C77" s="125">
        <f t="shared" si="2"/>
        <v>-3.9617748781019646E-2</v>
      </c>
      <c r="D77" s="130">
        <f t="shared" si="3"/>
        <v>-39617.748781019647</v>
      </c>
    </row>
    <row r="78" spans="1:4" x14ac:dyDescent="0.3">
      <c r="A78" s="73">
        <v>43739</v>
      </c>
      <c r="B78" s="130">
        <v>2940.25</v>
      </c>
      <c r="C78" s="125">
        <f t="shared" si="2"/>
        <v>-2.1775277661439496E-2</v>
      </c>
      <c r="D78" s="130">
        <f t="shared" si="3"/>
        <v>-21775.277661439497</v>
      </c>
    </row>
    <row r="79" spans="1:4" x14ac:dyDescent="0.3">
      <c r="A79" s="73">
        <v>43738</v>
      </c>
      <c r="B79" s="130">
        <v>2976.73999</v>
      </c>
      <c r="C79" s="125">
        <f t="shared" si="2"/>
        <v>-7.0781368917688381E-3</v>
      </c>
      <c r="D79" s="130">
        <f t="shared" si="3"/>
        <v>-7078.1368917688378</v>
      </c>
    </row>
    <row r="80" spans="1:4" x14ac:dyDescent="0.3">
      <c r="A80" s="73">
        <v>43735</v>
      </c>
      <c r="B80" s="130">
        <v>2961.790039</v>
      </c>
      <c r="C80" s="125">
        <f t="shared" si="2"/>
        <v>-1.5162601332849523E-2</v>
      </c>
      <c r="D80" s="130">
        <f t="shared" si="3"/>
        <v>-15162.601332849523</v>
      </c>
    </row>
    <row r="81" spans="1:4" x14ac:dyDescent="0.3">
      <c r="A81" s="73">
        <v>43734</v>
      </c>
      <c r="B81" s="130">
        <v>2977.6201169999999</v>
      </c>
      <c r="C81" s="125">
        <f t="shared" si="2"/>
        <v>-1.0616118009584063E-2</v>
      </c>
      <c r="D81" s="130">
        <f t="shared" si="3"/>
        <v>-10616.118009584063</v>
      </c>
    </row>
    <row r="82" spans="1:4" x14ac:dyDescent="0.3">
      <c r="A82" s="73">
        <v>43733</v>
      </c>
      <c r="B82" s="130">
        <v>2984.8701169999999</v>
      </c>
      <c r="C82" s="125">
        <f t="shared" si="2"/>
        <v>-5.3516127880056663E-3</v>
      </c>
      <c r="D82" s="130">
        <f t="shared" si="3"/>
        <v>-5351.6127880056665</v>
      </c>
    </row>
    <row r="83" spans="1:4" x14ac:dyDescent="0.3">
      <c r="A83" s="73">
        <v>43732</v>
      </c>
      <c r="B83" s="130">
        <v>2966.6000979999999</v>
      </c>
      <c r="C83" s="125">
        <f t="shared" si="2"/>
        <v>-4.2927563895042153E-3</v>
      </c>
      <c r="D83" s="130">
        <f t="shared" si="3"/>
        <v>-4292.7563895042149</v>
      </c>
    </row>
    <row r="84" spans="1:4" x14ac:dyDescent="0.3">
      <c r="A84" s="73">
        <v>43731</v>
      </c>
      <c r="B84" s="130">
        <v>2991.780029</v>
      </c>
      <c r="C84" s="125">
        <f t="shared" si="2"/>
        <v>4.482259883493489E-3</v>
      </c>
      <c r="D84" s="130">
        <f t="shared" si="3"/>
        <v>4482.2598834934888</v>
      </c>
    </row>
    <row r="85" spans="1:4" x14ac:dyDescent="0.3">
      <c r="A85" s="73">
        <v>43728</v>
      </c>
      <c r="B85" s="130">
        <v>2992.070068</v>
      </c>
      <c r="C85" s="125">
        <f t="shared" si="2"/>
        <v>4.4851990206911108E-3</v>
      </c>
      <c r="D85" s="130">
        <f t="shared" si="3"/>
        <v>4485.1990206911105</v>
      </c>
    </row>
    <row r="86" spans="1:4" x14ac:dyDescent="0.3">
      <c r="A86" s="73">
        <v>43727</v>
      </c>
      <c r="B86" s="130">
        <v>3006.790039</v>
      </c>
      <c r="C86" s="125">
        <f t="shared" si="2"/>
        <v>1.034611525537632E-2</v>
      </c>
      <c r="D86" s="130">
        <f t="shared" si="3"/>
        <v>10346.11525537632</v>
      </c>
    </row>
    <row r="87" spans="1:4" x14ac:dyDescent="0.3">
      <c r="A87" s="73">
        <v>43726</v>
      </c>
      <c r="B87" s="130">
        <v>3006.7299800000001</v>
      </c>
      <c r="C87" s="125">
        <f t="shared" si="2"/>
        <v>2.3470086364318465E-2</v>
      </c>
      <c r="D87" s="130">
        <f t="shared" si="3"/>
        <v>23470.086364318464</v>
      </c>
    </row>
    <row r="88" spans="1:4" x14ac:dyDescent="0.3">
      <c r="A88" s="73">
        <v>43725</v>
      </c>
      <c r="B88" s="130">
        <v>3005.6999510000001</v>
      </c>
      <c r="C88" s="125">
        <f t="shared" si="2"/>
        <v>3.4212213702015326E-2</v>
      </c>
      <c r="D88" s="130">
        <f t="shared" si="3"/>
        <v>34212.213702015324</v>
      </c>
    </row>
    <row r="89" spans="1:4" x14ac:dyDescent="0.3">
      <c r="A89" s="73">
        <v>43724</v>
      </c>
      <c r="B89" s="130">
        <v>2997.959961</v>
      </c>
      <c r="C89" s="125">
        <f t="shared" si="2"/>
        <v>2.4432249527708505E-2</v>
      </c>
      <c r="D89" s="130">
        <f t="shared" si="3"/>
        <v>24432.249527708504</v>
      </c>
    </row>
    <row r="90" spans="1:4" x14ac:dyDescent="0.3">
      <c r="A90" s="73">
        <v>43721</v>
      </c>
      <c r="B90" s="130">
        <v>3007.389893</v>
      </c>
      <c r="C90" s="125">
        <f t="shared" si="2"/>
        <v>2.8315112867974612E-2</v>
      </c>
      <c r="D90" s="130">
        <f t="shared" si="3"/>
        <v>28315.112867974611</v>
      </c>
    </row>
    <row r="91" spans="1:4" x14ac:dyDescent="0.3">
      <c r="A91" s="73">
        <v>43720</v>
      </c>
      <c r="B91" s="130">
        <v>3009.570068</v>
      </c>
      <c r="C91" s="125">
        <f t="shared" si="2"/>
        <v>4.2116570803021336E-2</v>
      </c>
      <c r="D91" s="130">
        <f t="shared" si="3"/>
        <v>42116.570803021335</v>
      </c>
    </row>
    <row r="92" spans="1:4" x14ac:dyDescent="0.3">
      <c r="A92" s="73">
        <v>43719</v>
      </c>
      <c r="B92" s="130">
        <v>3000.929932</v>
      </c>
      <c r="C92" s="125">
        <f t="shared" si="2"/>
        <v>4.592634221915759E-2</v>
      </c>
      <c r="D92" s="130">
        <f t="shared" si="3"/>
        <v>45926.342219157588</v>
      </c>
    </row>
    <row r="93" spans="1:4" x14ac:dyDescent="0.3">
      <c r="A93" s="73">
        <v>43718</v>
      </c>
      <c r="B93" s="130">
        <v>2979.389893</v>
      </c>
      <c r="C93" s="125">
        <f t="shared" si="2"/>
        <v>3.5092661186445717E-2</v>
      </c>
      <c r="D93" s="130">
        <f t="shared" si="3"/>
        <v>35092.661186445715</v>
      </c>
    </row>
    <row r="94" spans="1:4" x14ac:dyDescent="0.3">
      <c r="A94" s="73">
        <v>43717</v>
      </c>
      <c r="B94" s="130">
        <v>2978.429932</v>
      </c>
      <c r="C94" s="125">
        <f t="shared" si="2"/>
        <v>4.6123901101377429E-2</v>
      </c>
      <c r="D94" s="130">
        <f t="shared" si="3"/>
        <v>46123.901101377429</v>
      </c>
    </row>
    <row r="95" spans="1:4" x14ac:dyDescent="0.3">
      <c r="A95" s="73">
        <v>43714</v>
      </c>
      <c r="B95" s="130">
        <v>2978.709961</v>
      </c>
      <c r="C95" s="125">
        <f t="shared" si="2"/>
        <v>1.9076621541509242E-2</v>
      </c>
      <c r="D95" s="130">
        <f t="shared" si="3"/>
        <v>19076.621541509241</v>
      </c>
    </row>
    <row r="96" spans="1:4" x14ac:dyDescent="0.3">
      <c r="A96" s="73">
        <v>43713</v>
      </c>
      <c r="B96" s="130">
        <v>2976</v>
      </c>
      <c r="C96" s="125">
        <f t="shared" si="2"/>
        <v>1.7634229302506021E-2</v>
      </c>
      <c r="D96" s="130">
        <f t="shared" si="3"/>
        <v>17634.229302506021</v>
      </c>
    </row>
    <row r="97" spans="1:4" x14ac:dyDescent="0.3">
      <c r="A97" s="73">
        <v>43712</v>
      </c>
      <c r="B97" s="130">
        <v>2937.780029</v>
      </c>
      <c r="C97" s="125">
        <f t="shared" si="2"/>
        <v>1.2849470910807126E-2</v>
      </c>
      <c r="D97" s="130">
        <f t="shared" si="3"/>
        <v>12849.470910807126</v>
      </c>
    </row>
    <row r="98" spans="1:4" x14ac:dyDescent="0.3">
      <c r="A98" s="73">
        <v>43711</v>
      </c>
      <c r="B98" s="130">
        <v>2906.2700199999999</v>
      </c>
      <c r="C98" s="125">
        <f t="shared" si="2"/>
        <v>-5.9445838532551365E-3</v>
      </c>
      <c r="D98" s="130">
        <f t="shared" si="3"/>
        <v>-5944.5838532551361</v>
      </c>
    </row>
    <row r="99" spans="1:4" x14ac:dyDescent="0.3">
      <c r="A99" s="73">
        <v>43707</v>
      </c>
      <c r="B99" s="130">
        <v>2926.459961</v>
      </c>
      <c r="C99" s="125">
        <f t="shared" si="2"/>
        <v>1.3078648340885124E-2</v>
      </c>
      <c r="D99" s="130">
        <f t="shared" si="3"/>
        <v>13078.648340885124</v>
      </c>
    </row>
    <row r="100" spans="1:4" x14ac:dyDescent="0.3">
      <c r="A100" s="73">
        <v>43706</v>
      </c>
      <c r="B100" s="130">
        <v>2924.580078</v>
      </c>
      <c r="C100" s="125">
        <f t="shared" si="2"/>
        <v>2.7033283238775851E-2</v>
      </c>
      <c r="D100" s="130">
        <f t="shared" si="3"/>
        <v>27033.28323877585</v>
      </c>
    </row>
    <row r="101" spans="1:4" x14ac:dyDescent="0.3">
      <c r="A101" s="73">
        <v>43705</v>
      </c>
      <c r="B101" s="130">
        <v>2887.9399410000001</v>
      </c>
      <c r="C101" s="125">
        <f t="shared" si="2"/>
        <v>1.6665437360694035E-2</v>
      </c>
      <c r="D101" s="130">
        <f t="shared" si="3"/>
        <v>16665.437360694035</v>
      </c>
    </row>
    <row r="102" spans="1:4" x14ac:dyDescent="0.3">
      <c r="A102" s="73">
        <v>43704</v>
      </c>
      <c r="B102" s="130">
        <v>2869.1599120000001</v>
      </c>
      <c r="C102" s="125">
        <f t="shared" si="2"/>
        <v>-1.9533118275427142E-2</v>
      </c>
      <c r="D102" s="130">
        <f t="shared" si="3"/>
        <v>-19533.118275427143</v>
      </c>
    </row>
    <row r="103" spans="1:4" x14ac:dyDescent="0.3">
      <c r="A103" s="73">
        <v>43703</v>
      </c>
      <c r="B103" s="130">
        <v>2878.3798830000001</v>
      </c>
      <c r="C103" s="125">
        <f t="shared" si="2"/>
        <v>-1.4986186815943991E-3</v>
      </c>
      <c r="D103" s="130">
        <f t="shared" si="3"/>
        <v>-1498.618681594399</v>
      </c>
    </row>
    <row r="104" spans="1:4" x14ac:dyDescent="0.3">
      <c r="A104" s="73">
        <v>43700</v>
      </c>
      <c r="B104" s="130">
        <v>2847.110107</v>
      </c>
      <c r="C104" s="125">
        <f t="shared" si="2"/>
        <v>-2.4511262879106432E-2</v>
      </c>
      <c r="D104" s="130">
        <f t="shared" si="3"/>
        <v>-24511.262879106431</v>
      </c>
    </row>
    <row r="105" spans="1:4" x14ac:dyDescent="0.3">
      <c r="A105" s="73">
        <v>43699</v>
      </c>
      <c r="B105" s="130">
        <v>2922.9499510000001</v>
      </c>
      <c r="C105" s="125">
        <f t="shared" si="2"/>
        <v>-5.1530540407309644E-3</v>
      </c>
      <c r="D105" s="130">
        <f t="shared" si="3"/>
        <v>-5153.0540407309645</v>
      </c>
    </row>
    <row r="106" spans="1:4" x14ac:dyDescent="0.3">
      <c r="A106" s="73">
        <v>43698</v>
      </c>
      <c r="B106" s="130">
        <v>2924.429932</v>
      </c>
      <c r="C106" s="125">
        <f t="shared" si="2"/>
        <v>1.4025739526804859E-2</v>
      </c>
      <c r="D106" s="130">
        <f t="shared" si="3"/>
        <v>14025.739526804859</v>
      </c>
    </row>
    <row r="107" spans="1:4" x14ac:dyDescent="0.3">
      <c r="A107" s="73">
        <v>43697</v>
      </c>
      <c r="B107" s="130">
        <v>2900.51001</v>
      </c>
      <c r="C107" s="125">
        <f t="shared" si="2"/>
        <v>6.5029443258626252E-3</v>
      </c>
      <c r="D107" s="130">
        <f t="shared" si="3"/>
        <v>6502.9443258626252</v>
      </c>
    </row>
    <row r="108" spans="1:4" x14ac:dyDescent="0.3">
      <c r="A108" s="73">
        <v>43696</v>
      </c>
      <c r="B108" s="130">
        <v>2923.6499020000001</v>
      </c>
      <c r="C108" s="125">
        <f t="shared" si="2"/>
        <v>2.7738883791625479E-2</v>
      </c>
      <c r="D108" s="130">
        <f t="shared" si="3"/>
        <v>27738.883791625478</v>
      </c>
    </row>
    <row r="109" spans="1:4" x14ac:dyDescent="0.3">
      <c r="A109" s="73">
        <v>43693</v>
      </c>
      <c r="B109" s="130">
        <v>2888.679932</v>
      </c>
      <c r="C109" s="125">
        <f t="shared" si="2"/>
        <v>-1.4791738297506796E-2</v>
      </c>
      <c r="D109" s="130">
        <f t="shared" si="3"/>
        <v>-14791.738297506796</v>
      </c>
    </row>
    <row r="110" spans="1:4" x14ac:dyDescent="0.3">
      <c r="A110" s="73">
        <v>43692</v>
      </c>
      <c r="B110" s="130">
        <v>2847.6000979999999</v>
      </c>
      <c r="C110" s="125">
        <f t="shared" si="2"/>
        <v>-3.5875336503526256E-2</v>
      </c>
      <c r="D110" s="130">
        <f t="shared" si="3"/>
        <v>-35875.336503526254</v>
      </c>
    </row>
    <row r="111" spans="1:4" x14ac:dyDescent="0.3">
      <c r="A111" s="73">
        <v>43691</v>
      </c>
      <c r="B111" s="130">
        <v>2840.6000979999999</v>
      </c>
      <c r="C111" s="125">
        <f t="shared" si="2"/>
        <v>-4.6899989426616329E-2</v>
      </c>
      <c r="D111" s="130">
        <f t="shared" si="3"/>
        <v>-46899.989426616332</v>
      </c>
    </row>
    <row r="112" spans="1:4" x14ac:dyDescent="0.3">
      <c r="A112" s="73">
        <v>43690</v>
      </c>
      <c r="B112" s="130">
        <v>2926.320068</v>
      </c>
      <c r="C112" s="125">
        <f t="shared" si="2"/>
        <v>-2.8826643599191515E-2</v>
      </c>
      <c r="D112" s="130">
        <f t="shared" si="3"/>
        <v>-28826.643599191513</v>
      </c>
    </row>
    <row r="113" spans="1:4" x14ac:dyDescent="0.3">
      <c r="A113" s="73">
        <v>43689</v>
      </c>
      <c r="B113" s="130">
        <v>2882.6999510000001</v>
      </c>
      <c r="C113" s="125">
        <f t="shared" si="2"/>
        <v>-4.5770074289824825E-2</v>
      </c>
      <c r="D113" s="130">
        <f t="shared" si="3"/>
        <v>-45770.074289824828</v>
      </c>
    </row>
    <row r="114" spans="1:4" x14ac:dyDescent="0.3">
      <c r="A114" s="73">
        <v>43686</v>
      </c>
      <c r="B114" s="130">
        <v>2918.6499020000001</v>
      </c>
      <c r="C114" s="125">
        <f t="shared" si="2"/>
        <v>-3.5431315794137608E-2</v>
      </c>
      <c r="D114" s="130">
        <f t="shared" si="3"/>
        <v>-35431.315794137605</v>
      </c>
    </row>
    <row r="115" spans="1:4" x14ac:dyDescent="0.3">
      <c r="A115" s="73">
        <v>43685</v>
      </c>
      <c r="B115" s="130">
        <v>2938.0900879999999</v>
      </c>
      <c r="C115" s="125">
        <f t="shared" si="2"/>
        <v>-2.1833235909068716E-2</v>
      </c>
      <c r="D115" s="130">
        <f t="shared" si="3"/>
        <v>-21833.235909068717</v>
      </c>
    </row>
    <row r="116" spans="1:4" x14ac:dyDescent="0.3">
      <c r="A116" s="73">
        <v>43684</v>
      </c>
      <c r="B116" s="130">
        <v>2883.9799800000001</v>
      </c>
      <c r="C116" s="125">
        <f t="shared" si="2"/>
        <v>-4.4900606827108613E-2</v>
      </c>
      <c r="D116" s="130">
        <f t="shared" si="3"/>
        <v>-44900.606827108611</v>
      </c>
    </row>
    <row r="117" spans="1:4" x14ac:dyDescent="0.3">
      <c r="A117" s="73">
        <v>43683</v>
      </c>
      <c r="B117" s="130">
        <v>2881.7700199999999</v>
      </c>
      <c r="C117" s="125">
        <f t="shared" si="2"/>
        <v>-4.1158272148312913E-2</v>
      </c>
      <c r="D117" s="130">
        <f t="shared" si="3"/>
        <v>-41158.272148312913</v>
      </c>
    </row>
    <row r="118" spans="1:4" x14ac:dyDescent="0.3">
      <c r="A118" s="73">
        <v>43682</v>
      </c>
      <c r="B118" s="130">
        <v>2844.73999</v>
      </c>
      <c r="C118" s="125">
        <f t="shared" si="2"/>
        <v>-4.6997865226500846E-2</v>
      </c>
      <c r="D118" s="130">
        <f t="shared" si="3"/>
        <v>-46997.865226500842</v>
      </c>
    </row>
    <row r="119" spans="1:4" x14ac:dyDescent="0.3">
      <c r="A119" s="73">
        <v>43679</v>
      </c>
      <c r="B119" s="130">
        <v>2932.0500489999999</v>
      </c>
      <c r="C119" s="125">
        <f t="shared" si="2"/>
        <v>-1.4970068768902389E-2</v>
      </c>
      <c r="D119" s="130">
        <f t="shared" si="3"/>
        <v>-14970.068768902389</v>
      </c>
    </row>
    <row r="120" spans="1:4" x14ac:dyDescent="0.3">
      <c r="A120" s="73">
        <v>43678</v>
      </c>
      <c r="B120" s="130">
        <v>2953.5600589999999</v>
      </c>
      <c r="C120" s="125">
        <f t="shared" si="2"/>
        <v>-1.3872627888668165E-2</v>
      </c>
      <c r="D120" s="130">
        <f t="shared" si="3"/>
        <v>-13872.627888668165</v>
      </c>
    </row>
    <row r="121" spans="1:4" x14ac:dyDescent="0.3">
      <c r="A121" s="73">
        <v>43677</v>
      </c>
      <c r="B121" s="130">
        <v>2980.3798830000001</v>
      </c>
      <c r="C121" s="125">
        <f t="shared" si="2"/>
        <v>-1.3537099689686638E-3</v>
      </c>
      <c r="D121" s="130">
        <f t="shared" si="3"/>
        <v>-1353.7099689686638</v>
      </c>
    </row>
    <row r="122" spans="1:4" x14ac:dyDescent="0.3">
      <c r="A122" s="73">
        <v>43676</v>
      </c>
      <c r="B122" s="130">
        <v>3013.179932</v>
      </c>
      <c r="C122" s="125">
        <f t="shared" si="2"/>
        <v>3.0425336817556659E-3</v>
      </c>
      <c r="D122" s="130">
        <f t="shared" si="3"/>
        <v>3042.5336817556658</v>
      </c>
    </row>
    <row r="123" spans="1:4" x14ac:dyDescent="0.3">
      <c r="A123" s="73">
        <v>43675</v>
      </c>
      <c r="B123" s="130">
        <v>3020.969971</v>
      </c>
      <c r="C123" s="125">
        <f t="shared" si="2"/>
        <v>2.212759808769782E-3</v>
      </c>
      <c r="D123" s="130">
        <f t="shared" si="3"/>
        <v>2212.759808769782</v>
      </c>
    </row>
    <row r="124" spans="1:4" x14ac:dyDescent="0.3">
      <c r="A124" s="73">
        <v>43672</v>
      </c>
      <c r="B124" s="130">
        <v>3025.860107</v>
      </c>
      <c r="C124" s="125">
        <f t="shared" si="2"/>
        <v>4.0116156573883899E-3</v>
      </c>
      <c r="D124" s="130">
        <f t="shared" si="3"/>
        <v>4011.61565738839</v>
      </c>
    </row>
    <row r="125" spans="1:4" x14ac:dyDescent="0.3">
      <c r="A125" s="73">
        <v>43671</v>
      </c>
      <c r="B125" s="130">
        <v>3003.669922</v>
      </c>
      <c r="C125" s="125">
        <f t="shared" si="2"/>
        <v>1.2533743046614365E-3</v>
      </c>
      <c r="D125" s="130">
        <f t="shared" si="3"/>
        <v>1253.3743046614366</v>
      </c>
    </row>
    <row r="126" spans="1:4" x14ac:dyDescent="0.3">
      <c r="A126" s="73">
        <v>43670</v>
      </c>
      <c r="B126" s="130">
        <v>3019.5600589999999</v>
      </c>
      <c r="C126" s="125">
        <f t="shared" si="2"/>
        <v>8.8504413188363884E-3</v>
      </c>
      <c r="D126" s="130">
        <f t="shared" si="3"/>
        <v>8850.4413188363887</v>
      </c>
    </row>
    <row r="127" spans="1:4" x14ac:dyDescent="0.3">
      <c r="A127" s="73">
        <v>43669</v>
      </c>
      <c r="B127" s="130">
        <v>3005.469971</v>
      </c>
      <c r="C127" s="125">
        <f t="shared" si="2"/>
        <v>8.6722475658564946E-3</v>
      </c>
      <c r="D127" s="130">
        <f t="shared" si="3"/>
        <v>8672.2475658564945</v>
      </c>
    </row>
    <row r="128" spans="1:4" x14ac:dyDescent="0.3">
      <c r="A128" s="73">
        <v>43668</v>
      </c>
      <c r="B128" s="130">
        <v>2985.030029</v>
      </c>
      <c r="C128" s="125">
        <f t="shared" si="2"/>
        <v>3.0511527913796854E-3</v>
      </c>
      <c r="D128" s="130">
        <f t="shared" si="3"/>
        <v>3051.1527913796854</v>
      </c>
    </row>
    <row r="129" spans="1:4" x14ac:dyDescent="0.3">
      <c r="A129" s="73">
        <v>43665</v>
      </c>
      <c r="B129" s="130">
        <v>2976.610107</v>
      </c>
      <c r="C129" s="125">
        <f t="shared" si="2"/>
        <v>-6.4122545960594302E-3</v>
      </c>
      <c r="D129" s="130">
        <f t="shared" si="3"/>
        <v>-6412.2545960594298</v>
      </c>
    </row>
    <row r="130" spans="1:4" x14ac:dyDescent="0.3">
      <c r="A130" s="73">
        <v>43664</v>
      </c>
      <c r="B130" s="130">
        <v>2995.110107</v>
      </c>
      <c r="C130" s="125">
        <f t="shared" si="2"/>
        <v>7.4335763840902569E-3</v>
      </c>
      <c r="D130" s="130">
        <f t="shared" si="3"/>
        <v>7433.5763840902573</v>
      </c>
    </row>
    <row r="131" spans="1:4" x14ac:dyDescent="0.3">
      <c r="A131" s="73">
        <v>43663</v>
      </c>
      <c r="B131" s="130">
        <v>2984.419922</v>
      </c>
      <c r="C131" s="125">
        <f t="shared" si="2"/>
        <v>6.7771953430888487E-3</v>
      </c>
      <c r="D131" s="130">
        <f t="shared" si="3"/>
        <v>6777.1953430888489</v>
      </c>
    </row>
    <row r="132" spans="1:4" x14ac:dyDescent="0.3">
      <c r="A132" s="73">
        <v>43662</v>
      </c>
      <c r="B132" s="130">
        <v>3004.040039</v>
      </c>
      <c r="C132" s="125">
        <f t="shared" si="2"/>
        <v>2.1171009459741708E-2</v>
      </c>
      <c r="D132" s="130">
        <f t="shared" si="3"/>
        <v>21171.009459741708</v>
      </c>
    </row>
    <row r="133" spans="1:4" x14ac:dyDescent="0.3">
      <c r="A133" s="73">
        <v>43661</v>
      </c>
      <c r="B133" s="130">
        <v>3014.3000489999999</v>
      </c>
      <c r="C133" s="125">
        <f t="shared" si="2"/>
        <v>3.0558144969276224E-2</v>
      </c>
      <c r="D133" s="130">
        <f t="shared" si="3"/>
        <v>30558.144969276225</v>
      </c>
    </row>
    <row r="134" spans="1:4" x14ac:dyDescent="0.3">
      <c r="A134" s="73">
        <v>43658</v>
      </c>
      <c r="B134" s="130">
        <v>3013.7700199999999</v>
      </c>
      <c r="C134" s="125">
        <f t="shared" si="2"/>
        <v>3.4316245565838566E-2</v>
      </c>
      <c r="D134" s="130">
        <f t="shared" si="3"/>
        <v>34316.245565838566</v>
      </c>
    </row>
    <row r="135" spans="1:4" x14ac:dyDescent="0.3">
      <c r="A135" s="73">
        <v>43657</v>
      </c>
      <c r="B135" s="130">
        <v>2999.9099120000001</v>
      </c>
      <c r="C135" s="125">
        <f t="shared" si="2"/>
        <v>2.8289092373918967E-2</v>
      </c>
      <c r="D135" s="130">
        <f t="shared" si="3"/>
        <v>28289.092373918967</v>
      </c>
    </row>
    <row r="136" spans="1:4" x14ac:dyDescent="0.3">
      <c r="A136" s="73">
        <v>43656</v>
      </c>
      <c r="B136" s="130">
        <v>2993.070068</v>
      </c>
      <c r="C136" s="125">
        <f t="shared" ref="C136:C199" si="4">B136/B146-1</f>
        <v>1.6201798907506282E-2</v>
      </c>
      <c r="D136" s="130">
        <f t="shared" ref="D136:D199" si="5">C136*$B$5</f>
        <v>16201.798907506281</v>
      </c>
    </row>
    <row r="137" spans="1:4" x14ac:dyDescent="0.3">
      <c r="A137" s="73">
        <v>43655</v>
      </c>
      <c r="B137" s="130">
        <v>2979.6298830000001</v>
      </c>
      <c r="C137" s="125">
        <f t="shared" si="4"/>
        <v>9.8865676489687804E-3</v>
      </c>
      <c r="D137" s="130">
        <f t="shared" si="5"/>
        <v>9886.5676489687812</v>
      </c>
    </row>
    <row r="138" spans="1:4" x14ac:dyDescent="0.3">
      <c r="A138" s="73">
        <v>43654</v>
      </c>
      <c r="B138" s="130">
        <v>2975.9499510000001</v>
      </c>
      <c r="C138" s="125">
        <f t="shared" si="4"/>
        <v>7.3692258092288299E-3</v>
      </c>
      <c r="D138" s="130">
        <f t="shared" si="5"/>
        <v>7369.2258092288303</v>
      </c>
    </row>
    <row r="139" spans="1:4" x14ac:dyDescent="0.3">
      <c r="A139" s="73">
        <v>43649</v>
      </c>
      <c r="B139" s="130">
        <v>2995.820068</v>
      </c>
      <c r="C139" s="125">
        <f t="shared" si="4"/>
        <v>2.3701027153742116E-2</v>
      </c>
      <c r="D139" s="130">
        <f t="shared" si="5"/>
        <v>23701.027153742114</v>
      </c>
    </row>
    <row r="140" spans="1:4" x14ac:dyDescent="0.3">
      <c r="A140" s="73">
        <v>43648</v>
      </c>
      <c r="B140" s="130">
        <v>2973.01001</v>
      </c>
      <c r="C140" s="125">
        <f t="shared" si="4"/>
        <v>1.8939254562591046E-2</v>
      </c>
      <c r="D140" s="130">
        <f t="shared" si="5"/>
        <v>18939.254562591046</v>
      </c>
    </row>
    <row r="141" spans="1:4" x14ac:dyDescent="0.3">
      <c r="A141" s="73">
        <v>43647</v>
      </c>
      <c r="B141" s="130">
        <v>2964.330078</v>
      </c>
      <c r="C141" s="125">
        <f t="shared" si="4"/>
        <v>2.5836914947132028E-2</v>
      </c>
      <c r="D141" s="130">
        <f t="shared" si="5"/>
        <v>25836.914947132027</v>
      </c>
    </row>
    <row r="142" spans="1:4" x14ac:dyDescent="0.3">
      <c r="A142" s="73">
        <v>43644</v>
      </c>
      <c r="B142" s="130">
        <v>2941.76001</v>
      </c>
      <c r="C142" s="125">
        <f t="shared" si="4"/>
        <v>1.8974856209428959E-2</v>
      </c>
      <c r="D142" s="130">
        <f t="shared" si="5"/>
        <v>18974.856209428959</v>
      </c>
    </row>
    <row r="143" spans="1:4" x14ac:dyDescent="0.3">
      <c r="A143" s="73">
        <v>43643</v>
      </c>
      <c r="B143" s="130">
        <v>2924.919922</v>
      </c>
      <c r="C143" s="125">
        <f t="shared" si="4"/>
        <v>1.1509050307600077E-2</v>
      </c>
      <c r="D143" s="130">
        <f t="shared" si="5"/>
        <v>11509.050307600077</v>
      </c>
    </row>
    <row r="144" spans="1:4" x14ac:dyDescent="0.3">
      <c r="A144" s="73">
        <v>43642</v>
      </c>
      <c r="B144" s="130">
        <v>2913.780029</v>
      </c>
      <c r="C144" s="125">
        <f t="shared" si="4"/>
        <v>1.1785356118009682E-2</v>
      </c>
      <c r="D144" s="130">
        <f t="shared" si="5"/>
        <v>11785.356118009682</v>
      </c>
    </row>
    <row r="145" spans="1:4" x14ac:dyDescent="0.3">
      <c r="A145" s="73">
        <v>43641</v>
      </c>
      <c r="B145" s="130">
        <v>2917.3798830000001</v>
      </c>
      <c r="C145" s="125">
        <f t="shared" si="4"/>
        <v>1.0971235018701009E-2</v>
      </c>
      <c r="D145" s="130">
        <f t="shared" si="5"/>
        <v>10971.235018701009</v>
      </c>
    </row>
    <row r="146" spans="1:4" x14ac:dyDescent="0.3">
      <c r="A146" s="73">
        <v>43640</v>
      </c>
      <c r="B146" s="130">
        <v>2945.3500979999999</v>
      </c>
      <c r="C146" s="125">
        <f t="shared" si="4"/>
        <v>2.0306754842376984E-2</v>
      </c>
      <c r="D146" s="130">
        <f t="shared" si="5"/>
        <v>20306.754842376984</v>
      </c>
    </row>
    <row r="147" spans="1:4" x14ac:dyDescent="0.3">
      <c r="A147" s="73">
        <v>43637</v>
      </c>
      <c r="B147" s="130">
        <v>2950.459961</v>
      </c>
      <c r="C147" s="125">
        <f t="shared" si="4"/>
        <v>2.6839799897714123E-2</v>
      </c>
      <c r="D147" s="130">
        <f t="shared" si="5"/>
        <v>26839.799897714121</v>
      </c>
    </row>
    <row r="148" spans="1:4" x14ac:dyDescent="0.3">
      <c r="A148" s="73">
        <v>43636</v>
      </c>
      <c r="B148" s="130">
        <v>2954.179932</v>
      </c>
      <c r="C148" s="125">
        <f t="shared" si="4"/>
        <v>3.8927494870484747E-2</v>
      </c>
      <c r="D148" s="130">
        <f t="shared" si="5"/>
        <v>38927.494870484748</v>
      </c>
    </row>
    <row r="149" spans="1:4" x14ac:dyDescent="0.3">
      <c r="A149" s="73">
        <v>43635</v>
      </c>
      <c r="B149" s="130">
        <v>2926.459961</v>
      </c>
      <c r="C149" s="125">
        <f t="shared" si="4"/>
        <v>3.5493538021112325E-2</v>
      </c>
      <c r="D149" s="130">
        <f t="shared" si="5"/>
        <v>35493.538021112327</v>
      </c>
    </row>
    <row r="150" spans="1:4" x14ac:dyDescent="0.3">
      <c r="A150" s="73">
        <v>43634</v>
      </c>
      <c r="B150" s="130">
        <v>2917.75</v>
      </c>
      <c r="C150" s="125">
        <f t="shared" si="4"/>
        <v>4.0838013884941349E-2</v>
      </c>
      <c r="D150" s="130">
        <f t="shared" si="5"/>
        <v>40838.013884941349</v>
      </c>
    </row>
    <row r="151" spans="1:4" x14ac:dyDescent="0.3">
      <c r="A151" s="73">
        <v>43633</v>
      </c>
      <c r="B151" s="130">
        <v>2889.669922</v>
      </c>
      <c r="C151" s="125">
        <f t="shared" si="4"/>
        <v>5.2914053304956798E-2</v>
      </c>
      <c r="D151" s="130">
        <f t="shared" si="5"/>
        <v>52914.053304956797</v>
      </c>
    </row>
    <row r="152" spans="1:4" x14ac:dyDescent="0.3">
      <c r="A152" s="73">
        <v>43630</v>
      </c>
      <c r="B152" s="130">
        <v>2886.9799800000001</v>
      </c>
      <c r="C152" s="125">
        <f t="shared" si="4"/>
        <v>4.9025064172845578E-2</v>
      </c>
      <c r="D152" s="130">
        <f t="shared" si="5"/>
        <v>49025.064172845581</v>
      </c>
    </row>
    <row r="153" spans="1:4" x14ac:dyDescent="0.3">
      <c r="A153" s="73">
        <v>43629</v>
      </c>
      <c r="B153" s="130">
        <v>2891.639893</v>
      </c>
      <c r="C153" s="125">
        <f t="shared" si="4"/>
        <v>3.6853690058538335E-2</v>
      </c>
      <c r="D153" s="130">
        <f t="shared" si="5"/>
        <v>36853.690058538334</v>
      </c>
    </row>
    <row r="154" spans="1:4" x14ac:dyDescent="0.3">
      <c r="A154" s="73">
        <v>43628</v>
      </c>
      <c r="B154" s="130">
        <v>2879.8400879999999</v>
      </c>
      <c r="C154" s="125">
        <f t="shared" si="4"/>
        <v>3.4789569354229721E-2</v>
      </c>
      <c r="D154" s="130">
        <f t="shared" si="5"/>
        <v>34789.569354229723</v>
      </c>
    </row>
    <row r="155" spans="1:4" x14ac:dyDescent="0.3">
      <c r="A155" s="73">
        <v>43627</v>
      </c>
      <c r="B155" s="130">
        <v>2885.719971</v>
      </c>
      <c r="C155" s="125">
        <f t="shared" si="4"/>
        <v>2.973536202373106E-2</v>
      </c>
      <c r="D155" s="130">
        <f t="shared" si="5"/>
        <v>29735.362023731061</v>
      </c>
    </row>
    <row r="156" spans="1:4" x14ac:dyDescent="0.3">
      <c r="A156" s="73">
        <v>43626</v>
      </c>
      <c r="B156" s="130">
        <v>2886.7299800000001</v>
      </c>
      <c r="C156" s="125">
        <f t="shared" si="4"/>
        <v>2.1468022523720931E-2</v>
      </c>
      <c r="D156" s="130">
        <f t="shared" si="5"/>
        <v>21468.022523720931</v>
      </c>
    </row>
    <row r="157" spans="1:4" x14ac:dyDescent="0.3">
      <c r="A157" s="73">
        <v>43623</v>
      </c>
      <c r="B157" s="130">
        <v>2873.3400879999999</v>
      </c>
      <c r="C157" s="125">
        <f t="shared" si="4"/>
        <v>1.8106219946234958E-2</v>
      </c>
      <c r="D157" s="130">
        <f t="shared" si="5"/>
        <v>18106.21994623496</v>
      </c>
    </row>
    <row r="158" spans="1:4" x14ac:dyDescent="0.3">
      <c r="A158" s="73">
        <v>43622</v>
      </c>
      <c r="B158" s="130">
        <v>2843.48999</v>
      </c>
      <c r="C158" s="125">
        <f t="shared" si="4"/>
        <v>-4.4743773909722284E-3</v>
      </c>
      <c r="D158" s="130">
        <f t="shared" si="5"/>
        <v>-4474.3773909722286</v>
      </c>
    </row>
    <row r="159" spans="1:4" x14ac:dyDescent="0.3">
      <c r="A159" s="73">
        <v>43621</v>
      </c>
      <c r="B159" s="130">
        <v>2826.1499020000001</v>
      </c>
      <c r="C159" s="125">
        <f t="shared" si="4"/>
        <v>-1.33398747268616E-2</v>
      </c>
      <c r="D159" s="130">
        <f t="shared" si="5"/>
        <v>-13339.874726861601</v>
      </c>
    </row>
    <row r="160" spans="1:4" x14ac:dyDescent="0.3">
      <c r="A160" s="73">
        <v>43620</v>
      </c>
      <c r="B160" s="130">
        <v>2803.2700199999999</v>
      </c>
      <c r="C160" s="125">
        <f t="shared" si="4"/>
        <v>-1.3013016643110054E-2</v>
      </c>
      <c r="D160" s="130">
        <f t="shared" si="5"/>
        <v>-13013.016643110053</v>
      </c>
    </row>
    <row r="161" spans="1:4" x14ac:dyDescent="0.3">
      <c r="A161" s="73">
        <v>43619</v>
      </c>
      <c r="B161" s="130">
        <v>2744.4499510000001</v>
      </c>
      <c r="C161" s="125">
        <f t="shared" si="4"/>
        <v>-4.0244402693069281E-2</v>
      </c>
      <c r="D161" s="130">
        <f t="shared" si="5"/>
        <v>-40244.402693069278</v>
      </c>
    </row>
    <row r="162" spans="1:4" x14ac:dyDescent="0.3">
      <c r="A162" s="73">
        <v>43616</v>
      </c>
      <c r="B162" s="130">
        <v>2752.0600589999999</v>
      </c>
      <c r="C162" s="125">
        <f t="shared" si="4"/>
        <v>-4.320103676306164E-2</v>
      </c>
      <c r="D162" s="130">
        <f t="shared" si="5"/>
        <v>-43201.036763061638</v>
      </c>
    </row>
    <row r="163" spans="1:4" x14ac:dyDescent="0.3">
      <c r="A163" s="73">
        <v>43615</v>
      </c>
      <c r="B163" s="130">
        <v>2788.860107</v>
      </c>
      <c r="C163" s="125">
        <f t="shared" si="4"/>
        <v>-2.1782085630630221E-2</v>
      </c>
      <c r="D163" s="130">
        <f t="shared" si="5"/>
        <v>-21782.085630630223</v>
      </c>
    </row>
    <row r="164" spans="1:4" x14ac:dyDescent="0.3">
      <c r="A164" s="73">
        <v>43614</v>
      </c>
      <c r="B164" s="130">
        <v>2783.0200199999999</v>
      </c>
      <c r="C164" s="125">
        <f t="shared" si="4"/>
        <v>-1.8130719830759645E-2</v>
      </c>
      <c r="D164" s="130">
        <f t="shared" si="5"/>
        <v>-18130.719830759645</v>
      </c>
    </row>
    <row r="165" spans="1:4" x14ac:dyDescent="0.3">
      <c r="A165" s="73">
        <v>43613</v>
      </c>
      <c r="B165" s="130">
        <v>2802.389893</v>
      </c>
      <c r="C165" s="125">
        <f t="shared" si="4"/>
        <v>-3.3715013871673527E-3</v>
      </c>
      <c r="D165" s="130">
        <f t="shared" si="5"/>
        <v>-3371.5013871673527</v>
      </c>
    </row>
    <row r="166" spans="1:4" x14ac:dyDescent="0.3">
      <c r="A166" s="73">
        <v>43609</v>
      </c>
      <c r="B166" s="130">
        <v>2826.0600589999999</v>
      </c>
      <c r="C166" s="125">
        <f t="shared" si="4"/>
        <v>-1.9205887722002268E-2</v>
      </c>
      <c r="D166" s="130">
        <f t="shared" si="5"/>
        <v>-19205.88772200227</v>
      </c>
    </row>
    <row r="167" spans="1:4" x14ac:dyDescent="0.3">
      <c r="A167" s="73">
        <v>43608</v>
      </c>
      <c r="B167" s="130">
        <v>2822.23999</v>
      </c>
      <c r="C167" s="125">
        <f t="shared" si="4"/>
        <v>-1.6887742966832153E-2</v>
      </c>
      <c r="D167" s="130">
        <f t="shared" si="5"/>
        <v>-16887.742966832153</v>
      </c>
    </row>
    <row r="168" spans="1:4" x14ac:dyDescent="0.3">
      <c r="A168" s="73">
        <v>43607</v>
      </c>
      <c r="B168" s="130">
        <v>2856.2700199999999</v>
      </c>
      <c r="C168" s="125">
        <f t="shared" si="4"/>
        <v>-8.0397797567228757E-3</v>
      </c>
      <c r="D168" s="130">
        <f t="shared" si="5"/>
        <v>-8039.7797567228754</v>
      </c>
    </row>
    <row r="169" spans="1:4" x14ac:dyDescent="0.3">
      <c r="A169" s="73">
        <v>43606</v>
      </c>
      <c r="B169" s="130">
        <v>2864.360107</v>
      </c>
      <c r="C169" s="125">
        <f t="shared" si="4"/>
        <v>-6.8271845722049918E-3</v>
      </c>
      <c r="D169" s="130">
        <f t="shared" si="5"/>
        <v>-6827.184572204992</v>
      </c>
    </row>
    <row r="170" spans="1:4" x14ac:dyDescent="0.3">
      <c r="A170" s="73">
        <v>43605</v>
      </c>
      <c r="B170" s="130">
        <v>2840.2299800000001</v>
      </c>
      <c r="C170" s="125">
        <f t="shared" si="4"/>
        <v>-3.1454709481149479E-2</v>
      </c>
      <c r="D170" s="130">
        <f t="shared" si="5"/>
        <v>-31454.709481149479</v>
      </c>
    </row>
    <row r="171" spans="1:4" x14ac:dyDescent="0.3">
      <c r="A171" s="73">
        <v>43602</v>
      </c>
      <c r="B171" s="130">
        <v>2859.530029</v>
      </c>
      <c r="C171" s="125">
        <f t="shared" si="4"/>
        <v>-2.9232990836602579E-2</v>
      </c>
      <c r="D171" s="130">
        <f t="shared" si="5"/>
        <v>-29232.990836602577</v>
      </c>
    </row>
    <row r="172" spans="1:4" x14ac:dyDescent="0.3">
      <c r="A172" s="73">
        <v>43601</v>
      </c>
      <c r="B172" s="130">
        <v>2876.320068</v>
      </c>
      <c r="C172" s="125">
        <f t="shared" si="4"/>
        <v>-1.4121566164951305E-2</v>
      </c>
      <c r="D172" s="130">
        <f t="shared" si="5"/>
        <v>-14121.566164951304</v>
      </c>
    </row>
    <row r="173" spans="1:4" x14ac:dyDescent="0.3">
      <c r="A173" s="73">
        <v>43600</v>
      </c>
      <c r="B173" s="130">
        <v>2850.959961</v>
      </c>
      <c r="C173" s="125">
        <f t="shared" si="4"/>
        <v>-2.488944584410635E-2</v>
      </c>
      <c r="D173" s="130">
        <f t="shared" si="5"/>
        <v>-24889.445844106351</v>
      </c>
    </row>
    <row r="174" spans="1:4" x14ac:dyDescent="0.3">
      <c r="A174" s="73">
        <v>43599</v>
      </c>
      <c r="B174" s="130">
        <v>2834.4099120000001</v>
      </c>
      <c r="C174" s="125">
        <f t="shared" si="4"/>
        <v>-3.7823011867556877E-2</v>
      </c>
      <c r="D174" s="130">
        <f t="shared" si="5"/>
        <v>-37823.011867556874</v>
      </c>
    </row>
    <row r="175" spans="1:4" x14ac:dyDescent="0.3">
      <c r="A175" s="73">
        <v>43598</v>
      </c>
      <c r="B175" s="130">
        <v>2811.8701169999999</v>
      </c>
      <c r="C175" s="125">
        <f t="shared" si="4"/>
        <v>-4.4566283968419551E-2</v>
      </c>
      <c r="D175" s="130">
        <f t="shared" si="5"/>
        <v>-44566.28396841955</v>
      </c>
    </row>
    <row r="176" spans="1:4" x14ac:dyDescent="0.3">
      <c r="A176" s="73">
        <v>43595</v>
      </c>
      <c r="B176" s="130">
        <v>2881.3999020000001</v>
      </c>
      <c r="C176" s="125">
        <f t="shared" si="4"/>
        <v>-1.9891962708464161E-2</v>
      </c>
      <c r="D176" s="130">
        <f t="shared" si="5"/>
        <v>-19891.962708464162</v>
      </c>
    </row>
    <row r="177" spans="1:4" x14ac:dyDescent="0.3">
      <c r="A177" s="73">
        <v>43594</v>
      </c>
      <c r="B177" s="130">
        <v>2870.719971</v>
      </c>
      <c r="C177" s="125">
        <f t="shared" si="4"/>
        <v>-1.8949668842915601E-2</v>
      </c>
      <c r="D177" s="130">
        <f t="shared" si="5"/>
        <v>-18949.668842915602</v>
      </c>
    </row>
    <row r="178" spans="1:4" x14ac:dyDescent="0.3">
      <c r="A178" s="73">
        <v>43593</v>
      </c>
      <c r="B178" s="130">
        <v>2879.419922</v>
      </c>
      <c r="C178" s="125">
        <f t="shared" si="4"/>
        <v>-1.6339594499957255E-2</v>
      </c>
      <c r="D178" s="130">
        <f t="shared" si="5"/>
        <v>-16339.594499957255</v>
      </c>
    </row>
    <row r="179" spans="1:4" x14ac:dyDescent="0.3">
      <c r="A179" s="73">
        <v>43592</v>
      </c>
      <c r="B179" s="130">
        <v>2884.0500489999999</v>
      </c>
      <c r="C179" s="125">
        <f t="shared" si="4"/>
        <v>-1.6917279372792859E-2</v>
      </c>
      <c r="D179" s="130">
        <f t="shared" si="5"/>
        <v>-16917.279372792858</v>
      </c>
    </row>
    <row r="180" spans="1:4" x14ac:dyDescent="0.3">
      <c r="A180" s="73">
        <v>43591</v>
      </c>
      <c r="B180" s="130">
        <v>2932.469971</v>
      </c>
      <c r="C180" s="125">
        <f t="shared" si="4"/>
        <v>8.425121388572876E-3</v>
      </c>
      <c r="D180" s="130">
        <f t="shared" si="5"/>
        <v>8425.1213885728757</v>
      </c>
    </row>
    <row r="181" spans="1:4" x14ac:dyDescent="0.3">
      <c r="A181" s="73">
        <v>43588</v>
      </c>
      <c r="B181" s="130">
        <v>2945.639893</v>
      </c>
      <c r="C181" s="125">
        <f t="shared" si="4"/>
        <v>1.3979154636821089E-2</v>
      </c>
      <c r="D181" s="130">
        <f t="shared" si="5"/>
        <v>13979.154636821089</v>
      </c>
    </row>
    <row r="182" spans="1:4" x14ac:dyDescent="0.3">
      <c r="A182" s="73">
        <v>43587</v>
      </c>
      <c r="B182" s="130">
        <v>2917.5200199999999</v>
      </c>
      <c r="C182" s="125">
        <f t="shared" si="4"/>
        <v>5.8853175501665245E-3</v>
      </c>
      <c r="D182" s="130">
        <f t="shared" si="5"/>
        <v>5885.3175501665246</v>
      </c>
    </row>
    <row r="183" spans="1:4" x14ac:dyDescent="0.3">
      <c r="A183" s="73">
        <v>43586</v>
      </c>
      <c r="B183" s="130">
        <v>2923.7299800000001</v>
      </c>
      <c r="C183" s="125">
        <f t="shared" si="4"/>
        <v>5.7342884775948288E-3</v>
      </c>
      <c r="D183" s="130">
        <f t="shared" si="5"/>
        <v>5734.2884775948287</v>
      </c>
    </row>
    <row r="184" spans="1:4" x14ac:dyDescent="0.3">
      <c r="A184" s="73">
        <v>43585</v>
      </c>
      <c r="B184" s="130">
        <v>2945.830078</v>
      </c>
      <c r="C184" s="125">
        <f t="shared" si="4"/>
        <v>1.3852655552245352E-2</v>
      </c>
      <c r="D184" s="130">
        <f t="shared" si="5"/>
        <v>13852.655552245353</v>
      </c>
    </row>
    <row r="185" spans="1:4" x14ac:dyDescent="0.3">
      <c r="A185" s="73">
        <v>43584</v>
      </c>
      <c r="B185" s="130">
        <v>2943.030029</v>
      </c>
      <c r="C185" s="125">
        <f t="shared" si="4"/>
        <v>1.2251494656113637E-2</v>
      </c>
      <c r="D185" s="130">
        <f t="shared" si="5"/>
        <v>12251.494656113637</v>
      </c>
    </row>
    <row r="186" spans="1:4" x14ac:dyDescent="0.3">
      <c r="A186" s="73">
        <v>43581</v>
      </c>
      <c r="B186" s="130">
        <v>2939.8798830000001</v>
      </c>
      <c r="C186" s="125">
        <f t="shared" si="4"/>
        <v>1.7851143151078164E-2</v>
      </c>
      <c r="D186" s="130">
        <f t="shared" si="5"/>
        <v>17851.143151078162</v>
      </c>
    </row>
    <row r="187" spans="1:4" x14ac:dyDescent="0.3">
      <c r="A187" s="73">
        <v>43580</v>
      </c>
      <c r="B187" s="130">
        <v>2926.169922</v>
      </c>
      <c r="C187" s="125">
        <f t="shared" si="4"/>
        <v>1.3143075300127149E-2</v>
      </c>
      <c r="D187" s="130">
        <f t="shared" si="5"/>
        <v>13143.07530012715</v>
      </c>
    </row>
    <row r="188" spans="1:4" x14ac:dyDescent="0.3">
      <c r="A188" s="73">
        <v>43579</v>
      </c>
      <c r="B188" s="130">
        <v>2927.25</v>
      </c>
      <c r="C188" s="125">
        <f t="shared" si="4"/>
        <v>1.7041918502902487E-2</v>
      </c>
      <c r="D188" s="130">
        <f t="shared" si="5"/>
        <v>17041.918502902488</v>
      </c>
    </row>
    <row r="189" spans="1:4" x14ac:dyDescent="0.3">
      <c r="A189" s="73">
        <v>43578</v>
      </c>
      <c r="B189" s="130">
        <v>2933.679932</v>
      </c>
      <c r="C189" s="125">
        <f t="shared" si="4"/>
        <v>1.3091478859913019E-2</v>
      </c>
      <c r="D189" s="130">
        <f t="shared" si="5"/>
        <v>13091.478859913019</v>
      </c>
    </row>
    <row r="190" spans="1:4" x14ac:dyDescent="0.3">
      <c r="A190" s="73">
        <v>43577</v>
      </c>
      <c r="B190" s="130">
        <v>2907.969971</v>
      </c>
      <c r="C190" s="125">
        <f t="shared" si="4"/>
        <v>5.2648980041929416E-3</v>
      </c>
      <c r="D190" s="130">
        <f t="shared" si="5"/>
        <v>5264.8980041929417</v>
      </c>
    </row>
    <row r="191" spans="1:4" x14ac:dyDescent="0.3">
      <c r="A191" s="73">
        <v>43573</v>
      </c>
      <c r="B191" s="130">
        <v>2905.030029</v>
      </c>
      <c r="C191" s="125">
        <f t="shared" si="4"/>
        <v>8.904711398179499E-3</v>
      </c>
      <c r="D191" s="130">
        <f t="shared" si="5"/>
        <v>8904.7113981794992</v>
      </c>
    </row>
    <row r="192" spans="1:4" x14ac:dyDescent="0.3">
      <c r="A192" s="73">
        <v>43572</v>
      </c>
      <c r="B192" s="130">
        <v>2900.4499510000001</v>
      </c>
      <c r="C192" s="125">
        <f t="shared" si="4"/>
        <v>9.4139520855318626E-3</v>
      </c>
      <c r="D192" s="130">
        <f t="shared" si="5"/>
        <v>9413.9520855318624</v>
      </c>
    </row>
    <row r="193" spans="1:4" x14ac:dyDescent="0.3">
      <c r="A193" s="73">
        <v>43571</v>
      </c>
      <c r="B193" s="130">
        <v>2907.0600589999999</v>
      </c>
      <c r="C193" s="125">
        <f t="shared" si="4"/>
        <v>1.388794420379158E-2</v>
      </c>
      <c r="D193" s="130">
        <f t="shared" si="5"/>
        <v>13887.94420379158</v>
      </c>
    </row>
    <row r="194" spans="1:4" x14ac:dyDescent="0.3">
      <c r="A194" s="73">
        <v>43570</v>
      </c>
      <c r="B194" s="130">
        <v>2905.580078</v>
      </c>
      <c r="C194" s="125">
        <f t="shared" si="4"/>
        <v>1.3389464175718402E-2</v>
      </c>
      <c r="D194" s="130">
        <f t="shared" si="5"/>
        <v>13389.464175718402</v>
      </c>
    </row>
    <row r="195" spans="1:4" x14ac:dyDescent="0.3">
      <c r="A195" s="73">
        <v>43567</v>
      </c>
      <c r="B195" s="130">
        <v>2907.4099120000001</v>
      </c>
      <c r="C195" s="125">
        <f t="shared" si="4"/>
        <v>2.575854238086972E-2</v>
      </c>
      <c r="D195" s="130">
        <f t="shared" si="5"/>
        <v>25758.54238086972</v>
      </c>
    </row>
    <row r="196" spans="1:4" x14ac:dyDescent="0.3">
      <c r="A196" s="73">
        <v>43566</v>
      </c>
      <c r="B196" s="130">
        <v>2888.320068</v>
      </c>
      <c r="C196" s="125">
        <f t="shared" si="4"/>
        <v>2.5885875219243459E-2</v>
      </c>
      <c r="D196" s="130">
        <f t="shared" si="5"/>
        <v>25885.875219243459</v>
      </c>
    </row>
    <row r="197" spans="1:4" x14ac:dyDescent="0.3">
      <c r="A197" s="73">
        <v>43565</v>
      </c>
      <c r="B197" s="130">
        <v>2888.209961</v>
      </c>
      <c r="C197" s="125">
        <f t="shared" si="4"/>
        <v>2.9529024886237432E-2</v>
      </c>
      <c r="D197" s="130">
        <f t="shared" si="5"/>
        <v>29529.024886237432</v>
      </c>
    </row>
    <row r="198" spans="1:4" x14ac:dyDescent="0.3">
      <c r="A198" s="73">
        <v>43564</v>
      </c>
      <c r="B198" s="130">
        <v>2878.1999510000001</v>
      </c>
      <c r="C198" s="125">
        <f t="shared" si="4"/>
        <v>2.1195969013802829E-2</v>
      </c>
      <c r="D198" s="130">
        <f t="shared" si="5"/>
        <v>21195.969013802827</v>
      </c>
    </row>
    <row r="199" spans="1:4" x14ac:dyDescent="0.3">
      <c r="A199" s="73">
        <v>43563</v>
      </c>
      <c r="B199" s="130">
        <v>2895.7700199999999</v>
      </c>
      <c r="C199" s="125">
        <f t="shared" si="4"/>
        <v>3.4809641817124426E-2</v>
      </c>
      <c r="D199" s="130">
        <f t="shared" si="5"/>
        <v>34809.64181712443</v>
      </c>
    </row>
    <row r="200" spans="1:4" x14ac:dyDescent="0.3">
      <c r="A200" s="73">
        <v>43560</v>
      </c>
      <c r="B200" s="130">
        <v>2892.73999</v>
      </c>
      <c r="C200" s="125">
        <f t="shared" ref="C200:C263" si="6">B200/B210-1</f>
        <v>3.2859535718272159E-2</v>
      </c>
      <c r="D200" s="130">
        <f t="shared" ref="D200:D263" si="7">C200*$B$5</f>
        <v>32859.535718272156</v>
      </c>
    </row>
    <row r="201" spans="1:4" x14ac:dyDescent="0.3">
      <c r="A201" s="73">
        <v>43559</v>
      </c>
      <c r="B201" s="130">
        <v>2879.389893</v>
      </c>
      <c r="C201" s="125">
        <f t="shared" si="6"/>
        <v>8.5853034118703597E-3</v>
      </c>
      <c r="D201" s="130">
        <f t="shared" si="7"/>
        <v>8585.3034118703599</v>
      </c>
    </row>
    <row r="202" spans="1:4" x14ac:dyDescent="0.3">
      <c r="A202" s="73">
        <v>43558</v>
      </c>
      <c r="B202" s="130">
        <v>2873.3999020000001</v>
      </c>
      <c r="C202" s="125">
        <f t="shared" si="6"/>
        <v>1.7410027635214043E-2</v>
      </c>
      <c r="D202" s="130">
        <f t="shared" si="7"/>
        <v>17410.027635214043</v>
      </c>
    </row>
    <row r="203" spans="1:4" x14ac:dyDescent="0.3">
      <c r="A203" s="73">
        <v>43557</v>
      </c>
      <c r="B203" s="130">
        <v>2867.23999</v>
      </c>
      <c r="C203" s="125">
        <f t="shared" si="6"/>
        <v>1.2239740295102219E-2</v>
      </c>
      <c r="D203" s="130">
        <f t="shared" si="7"/>
        <v>12239.74029510222</v>
      </c>
    </row>
    <row r="204" spans="1:4" x14ac:dyDescent="0.3">
      <c r="A204" s="73">
        <v>43556</v>
      </c>
      <c r="B204" s="130">
        <v>2867.1899410000001</v>
      </c>
      <c r="C204" s="125">
        <f t="shared" si="6"/>
        <v>1.2089913910391603E-2</v>
      </c>
      <c r="D204" s="130">
        <f t="shared" si="7"/>
        <v>12089.913910391602</v>
      </c>
    </row>
    <row r="205" spans="1:4" x14ac:dyDescent="0.3">
      <c r="A205" s="73">
        <v>43553</v>
      </c>
      <c r="B205" s="130">
        <v>2834.3999020000001</v>
      </c>
      <c r="C205" s="125">
        <f t="shared" si="6"/>
        <v>4.2232086974802741E-3</v>
      </c>
      <c r="D205" s="130">
        <f t="shared" si="7"/>
        <v>4223.2086974802742</v>
      </c>
    </row>
    <row r="206" spans="1:4" x14ac:dyDescent="0.3">
      <c r="A206" s="73">
        <v>43552</v>
      </c>
      <c r="B206" s="130">
        <v>2815.4399410000001</v>
      </c>
      <c r="C206" s="125">
        <f t="shared" si="6"/>
        <v>2.4781949843202256E-3</v>
      </c>
      <c r="D206" s="130">
        <f t="shared" si="7"/>
        <v>2478.1949843202256</v>
      </c>
    </row>
    <row r="207" spans="1:4" x14ac:dyDescent="0.3">
      <c r="A207" s="73">
        <v>43551</v>
      </c>
      <c r="B207" s="130">
        <v>2805.3701169999999</v>
      </c>
      <c r="C207" s="125">
        <f t="shared" si="6"/>
        <v>-1.9743732137524894E-3</v>
      </c>
      <c r="D207" s="130">
        <f t="shared" si="7"/>
        <v>-1974.3732137524894</v>
      </c>
    </row>
    <row r="208" spans="1:4" x14ac:dyDescent="0.3">
      <c r="A208" s="73">
        <v>43550</v>
      </c>
      <c r="B208" s="130">
        <v>2818.459961</v>
      </c>
      <c r="C208" s="125">
        <f t="shared" si="6"/>
        <v>9.6506350687035614E-3</v>
      </c>
      <c r="D208" s="130">
        <f t="shared" si="7"/>
        <v>9650.635068703561</v>
      </c>
    </row>
    <row r="209" spans="1:4" x14ac:dyDescent="0.3">
      <c r="A209" s="73">
        <v>43549</v>
      </c>
      <c r="B209" s="130">
        <v>2798.360107</v>
      </c>
      <c r="C209" s="125">
        <f t="shared" si="6"/>
        <v>5.410863986946346E-3</v>
      </c>
      <c r="D209" s="130">
        <f t="shared" si="7"/>
        <v>5410.8639869463459</v>
      </c>
    </row>
    <row r="210" spans="1:4" x14ac:dyDescent="0.3">
      <c r="A210" s="73">
        <v>43546</v>
      </c>
      <c r="B210" s="130">
        <v>2800.709961</v>
      </c>
      <c r="C210" s="125">
        <f t="shared" si="6"/>
        <v>2.1012913112360199E-2</v>
      </c>
      <c r="D210" s="130">
        <f t="shared" si="7"/>
        <v>21012.913112360198</v>
      </c>
    </row>
    <row r="211" spans="1:4" x14ac:dyDescent="0.3">
      <c r="A211" s="73">
        <v>43545</v>
      </c>
      <c r="B211" s="130">
        <v>2854.8798830000001</v>
      </c>
      <c r="C211" s="125">
        <f t="shared" si="6"/>
        <v>3.8542252302122382E-2</v>
      </c>
      <c r="D211" s="130">
        <f t="shared" si="7"/>
        <v>38542.252302122382</v>
      </c>
    </row>
    <row r="212" spans="1:4" x14ac:dyDescent="0.3">
      <c r="A212" s="73">
        <v>43544</v>
      </c>
      <c r="B212" s="130">
        <v>2824.2299800000001</v>
      </c>
      <c r="C212" s="125">
        <f t="shared" si="6"/>
        <v>1.9044193448615632E-2</v>
      </c>
      <c r="D212" s="130">
        <f t="shared" si="7"/>
        <v>19044.193448615631</v>
      </c>
    </row>
    <row r="213" spans="1:4" x14ac:dyDescent="0.3">
      <c r="A213" s="73">
        <v>43543</v>
      </c>
      <c r="B213" s="130">
        <v>2832.570068</v>
      </c>
      <c r="C213" s="125">
        <f t="shared" si="6"/>
        <v>1.5385502664412742E-2</v>
      </c>
      <c r="D213" s="130">
        <f t="shared" si="7"/>
        <v>15385.502664412743</v>
      </c>
    </row>
    <row r="214" spans="1:4" x14ac:dyDescent="0.3">
      <c r="A214" s="73">
        <v>43542</v>
      </c>
      <c r="B214" s="130">
        <v>2832.9399410000001</v>
      </c>
      <c r="C214" s="125">
        <f t="shared" si="6"/>
        <v>1.4368997945520601E-2</v>
      </c>
      <c r="D214" s="130">
        <f t="shared" si="7"/>
        <v>14368.997945520601</v>
      </c>
    </row>
    <row r="215" spans="1:4" x14ac:dyDescent="0.3">
      <c r="A215" s="73">
        <v>43539</v>
      </c>
      <c r="B215" s="130">
        <v>2822.4799800000001</v>
      </c>
      <c r="C215" s="125">
        <f t="shared" si="6"/>
        <v>6.7018962137082028E-3</v>
      </c>
      <c r="D215" s="130">
        <f t="shared" si="7"/>
        <v>6701.8962137082026</v>
      </c>
    </row>
    <row r="216" spans="1:4" x14ac:dyDescent="0.3">
      <c r="A216" s="73">
        <v>43538</v>
      </c>
      <c r="B216" s="130">
        <v>2808.4799800000001</v>
      </c>
      <c r="C216" s="125">
        <f t="shared" si="6"/>
        <v>8.6155777489436147E-3</v>
      </c>
      <c r="D216" s="130">
        <f t="shared" si="7"/>
        <v>8615.577748943615</v>
      </c>
    </row>
    <row r="217" spans="1:4" x14ac:dyDescent="0.3">
      <c r="A217" s="73">
        <v>43537</v>
      </c>
      <c r="B217" s="130">
        <v>2810.919922</v>
      </c>
      <c r="C217" s="125">
        <f t="shared" si="6"/>
        <v>6.6395117343709398E-3</v>
      </c>
      <c r="D217" s="130">
        <f t="shared" si="7"/>
        <v>6639.5117343709398</v>
      </c>
    </row>
    <row r="218" spans="1:4" x14ac:dyDescent="0.3">
      <c r="A218" s="73">
        <v>43536</v>
      </c>
      <c r="B218" s="130">
        <v>2791.5200199999999</v>
      </c>
      <c r="C218" s="125">
        <f t="shared" si="6"/>
        <v>-8.5181362377961811E-4</v>
      </c>
      <c r="D218" s="130">
        <f t="shared" si="7"/>
        <v>-851.81362377961807</v>
      </c>
    </row>
    <row r="219" spans="1:4" x14ac:dyDescent="0.3">
      <c r="A219" s="73">
        <v>43535</v>
      </c>
      <c r="B219" s="130">
        <v>2783.3000489999999</v>
      </c>
      <c r="C219" s="125">
        <f t="shared" si="6"/>
        <v>-4.5813853924887571E-3</v>
      </c>
      <c r="D219" s="130">
        <f t="shared" si="7"/>
        <v>-4581.3853924887571</v>
      </c>
    </row>
    <row r="220" spans="1:4" x14ac:dyDescent="0.3">
      <c r="A220" s="73">
        <v>43532</v>
      </c>
      <c r="B220" s="130">
        <v>2743.070068</v>
      </c>
      <c r="C220" s="125">
        <f t="shared" si="6"/>
        <v>-1.7760729117775043E-2</v>
      </c>
      <c r="D220" s="130">
        <f t="shared" si="7"/>
        <v>-17760.729117775041</v>
      </c>
    </row>
    <row r="221" spans="1:4" x14ac:dyDescent="0.3">
      <c r="A221" s="73">
        <v>43531</v>
      </c>
      <c r="B221" s="130">
        <v>2748.929932</v>
      </c>
      <c r="C221" s="125">
        <f t="shared" si="6"/>
        <v>-9.3517384874853837E-3</v>
      </c>
      <c r="D221" s="130">
        <f t="shared" si="7"/>
        <v>-9351.7384874853833</v>
      </c>
    </row>
    <row r="222" spans="1:4" x14ac:dyDescent="0.3">
      <c r="A222" s="73">
        <v>43530</v>
      </c>
      <c r="B222" s="130">
        <v>2771.4499510000001</v>
      </c>
      <c r="C222" s="125">
        <f t="shared" si="6"/>
        <v>-4.7581427920957431E-3</v>
      </c>
      <c r="D222" s="130">
        <f t="shared" si="7"/>
        <v>-4758.1427920957431</v>
      </c>
    </row>
    <row r="223" spans="1:4" x14ac:dyDescent="0.3">
      <c r="A223" s="73">
        <v>43529</v>
      </c>
      <c r="B223" s="130">
        <v>2789.6499020000001</v>
      </c>
      <c r="C223" s="125">
        <f t="shared" si="6"/>
        <v>3.5578222452377073E-3</v>
      </c>
      <c r="D223" s="130">
        <f t="shared" si="7"/>
        <v>3557.8222452377072</v>
      </c>
    </row>
    <row r="224" spans="1:4" x14ac:dyDescent="0.3">
      <c r="A224" s="73">
        <v>43528</v>
      </c>
      <c r="B224" s="130">
        <v>2792.8100589999999</v>
      </c>
      <c r="C224" s="125">
        <f t="shared" si="6"/>
        <v>6.2004468916112554E-3</v>
      </c>
      <c r="D224" s="130">
        <f t="shared" si="7"/>
        <v>6200.4468916112555</v>
      </c>
    </row>
    <row r="225" spans="1:4" x14ac:dyDescent="0.3">
      <c r="A225" s="73">
        <v>43525</v>
      </c>
      <c r="B225" s="130">
        <v>2803.6899410000001</v>
      </c>
      <c r="C225" s="125">
        <f t="shared" si="6"/>
        <v>2.1109126324213356E-2</v>
      </c>
      <c r="D225" s="130">
        <f t="shared" si="7"/>
        <v>21109.126324213357</v>
      </c>
    </row>
    <row r="226" spans="1:4" x14ac:dyDescent="0.3">
      <c r="A226" s="73">
        <v>43524</v>
      </c>
      <c r="B226" s="130">
        <v>2784.48999</v>
      </c>
      <c r="C226" s="125">
        <f t="shared" si="6"/>
        <v>1.1427394786328371E-2</v>
      </c>
      <c r="D226" s="130">
        <f t="shared" si="7"/>
        <v>11427.39478632837</v>
      </c>
    </row>
    <row r="227" spans="1:4" x14ac:dyDescent="0.3">
      <c r="A227" s="73">
        <v>43523</v>
      </c>
      <c r="B227" s="130">
        <v>2792.3798830000001</v>
      </c>
      <c r="C227" s="125">
        <f t="shared" si="6"/>
        <v>1.7360506624407579E-2</v>
      </c>
      <c r="D227" s="130">
        <f t="shared" si="7"/>
        <v>17360.506624407579</v>
      </c>
    </row>
    <row r="228" spans="1:4" x14ac:dyDescent="0.3">
      <c r="A228" s="73">
        <v>43522</v>
      </c>
      <c r="B228" s="130">
        <v>2793.8999020000001</v>
      </c>
      <c r="C228" s="125">
        <f t="shared" si="6"/>
        <v>3.1035445966220099E-2</v>
      </c>
      <c r="D228" s="130">
        <f t="shared" si="7"/>
        <v>31035.445966220097</v>
      </c>
    </row>
    <row r="229" spans="1:4" x14ac:dyDescent="0.3">
      <c r="A229" s="73">
        <v>43521</v>
      </c>
      <c r="B229" s="130">
        <v>2796.110107</v>
      </c>
      <c r="C229" s="125">
        <f t="shared" si="6"/>
        <v>3.2582768738712131E-2</v>
      </c>
      <c r="D229" s="130">
        <f t="shared" si="7"/>
        <v>32582.76873871213</v>
      </c>
    </row>
    <row r="230" spans="1:4" x14ac:dyDescent="0.3">
      <c r="A230" s="73">
        <v>43518</v>
      </c>
      <c r="B230" s="130">
        <v>2792.669922</v>
      </c>
      <c r="C230" s="125">
        <f t="shared" si="6"/>
        <v>3.2009708405803527E-2</v>
      </c>
      <c r="D230" s="130">
        <f t="shared" si="7"/>
        <v>32009.708405803529</v>
      </c>
    </row>
    <row r="231" spans="1:4" x14ac:dyDescent="0.3">
      <c r="A231" s="73">
        <v>43517</v>
      </c>
      <c r="B231" s="130">
        <v>2774.8798830000001</v>
      </c>
      <c r="C231" s="125">
        <f t="shared" si="6"/>
        <v>1.5840392407802772E-2</v>
      </c>
      <c r="D231" s="130">
        <f t="shared" si="7"/>
        <v>15840.392407802772</v>
      </c>
    </row>
    <row r="232" spans="1:4" x14ac:dyDescent="0.3">
      <c r="A232" s="73">
        <v>43516</v>
      </c>
      <c r="B232" s="130">
        <v>2784.6999510000001</v>
      </c>
      <c r="C232" s="125">
        <f t="shared" si="6"/>
        <v>1.7167695818101736E-2</v>
      </c>
      <c r="D232" s="130">
        <f t="shared" si="7"/>
        <v>17167.695818101736</v>
      </c>
    </row>
    <row r="233" spans="1:4" x14ac:dyDescent="0.3">
      <c r="A233" s="73">
        <v>43515</v>
      </c>
      <c r="B233" s="130">
        <v>2779.76001</v>
      </c>
      <c r="C233" s="125">
        <f t="shared" si="6"/>
        <v>2.0144040135179786E-2</v>
      </c>
      <c r="D233" s="130">
        <f t="shared" si="7"/>
        <v>20144.040135179785</v>
      </c>
    </row>
    <row r="234" spans="1:4" x14ac:dyDescent="0.3">
      <c r="A234" s="73">
        <v>43511</v>
      </c>
      <c r="B234" s="130">
        <v>2775.6000979999999</v>
      </c>
      <c r="C234" s="125">
        <f t="shared" si="6"/>
        <v>2.5519786686246215E-2</v>
      </c>
      <c r="D234" s="130">
        <f t="shared" si="7"/>
        <v>25519.786686246214</v>
      </c>
    </row>
    <row r="235" spans="1:4" x14ac:dyDescent="0.3">
      <c r="A235" s="73">
        <v>43510</v>
      </c>
      <c r="B235" s="130">
        <v>2745.7299800000001</v>
      </c>
      <c r="C235" s="125">
        <f t="shared" si="6"/>
        <v>1.539509651687454E-2</v>
      </c>
      <c r="D235" s="130">
        <f t="shared" si="7"/>
        <v>15395.096516874541</v>
      </c>
    </row>
    <row r="236" spans="1:4" x14ac:dyDescent="0.3">
      <c r="A236" s="73">
        <v>43509</v>
      </c>
      <c r="B236" s="130">
        <v>2753.030029</v>
      </c>
      <c r="C236" s="125">
        <f t="shared" si="6"/>
        <v>2.6847682320159549E-2</v>
      </c>
      <c r="D236" s="130">
        <f t="shared" si="7"/>
        <v>26847.682320159551</v>
      </c>
    </row>
    <row r="237" spans="1:4" x14ac:dyDescent="0.3">
      <c r="A237" s="73">
        <v>43508</v>
      </c>
      <c r="B237" s="130">
        <v>2744.7299800000001</v>
      </c>
      <c r="C237" s="125">
        <f t="shared" si="6"/>
        <v>3.9670446969696904E-2</v>
      </c>
      <c r="D237" s="130">
        <f t="shared" si="7"/>
        <v>39670.446969696903</v>
      </c>
    </row>
    <row r="238" spans="1:4" x14ac:dyDescent="0.3">
      <c r="A238" s="73">
        <v>43507</v>
      </c>
      <c r="B238" s="130">
        <v>2709.8000489999999</v>
      </c>
      <c r="C238" s="125">
        <f t="shared" si="6"/>
        <v>2.4944663485229057E-2</v>
      </c>
      <c r="D238" s="130">
        <f t="shared" si="7"/>
        <v>24944.663485229059</v>
      </c>
    </row>
    <row r="239" spans="1:4" x14ac:dyDescent="0.3">
      <c r="A239" s="73">
        <v>43504</v>
      </c>
      <c r="B239" s="130">
        <v>2707.8798830000001</v>
      </c>
      <c r="C239" s="125">
        <f t="shared" si="6"/>
        <v>1.6181522102622692E-2</v>
      </c>
      <c r="D239" s="130">
        <f t="shared" si="7"/>
        <v>16181.522102622692</v>
      </c>
    </row>
    <row r="240" spans="1:4" x14ac:dyDescent="0.3">
      <c r="A240" s="73">
        <v>43503</v>
      </c>
      <c r="B240" s="130">
        <v>2706.0500489999999</v>
      </c>
      <c r="C240" s="125">
        <f t="shared" si="6"/>
        <v>2.4115068564117603E-2</v>
      </c>
      <c r="D240" s="130">
        <f t="shared" si="7"/>
        <v>24115.068564117602</v>
      </c>
    </row>
    <row r="241" spans="1:4" x14ac:dyDescent="0.3">
      <c r="A241" s="73">
        <v>43502</v>
      </c>
      <c r="B241" s="130">
        <v>2731.610107</v>
      </c>
      <c r="C241" s="125">
        <f t="shared" si="6"/>
        <v>3.5210580105854428E-2</v>
      </c>
      <c r="D241" s="130">
        <f t="shared" si="7"/>
        <v>35210.580105854431</v>
      </c>
    </row>
    <row r="242" spans="1:4" x14ac:dyDescent="0.3">
      <c r="A242" s="73">
        <v>43501</v>
      </c>
      <c r="B242" s="130">
        <v>2737.6999510000001</v>
      </c>
      <c r="C242" s="125">
        <f t="shared" si="6"/>
        <v>3.9804038474988035E-2</v>
      </c>
      <c r="D242" s="130">
        <f t="shared" si="7"/>
        <v>39804.038474988032</v>
      </c>
    </row>
    <row r="243" spans="1:4" x14ac:dyDescent="0.3">
      <c r="A243" s="73">
        <v>43500</v>
      </c>
      <c r="B243" s="130">
        <v>2724.8701169999999</v>
      </c>
      <c r="C243" s="125">
        <f t="shared" si="6"/>
        <v>2.0279310292354191E-2</v>
      </c>
      <c r="D243" s="130">
        <f t="shared" si="7"/>
        <v>20279.310292354192</v>
      </c>
    </row>
    <row r="244" spans="1:4" x14ac:dyDescent="0.3">
      <c r="A244" s="73">
        <v>43497</v>
      </c>
      <c r="B244" s="130">
        <v>2706.530029</v>
      </c>
      <c r="C244" s="125">
        <f t="shared" si="6"/>
        <v>2.6772056117737142E-2</v>
      </c>
      <c r="D244" s="130">
        <f t="shared" si="7"/>
        <v>26772.056117737142</v>
      </c>
    </row>
    <row r="245" spans="1:4" x14ac:dyDescent="0.3">
      <c r="A245" s="73">
        <v>43496</v>
      </c>
      <c r="B245" s="130">
        <v>2704.1000979999999</v>
      </c>
      <c r="C245" s="125">
        <f t="shared" si="6"/>
        <v>3.3637856619964879E-2</v>
      </c>
      <c r="D245" s="130">
        <f t="shared" si="7"/>
        <v>33637.856619964878</v>
      </c>
    </row>
    <row r="246" spans="1:4" x14ac:dyDescent="0.3">
      <c r="A246" s="73">
        <v>43495</v>
      </c>
      <c r="B246" s="130">
        <v>2681.0500489999999</v>
      </c>
      <c r="C246" s="125">
        <f t="shared" si="6"/>
        <v>2.7104163763512323E-2</v>
      </c>
      <c r="D246" s="130">
        <f t="shared" si="7"/>
        <v>27104.163763512322</v>
      </c>
    </row>
    <row r="247" spans="1:4" x14ac:dyDescent="0.3">
      <c r="A247" s="73">
        <v>43494</v>
      </c>
      <c r="B247" s="130">
        <v>2640</v>
      </c>
      <c r="C247" s="125">
        <f t="shared" si="6"/>
        <v>2.2221663597013164E-2</v>
      </c>
      <c r="D247" s="130">
        <f t="shared" si="7"/>
        <v>22221.663597013165</v>
      </c>
    </row>
    <row r="248" spans="1:4" x14ac:dyDescent="0.3">
      <c r="A248" s="73">
        <v>43493</v>
      </c>
      <c r="B248" s="130">
        <v>2643.8500979999999</v>
      </c>
      <c r="C248" s="125">
        <f t="shared" si="6"/>
        <v>1.8330247285209378E-2</v>
      </c>
      <c r="D248" s="130">
        <f t="shared" si="7"/>
        <v>18330.247285209378</v>
      </c>
    </row>
    <row r="249" spans="1:4" x14ac:dyDescent="0.3">
      <c r="A249" s="73">
        <v>43490</v>
      </c>
      <c r="B249" s="130">
        <v>2664.76001</v>
      </c>
      <c r="C249" s="125">
        <f t="shared" si="6"/>
        <v>2.623394841296145E-2</v>
      </c>
      <c r="D249" s="130">
        <f t="shared" si="7"/>
        <v>26233.94841296145</v>
      </c>
    </row>
    <row r="250" spans="1:4" x14ac:dyDescent="0.3">
      <c r="A250" s="73">
        <v>43489</v>
      </c>
      <c r="B250" s="130">
        <v>2642.330078</v>
      </c>
      <c r="C250" s="125">
        <f t="shared" si="6"/>
        <v>2.219381261820641E-2</v>
      </c>
      <c r="D250" s="130">
        <f t="shared" si="7"/>
        <v>22193.812618206412</v>
      </c>
    </row>
    <row r="251" spans="1:4" x14ac:dyDescent="0.3">
      <c r="A251" s="73">
        <v>43488</v>
      </c>
      <c r="B251" s="130">
        <v>2638.6999510000001</v>
      </c>
      <c r="C251" s="125">
        <f t="shared" si="6"/>
        <v>2.4972728196984928E-2</v>
      </c>
      <c r="D251" s="130">
        <f t="shared" si="7"/>
        <v>24972.728196984928</v>
      </c>
    </row>
    <row r="252" spans="1:4" x14ac:dyDescent="0.3">
      <c r="A252" s="73">
        <v>43487</v>
      </c>
      <c r="B252" s="130">
        <v>2632.8999020000001</v>
      </c>
      <c r="C252" s="125">
        <f t="shared" si="6"/>
        <v>3.2635325441714214E-2</v>
      </c>
      <c r="D252" s="130">
        <f t="shared" si="7"/>
        <v>32635.325441714213</v>
      </c>
    </row>
    <row r="253" spans="1:4" x14ac:dyDescent="0.3">
      <c r="A253" s="73">
        <v>43483</v>
      </c>
      <c r="B253" s="130">
        <v>2670.709961</v>
      </c>
      <c r="C253" s="125">
        <f t="shared" si="6"/>
        <v>5.4807785031896206E-2</v>
      </c>
      <c r="D253" s="130">
        <f t="shared" si="7"/>
        <v>54807.785031896208</v>
      </c>
    </row>
    <row r="254" spans="1:4" x14ac:dyDescent="0.3">
      <c r="A254" s="73">
        <v>43482</v>
      </c>
      <c r="B254" s="130">
        <v>2635.959961</v>
      </c>
      <c r="C254" s="125">
        <f t="shared" si="6"/>
        <v>7.6829463832424061E-2</v>
      </c>
      <c r="D254" s="130">
        <f t="shared" si="7"/>
        <v>76829.463832424066</v>
      </c>
    </row>
    <row r="255" spans="1:4" x14ac:dyDescent="0.3">
      <c r="A255" s="73">
        <v>43481</v>
      </c>
      <c r="B255" s="130">
        <v>2616.1000979999999</v>
      </c>
      <c r="C255" s="125">
        <f t="shared" si="6"/>
        <v>4.2258486063713852E-2</v>
      </c>
      <c r="D255" s="130">
        <f t="shared" si="7"/>
        <v>42258.486063713848</v>
      </c>
    </row>
    <row r="256" spans="1:4" x14ac:dyDescent="0.3">
      <c r="A256" s="73">
        <v>43480</v>
      </c>
      <c r="B256" s="130">
        <v>2610.3000489999999</v>
      </c>
      <c r="C256" s="125">
        <f t="shared" si="6"/>
        <v>5.0109850387047183E-2</v>
      </c>
      <c r="D256" s="130">
        <f t="shared" si="7"/>
        <v>50109.850387047183</v>
      </c>
    </row>
    <row r="257" spans="1:4" x14ac:dyDescent="0.3">
      <c r="A257" s="73">
        <v>43479</v>
      </c>
      <c r="B257" s="130">
        <v>2582.610107</v>
      </c>
      <c r="C257" s="125">
        <f t="shared" si="6"/>
        <v>3.7680366301005463E-2</v>
      </c>
      <c r="D257" s="130">
        <f t="shared" si="7"/>
        <v>37680.366301005466</v>
      </c>
    </row>
    <row r="258" spans="1:4" x14ac:dyDescent="0.3">
      <c r="A258" s="73">
        <v>43476</v>
      </c>
      <c r="B258" s="130">
        <v>2596.26001</v>
      </c>
      <c r="C258" s="125">
        <f t="shared" si="6"/>
        <v>5.2097119403800685E-2</v>
      </c>
      <c r="D258" s="130">
        <f t="shared" si="7"/>
        <v>52097.119403800687</v>
      </c>
    </row>
    <row r="259" spans="1:4" x14ac:dyDescent="0.3">
      <c r="A259" s="73">
        <v>43475</v>
      </c>
      <c r="B259" s="130">
        <v>2596.639893</v>
      </c>
      <c r="C259" s="125">
        <f t="shared" si="6"/>
        <v>7.4492376660125315E-2</v>
      </c>
      <c r="D259" s="130">
        <f t="shared" si="7"/>
        <v>74492.376660125316</v>
      </c>
    </row>
    <row r="260" spans="1:4" x14ac:dyDescent="0.3">
      <c r="A260" s="73">
        <v>43474</v>
      </c>
      <c r="B260" s="130">
        <v>2584.959961</v>
      </c>
      <c r="C260" s="125">
        <f t="shared" si="6"/>
        <v>4.7636820126152779E-2</v>
      </c>
      <c r="D260" s="130">
        <f t="shared" si="7"/>
        <v>47636.820126152779</v>
      </c>
    </row>
    <row r="261" spans="1:4" x14ac:dyDescent="0.3">
      <c r="A261" s="73">
        <v>43473</v>
      </c>
      <c r="B261" s="130">
        <v>2574.4099120000001</v>
      </c>
      <c r="C261" s="125">
        <f t="shared" si="6"/>
        <v>2.6905077085114248E-2</v>
      </c>
      <c r="D261" s="130">
        <f t="shared" si="7"/>
        <v>26905.077085114248</v>
      </c>
    </row>
    <row r="262" spans="1:4" x14ac:dyDescent="0.3">
      <c r="A262" s="73">
        <v>43472</v>
      </c>
      <c r="B262" s="130">
        <v>2549.6899410000001</v>
      </c>
      <c r="C262" s="125">
        <f t="shared" si="6"/>
        <v>1.3864129206351272E-3</v>
      </c>
      <c r="D262" s="130">
        <f t="shared" si="7"/>
        <v>1386.4129206351272</v>
      </c>
    </row>
    <row r="263" spans="1:4" x14ac:dyDescent="0.3">
      <c r="A263" s="73">
        <v>43469</v>
      </c>
      <c r="B263" s="130">
        <v>2531.9399410000001</v>
      </c>
      <c r="C263" s="125">
        <f t="shared" si="6"/>
        <v>-5.4989513988695782E-3</v>
      </c>
      <c r="D263" s="130">
        <f t="shared" si="7"/>
        <v>-5498.951398869578</v>
      </c>
    </row>
    <row r="264" spans="1:4" x14ac:dyDescent="0.3">
      <c r="A264" s="73">
        <v>43468</v>
      </c>
      <c r="B264" s="130">
        <v>2447.889893</v>
      </c>
      <c r="C264" s="125">
        <f t="shared" ref="C264:C327" si="8">B264/B274-1</f>
        <v>-5.8485763520760958E-2</v>
      </c>
      <c r="D264" s="130">
        <f t="shared" ref="D264:D327" si="9">C264*$B$5</f>
        <v>-58485.763520760956</v>
      </c>
    </row>
    <row r="265" spans="1:4" x14ac:dyDescent="0.3">
      <c r="A265" s="73">
        <v>43467</v>
      </c>
      <c r="B265" s="130">
        <v>2510.030029</v>
      </c>
      <c r="C265" s="125">
        <f t="shared" si="8"/>
        <v>-5.3011842089739525E-2</v>
      </c>
      <c r="D265" s="130">
        <f t="shared" si="9"/>
        <v>-53011.842089739526</v>
      </c>
    </row>
    <row r="266" spans="1:4" x14ac:dyDescent="0.3">
      <c r="A266" s="73">
        <v>43462</v>
      </c>
      <c r="B266" s="130">
        <v>2485.73999</v>
      </c>
      <c r="C266" s="125">
        <f t="shared" si="8"/>
        <v>-6.236352633437825E-2</v>
      </c>
      <c r="D266" s="130">
        <f t="shared" si="9"/>
        <v>-62363.52633437825</v>
      </c>
    </row>
    <row r="267" spans="1:4" x14ac:dyDescent="0.3">
      <c r="A267" s="73">
        <v>43461</v>
      </c>
      <c r="B267" s="130">
        <v>2488.830078</v>
      </c>
      <c r="C267" s="125">
        <f t="shared" si="8"/>
        <v>-5.6110084790087722E-2</v>
      </c>
      <c r="D267" s="130">
        <f t="shared" si="9"/>
        <v>-56110.08479008772</v>
      </c>
    </row>
    <row r="268" spans="1:4" x14ac:dyDescent="0.3">
      <c r="A268" s="73">
        <v>43460</v>
      </c>
      <c r="B268" s="130">
        <v>2467.6999510000001</v>
      </c>
      <c r="C268" s="125">
        <f t="shared" si="8"/>
        <v>-6.4457191009378745E-2</v>
      </c>
      <c r="D268" s="130">
        <f t="shared" si="9"/>
        <v>-64457.191009378745</v>
      </c>
    </row>
    <row r="269" spans="1:4" x14ac:dyDescent="0.3">
      <c r="A269" s="73">
        <v>43455</v>
      </c>
      <c r="B269" s="130">
        <v>2416.6201169999999</v>
      </c>
      <c r="C269" s="125">
        <f t="shared" si="8"/>
        <v>-8.2207891362125141E-2</v>
      </c>
      <c r="D269" s="130">
        <f t="shared" si="9"/>
        <v>-82207.891362125141</v>
      </c>
    </row>
    <row r="270" spans="1:4" x14ac:dyDescent="0.3">
      <c r="A270" s="73">
        <v>43454</v>
      </c>
      <c r="B270" s="130">
        <v>2467.419922</v>
      </c>
      <c r="C270" s="125">
        <f t="shared" si="8"/>
        <v>-8.476790487717778E-2</v>
      </c>
      <c r="D270" s="130">
        <f t="shared" si="9"/>
        <v>-84767.904877177774</v>
      </c>
    </row>
    <row r="271" spans="1:4" x14ac:dyDescent="0.3">
      <c r="A271" s="73">
        <v>43453</v>
      </c>
      <c r="B271" s="130">
        <v>2506.959961</v>
      </c>
      <c r="C271" s="125">
        <f t="shared" si="8"/>
        <v>-7.1516963986170357E-2</v>
      </c>
      <c r="D271" s="130">
        <f t="shared" si="9"/>
        <v>-71516.963986170362</v>
      </c>
    </row>
    <row r="272" spans="1:4" x14ac:dyDescent="0.3">
      <c r="A272" s="73">
        <v>43452</v>
      </c>
      <c r="B272" s="130">
        <v>2546.1599120000001</v>
      </c>
      <c r="C272" s="125">
        <f t="shared" si="8"/>
        <v>-8.7518929303384563E-2</v>
      </c>
      <c r="D272" s="130">
        <f t="shared" si="9"/>
        <v>-87518.929303384561</v>
      </c>
    </row>
    <row r="273" spans="1:4" x14ac:dyDescent="0.3">
      <c r="A273" s="73">
        <v>43451</v>
      </c>
      <c r="B273" s="130">
        <v>2545.9399410000001</v>
      </c>
      <c r="C273" s="125">
        <f t="shared" si="8"/>
        <v>-7.7614779906293063E-2</v>
      </c>
      <c r="D273" s="130">
        <f t="shared" si="9"/>
        <v>-77614.779906293057</v>
      </c>
    </row>
    <row r="274" spans="1:4" x14ac:dyDescent="0.3">
      <c r="A274" s="73">
        <v>43448</v>
      </c>
      <c r="B274" s="130">
        <v>2599.9499510000001</v>
      </c>
      <c r="C274" s="125">
        <f t="shared" si="8"/>
        <v>-5.0350681398501185E-2</v>
      </c>
      <c r="D274" s="130">
        <f t="shared" si="9"/>
        <v>-50350.681398501183</v>
      </c>
    </row>
    <row r="275" spans="1:4" x14ac:dyDescent="0.3">
      <c r="A275" s="73">
        <v>43447</v>
      </c>
      <c r="B275" s="130">
        <v>2650.540039</v>
      </c>
      <c r="C275" s="125">
        <f t="shared" si="8"/>
        <v>-3.3985836625453292E-2</v>
      </c>
      <c r="D275" s="130">
        <f t="shared" si="9"/>
        <v>-33985.836625453288</v>
      </c>
    </row>
    <row r="276" spans="1:4" x14ac:dyDescent="0.3">
      <c r="A276" s="73">
        <v>43446</v>
      </c>
      <c r="B276" s="130">
        <v>2651.070068</v>
      </c>
      <c r="C276" s="125">
        <f t="shared" si="8"/>
        <v>-1.1595034954686945E-2</v>
      </c>
      <c r="D276" s="130">
        <f t="shared" si="9"/>
        <v>-11595.034954686944</v>
      </c>
    </row>
    <row r="277" spans="1:4" x14ac:dyDescent="0.3">
      <c r="A277" s="73">
        <v>43445</v>
      </c>
      <c r="B277" s="130">
        <v>2636.780029</v>
      </c>
      <c r="C277" s="125">
        <f t="shared" si="8"/>
        <v>-1.3716330087377826E-2</v>
      </c>
      <c r="D277" s="130">
        <f t="shared" si="9"/>
        <v>-13716.330087377826</v>
      </c>
    </row>
    <row r="278" spans="1:4" x14ac:dyDescent="0.3">
      <c r="A278" s="73">
        <v>43444</v>
      </c>
      <c r="B278" s="130">
        <v>2637.719971</v>
      </c>
      <c r="C278" s="125">
        <f t="shared" si="8"/>
        <v>-4.607654282686946E-3</v>
      </c>
      <c r="D278" s="130">
        <f t="shared" si="9"/>
        <v>-4607.6542826869463</v>
      </c>
    </row>
    <row r="279" spans="1:4" x14ac:dyDescent="0.3">
      <c r="A279" s="73">
        <v>43441</v>
      </c>
      <c r="B279" s="130">
        <v>2633.080078</v>
      </c>
      <c r="C279" s="125">
        <f t="shared" si="8"/>
        <v>-3.3346639552779278E-3</v>
      </c>
      <c r="D279" s="130">
        <f t="shared" si="9"/>
        <v>-3334.6639552779279</v>
      </c>
    </row>
    <row r="280" spans="1:4" x14ac:dyDescent="0.3">
      <c r="A280" s="73">
        <v>43440</v>
      </c>
      <c r="B280" s="130">
        <v>2695.9499510000001</v>
      </c>
      <c r="C280" s="125">
        <f t="shared" si="8"/>
        <v>1.9399832160045261E-3</v>
      </c>
      <c r="D280" s="130">
        <f t="shared" si="9"/>
        <v>1939.983216004526</v>
      </c>
    </row>
    <row r="281" spans="1:4" x14ac:dyDescent="0.3">
      <c r="A281" s="73">
        <v>43438</v>
      </c>
      <c r="B281" s="130">
        <v>2700.0600589999999</v>
      </c>
      <c r="C281" s="125">
        <f t="shared" si="8"/>
        <v>-1.3233328851075865E-2</v>
      </c>
      <c r="D281" s="130">
        <f t="shared" si="9"/>
        <v>-13233.328851075865</v>
      </c>
    </row>
    <row r="282" spans="1:4" x14ac:dyDescent="0.3">
      <c r="A282" s="73">
        <v>43437</v>
      </c>
      <c r="B282" s="130">
        <v>2790.3701169999999</v>
      </c>
      <c r="C282" s="125">
        <f t="shared" si="8"/>
        <v>2.2038739682037178E-2</v>
      </c>
      <c r="D282" s="130">
        <f t="shared" si="9"/>
        <v>22038.73968203718</v>
      </c>
    </row>
    <row r="283" spans="1:4" x14ac:dyDescent="0.3">
      <c r="A283" s="73">
        <v>43434</v>
      </c>
      <c r="B283" s="130">
        <v>2760.169922</v>
      </c>
      <c r="C283" s="125">
        <f t="shared" si="8"/>
        <v>2.1687250537979486E-2</v>
      </c>
      <c r="D283" s="130">
        <f t="shared" si="9"/>
        <v>21687.250537979486</v>
      </c>
    </row>
    <row r="284" spans="1:4" x14ac:dyDescent="0.3">
      <c r="A284" s="73">
        <v>43433</v>
      </c>
      <c r="B284" s="130">
        <v>2737.8000489999999</v>
      </c>
      <c r="C284" s="125">
        <f t="shared" si="8"/>
        <v>5.738091305567572E-3</v>
      </c>
      <c r="D284" s="130">
        <f t="shared" si="9"/>
        <v>5738.0913055675719</v>
      </c>
    </row>
    <row r="285" spans="1:4" x14ac:dyDescent="0.3">
      <c r="A285" s="73">
        <v>43432</v>
      </c>
      <c r="B285" s="130">
        <v>2743.790039</v>
      </c>
      <c r="C285" s="125">
        <f t="shared" si="8"/>
        <v>6.4448460457704471E-3</v>
      </c>
      <c r="D285" s="130">
        <f t="shared" si="9"/>
        <v>6444.8460457704468</v>
      </c>
    </row>
    <row r="286" spans="1:4" x14ac:dyDescent="0.3">
      <c r="A286" s="73">
        <v>43431</v>
      </c>
      <c r="B286" s="130">
        <v>2682.169922</v>
      </c>
      <c r="C286" s="125">
        <f t="shared" si="8"/>
        <v>-3.554107595606959E-2</v>
      </c>
      <c r="D286" s="130">
        <f t="shared" si="9"/>
        <v>-35541.075956069588</v>
      </c>
    </row>
    <row r="287" spans="1:4" x14ac:dyDescent="0.3">
      <c r="A287" s="73">
        <v>43430</v>
      </c>
      <c r="B287" s="130">
        <v>2673.4499510000001</v>
      </c>
      <c r="C287" s="125">
        <f t="shared" si="8"/>
        <v>-4.7519843842859011E-2</v>
      </c>
      <c r="D287" s="130">
        <f t="shared" si="9"/>
        <v>-47519.843842859009</v>
      </c>
    </row>
    <row r="288" spans="1:4" x14ac:dyDescent="0.3">
      <c r="A288" s="73">
        <v>43425</v>
      </c>
      <c r="B288" s="130">
        <v>2649.929932</v>
      </c>
      <c r="C288" s="125">
        <f t="shared" si="8"/>
        <v>-5.826807985908633E-2</v>
      </c>
      <c r="D288" s="130">
        <f t="shared" si="9"/>
        <v>-58268.079859086327</v>
      </c>
    </row>
    <row r="289" spans="1:4" x14ac:dyDescent="0.3">
      <c r="A289" s="73">
        <v>43424</v>
      </c>
      <c r="B289" s="130">
        <v>2641.889893</v>
      </c>
      <c r="C289" s="125">
        <f t="shared" si="8"/>
        <v>-4.1212890823434156E-2</v>
      </c>
      <c r="D289" s="130">
        <f t="shared" si="9"/>
        <v>-41212.890823434158</v>
      </c>
    </row>
    <row r="290" spans="1:4" x14ac:dyDescent="0.3">
      <c r="A290" s="73">
        <v>43423</v>
      </c>
      <c r="B290" s="130">
        <v>2690.7299800000001</v>
      </c>
      <c r="C290" s="125">
        <f t="shared" si="8"/>
        <v>-1.7375709096060343E-2</v>
      </c>
      <c r="D290" s="130">
        <f t="shared" si="9"/>
        <v>-17375.709096060342</v>
      </c>
    </row>
    <row r="291" spans="1:4" x14ac:dyDescent="0.3">
      <c r="A291" s="73">
        <v>43420</v>
      </c>
      <c r="B291" s="130">
        <v>2736.2700199999999</v>
      </c>
      <c r="C291" s="125">
        <f t="shared" si="8"/>
        <v>4.8511456647237772E-3</v>
      </c>
      <c r="D291" s="130">
        <f t="shared" si="9"/>
        <v>4851.1456647237774</v>
      </c>
    </row>
    <row r="292" spans="1:4" x14ac:dyDescent="0.3">
      <c r="A292" s="73">
        <v>43419</v>
      </c>
      <c r="B292" s="130">
        <v>2730.1999510000001</v>
      </c>
      <c r="C292" s="125">
        <f t="shared" si="8"/>
        <v>-3.7112381049949628E-3</v>
      </c>
      <c r="D292" s="130">
        <f t="shared" si="9"/>
        <v>-3711.2381049949627</v>
      </c>
    </row>
    <row r="293" spans="1:4" x14ac:dyDescent="0.3">
      <c r="A293" s="73">
        <v>43418</v>
      </c>
      <c r="B293" s="130">
        <v>2701.580078</v>
      </c>
      <c r="C293" s="125">
        <f t="shared" si="8"/>
        <v>-3.7466394409001458E-3</v>
      </c>
      <c r="D293" s="130">
        <f t="shared" si="9"/>
        <v>-3746.6394409001459</v>
      </c>
    </row>
    <row r="294" spans="1:4" x14ac:dyDescent="0.3">
      <c r="A294" s="73">
        <v>43417</v>
      </c>
      <c r="B294" s="130">
        <v>2722.179932</v>
      </c>
      <c r="C294" s="125">
        <f t="shared" si="8"/>
        <v>1.4743013656349335E-2</v>
      </c>
      <c r="D294" s="130">
        <f t="shared" si="9"/>
        <v>14743.013656349336</v>
      </c>
    </row>
    <row r="295" spans="1:4" x14ac:dyDescent="0.3">
      <c r="A295" s="73">
        <v>43416</v>
      </c>
      <c r="B295" s="130">
        <v>2726.219971</v>
      </c>
      <c r="C295" s="125">
        <f t="shared" si="8"/>
        <v>3.2170362896355886E-2</v>
      </c>
      <c r="D295" s="130">
        <f t="shared" si="9"/>
        <v>32170.362896355888</v>
      </c>
    </row>
    <row r="296" spans="1:4" x14ac:dyDescent="0.3">
      <c r="A296" s="73">
        <v>43413</v>
      </c>
      <c r="B296" s="130">
        <v>2781.01001</v>
      </c>
      <c r="C296" s="125">
        <f t="shared" si="8"/>
        <v>4.6007647267809038E-2</v>
      </c>
      <c r="D296" s="130">
        <f t="shared" si="9"/>
        <v>46007.647267809036</v>
      </c>
    </row>
    <row r="297" spans="1:4" x14ac:dyDescent="0.3">
      <c r="A297" s="73">
        <v>43412</v>
      </c>
      <c r="B297" s="130">
        <v>2806.830078</v>
      </c>
      <c r="C297" s="125">
        <f t="shared" si="8"/>
        <v>3.7426496987695179E-2</v>
      </c>
      <c r="D297" s="130">
        <f t="shared" si="9"/>
        <v>37426.49698769518</v>
      </c>
    </row>
    <row r="298" spans="1:4" x14ac:dyDescent="0.3">
      <c r="A298" s="73">
        <v>43411</v>
      </c>
      <c r="B298" s="130">
        <v>2813.889893</v>
      </c>
      <c r="C298" s="125">
        <f t="shared" si="8"/>
        <v>5.9406569473346771E-2</v>
      </c>
      <c r="D298" s="130">
        <f t="shared" si="9"/>
        <v>59406.569473346768</v>
      </c>
    </row>
    <row r="299" spans="1:4" x14ac:dyDescent="0.3">
      <c r="A299" s="73">
        <v>43410</v>
      </c>
      <c r="B299" s="130">
        <v>2755.4499510000001</v>
      </c>
      <c r="C299" s="125">
        <f t="shared" si="8"/>
        <v>5.3855088746792568E-3</v>
      </c>
      <c r="D299" s="130">
        <f t="shared" si="9"/>
        <v>5385.5088746792571</v>
      </c>
    </row>
    <row r="300" spans="1:4" x14ac:dyDescent="0.3">
      <c r="A300" s="73">
        <v>43409</v>
      </c>
      <c r="B300" s="130">
        <v>2738.3100589999999</v>
      </c>
      <c r="C300" s="125">
        <f t="shared" si="8"/>
        <v>-6.3753954257520506E-3</v>
      </c>
      <c r="D300" s="130">
        <f t="shared" si="9"/>
        <v>-6375.3954257520509</v>
      </c>
    </row>
    <row r="301" spans="1:4" x14ac:dyDescent="0.3">
      <c r="A301" s="73">
        <v>43406</v>
      </c>
      <c r="B301" s="130">
        <v>2723.0600589999999</v>
      </c>
      <c r="C301" s="125">
        <f t="shared" si="8"/>
        <v>-1.6157342538582253E-2</v>
      </c>
      <c r="D301" s="130">
        <f t="shared" si="9"/>
        <v>-16157.342538582254</v>
      </c>
    </row>
    <row r="302" spans="1:4" x14ac:dyDescent="0.3">
      <c r="A302" s="73">
        <v>43405</v>
      </c>
      <c r="B302" s="130">
        <v>2740.3701169999999</v>
      </c>
      <c r="C302" s="125">
        <f t="shared" si="8"/>
        <v>-1.0260805012473617E-2</v>
      </c>
      <c r="D302" s="130">
        <f t="shared" si="9"/>
        <v>-10260.805012473616</v>
      </c>
    </row>
    <row r="303" spans="1:4" x14ac:dyDescent="0.3">
      <c r="A303" s="73">
        <v>43404</v>
      </c>
      <c r="B303" s="130">
        <v>2711.73999</v>
      </c>
      <c r="C303" s="125">
        <f t="shared" si="8"/>
        <v>-3.469657745528687E-2</v>
      </c>
      <c r="D303" s="130">
        <f t="shared" si="9"/>
        <v>-34696.577455286868</v>
      </c>
    </row>
    <row r="304" spans="1:4" x14ac:dyDescent="0.3">
      <c r="A304" s="73">
        <v>43403</v>
      </c>
      <c r="B304" s="130">
        <v>2682.6298830000001</v>
      </c>
      <c r="C304" s="125">
        <f t="shared" si="8"/>
        <v>-4.5300237207258065E-2</v>
      </c>
      <c r="D304" s="130">
        <f t="shared" si="9"/>
        <v>-45300.237207258062</v>
      </c>
    </row>
    <row r="305" spans="1:4" x14ac:dyDescent="0.3">
      <c r="A305" s="73">
        <v>43402</v>
      </c>
      <c r="B305" s="130">
        <v>2641.25</v>
      </c>
      <c r="C305" s="125">
        <f t="shared" si="8"/>
        <v>-3.9821301315974389E-2</v>
      </c>
      <c r="D305" s="130">
        <f t="shared" si="9"/>
        <v>-39821.301315974386</v>
      </c>
    </row>
    <row r="306" spans="1:4" x14ac:dyDescent="0.3">
      <c r="A306" s="73">
        <v>43399</v>
      </c>
      <c r="B306" s="130">
        <v>2658.6899410000001</v>
      </c>
      <c r="C306" s="125">
        <f t="shared" si="8"/>
        <v>-3.9188598506418537E-2</v>
      </c>
      <c r="D306" s="130">
        <f t="shared" si="9"/>
        <v>-39188.598506418537</v>
      </c>
    </row>
    <row r="307" spans="1:4" x14ac:dyDescent="0.3">
      <c r="A307" s="73">
        <v>43398</v>
      </c>
      <c r="B307" s="130">
        <v>2705.570068</v>
      </c>
      <c r="C307" s="125">
        <f t="shared" si="8"/>
        <v>-8.3566554471246057E-3</v>
      </c>
      <c r="D307" s="130">
        <f t="shared" si="9"/>
        <v>-8356.6554471246054</v>
      </c>
    </row>
    <row r="308" spans="1:4" x14ac:dyDescent="0.3">
      <c r="A308" s="73">
        <v>43397</v>
      </c>
      <c r="B308" s="130">
        <v>2656.1000979999999</v>
      </c>
      <c r="C308" s="125">
        <f t="shared" si="8"/>
        <v>-4.651641149131136E-2</v>
      </c>
      <c r="D308" s="130">
        <f t="shared" si="9"/>
        <v>-46516.411491311359</v>
      </c>
    </row>
    <row r="309" spans="1:4" x14ac:dyDescent="0.3">
      <c r="A309" s="73">
        <v>43396</v>
      </c>
      <c r="B309" s="130">
        <v>2740.6899410000001</v>
      </c>
      <c r="C309" s="125">
        <f t="shared" si="8"/>
        <v>-4.8483909098723021E-2</v>
      </c>
      <c r="D309" s="130">
        <f t="shared" si="9"/>
        <v>-48483.909098723023</v>
      </c>
    </row>
    <row r="310" spans="1:4" x14ac:dyDescent="0.3">
      <c r="A310" s="73">
        <v>43395</v>
      </c>
      <c r="B310" s="130">
        <v>2755.8798830000001</v>
      </c>
      <c r="C310" s="125">
        <f t="shared" si="8"/>
        <v>-4.4566882202219493E-2</v>
      </c>
      <c r="D310" s="130">
        <f t="shared" si="9"/>
        <v>-44566.882202219495</v>
      </c>
    </row>
    <row r="311" spans="1:4" x14ac:dyDescent="0.3">
      <c r="A311" s="73">
        <v>43392</v>
      </c>
      <c r="B311" s="130">
        <v>2767.780029</v>
      </c>
      <c r="C311" s="125">
        <f t="shared" si="8"/>
        <v>-4.0820370403149009E-2</v>
      </c>
      <c r="D311" s="130">
        <f t="shared" si="9"/>
        <v>-40820.370403149012</v>
      </c>
    </row>
    <row r="312" spans="1:4" x14ac:dyDescent="0.3">
      <c r="A312" s="73">
        <v>43391</v>
      </c>
      <c r="B312" s="130">
        <v>2768.780029</v>
      </c>
      <c r="C312" s="125">
        <f t="shared" si="8"/>
        <v>-4.5778058767976249E-2</v>
      </c>
      <c r="D312" s="130">
        <f t="shared" si="9"/>
        <v>-45778.058767976247</v>
      </c>
    </row>
    <row r="313" spans="1:4" x14ac:dyDescent="0.3">
      <c r="A313" s="73">
        <v>43390</v>
      </c>
      <c r="B313" s="130">
        <v>2809.209961</v>
      </c>
      <c r="C313" s="125">
        <f t="shared" si="8"/>
        <v>-3.9753768950529067E-2</v>
      </c>
      <c r="D313" s="130">
        <f t="shared" si="9"/>
        <v>-39753.768950529069</v>
      </c>
    </row>
    <row r="314" spans="1:4" x14ac:dyDescent="0.3">
      <c r="A314" s="73">
        <v>43389</v>
      </c>
      <c r="B314" s="130">
        <v>2809.919922</v>
      </c>
      <c r="C314" s="125">
        <f t="shared" si="8"/>
        <v>-3.8827682769993599E-2</v>
      </c>
      <c r="D314" s="130">
        <f t="shared" si="9"/>
        <v>-38827.682769993597</v>
      </c>
    </row>
    <row r="315" spans="1:4" x14ac:dyDescent="0.3">
      <c r="A315" s="73">
        <v>43388</v>
      </c>
      <c r="B315" s="130">
        <v>2750.790039</v>
      </c>
      <c r="C315" s="125">
        <f t="shared" si="8"/>
        <v>-5.9427148342301228E-2</v>
      </c>
      <c r="D315" s="130">
        <f t="shared" si="9"/>
        <v>-59427.148342301225</v>
      </c>
    </row>
    <row r="316" spans="1:4" x14ac:dyDescent="0.3">
      <c r="A316" s="73">
        <v>43385</v>
      </c>
      <c r="B316" s="130">
        <v>2767.1298830000001</v>
      </c>
      <c r="C316" s="125">
        <f t="shared" si="8"/>
        <v>-5.0395026049561253E-2</v>
      </c>
      <c r="D316" s="130">
        <f t="shared" si="9"/>
        <v>-50395.026049561253</v>
      </c>
    </row>
    <row r="317" spans="1:4" x14ac:dyDescent="0.3">
      <c r="A317" s="73">
        <v>43384</v>
      </c>
      <c r="B317" s="130">
        <v>2728.3701169999999</v>
      </c>
      <c r="C317" s="125">
        <f t="shared" si="8"/>
        <v>-6.3702773850377481E-2</v>
      </c>
      <c r="D317" s="130">
        <f t="shared" si="9"/>
        <v>-63702.773850377482</v>
      </c>
    </row>
    <row r="318" spans="1:4" x14ac:dyDescent="0.3">
      <c r="A318" s="73">
        <v>43383</v>
      </c>
      <c r="B318" s="130">
        <v>2785.679932</v>
      </c>
      <c r="C318" s="125">
        <f t="shared" si="8"/>
        <v>-4.1394109436927784E-2</v>
      </c>
      <c r="D318" s="130">
        <f t="shared" si="9"/>
        <v>-41394.109436927785</v>
      </c>
    </row>
    <row r="319" spans="1:4" x14ac:dyDescent="0.3">
      <c r="A319" s="73">
        <v>43382</v>
      </c>
      <c r="B319" s="130">
        <v>2880.3400879999999</v>
      </c>
      <c r="C319" s="125">
        <f t="shared" si="8"/>
        <v>-1.2080001882067259E-2</v>
      </c>
      <c r="D319" s="130">
        <f t="shared" si="9"/>
        <v>-12080.001882067259</v>
      </c>
    </row>
    <row r="320" spans="1:4" x14ac:dyDescent="0.3">
      <c r="A320" s="73">
        <v>43381</v>
      </c>
      <c r="B320" s="130">
        <v>2884.429932</v>
      </c>
      <c r="C320" s="125">
        <f t="shared" si="8"/>
        <v>-1.196839852423548E-2</v>
      </c>
      <c r="D320" s="130">
        <f t="shared" si="9"/>
        <v>-11968.398524235479</v>
      </c>
    </row>
    <row r="321" spans="1:4" x14ac:dyDescent="0.3">
      <c r="A321" s="73">
        <v>43378</v>
      </c>
      <c r="B321" s="130">
        <v>2885.570068</v>
      </c>
      <c r="C321" s="125">
        <f t="shared" si="8"/>
        <v>-1.5052840481733942E-2</v>
      </c>
      <c r="D321" s="130">
        <f t="shared" si="9"/>
        <v>-15052.840481733941</v>
      </c>
    </row>
    <row r="322" spans="1:4" x14ac:dyDescent="0.3">
      <c r="A322" s="73">
        <v>43377</v>
      </c>
      <c r="B322" s="130">
        <v>2901.610107</v>
      </c>
      <c r="C322" s="125">
        <f t="shared" si="8"/>
        <v>-9.9428108845858176E-3</v>
      </c>
      <c r="D322" s="130">
        <f t="shared" si="9"/>
        <v>-9942.8108845858169</v>
      </c>
    </row>
    <row r="323" spans="1:4" x14ac:dyDescent="0.3">
      <c r="A323" s="73">
        <v>43376</v>
      </c>
      <c r="B323" s="130">
        <v>2925.51001</v>
      </c>
      <c r="C323" s="125">
        <f t="shared" si="8"/>
        <v>6.0386386615634002E-3</v>
      </c>
      <c r="D323" s="130">
        <f t="shared" si="9"/>
        <v>6038.6386615634001</v>
      </c>
    </row>
    <row r="324" spans="1:4" x14ac:dyDescent="0.3">
      <c r="A324" s="73">
        <v>43375</v>
      </c>
      <c r="B324" s="130">
        <v>2923.429932</v>
      </c>
      <c r="C324" s="125">
        <f t="shared" si="8"/>
        <v>6.5832754119177217E-3</v>
      </c>
      <c r="D324" s="130">
        <f t="shared" si="9"/>
        <v>6583.2754119177216</v>
      </c>
    </row>
    <row r="325" spans="1:4" x14ac:dyDescent="0.3">
      <c r="A325" s="73">
        <v>43374</v>
      </c>
      <c r="B325" s="130">
        <v>2924.5900879999999</v>
      </c>
      <c r="C325" s="125">
        <f t="shared" si="8"/>
        <v>1.2389240651110134E-2</v>
      </c>
      <c r="D325" s="130">
        <f t="shared" si="9"/>
        <v>12389.240651110134</v>
      </c>
    </row>
    <row r="326" spans="1:4" x14ac:dyDescent="0.3">
      <c r="A326" s="73">
        <v>43371</v>
      </c>
      <c r="B326" s="130">
        <v>2913.9799800000001</v>
      </c>
      <c r="C326" s="125">
        <f t="shared" si="8"/>
        <v>3.0981280635193897E-3</v>
      </c>
      <c r="D326" s="130">
        <f t="shared" si="9"/>
        <v>3098.1280635193898</v>
      </c>
    </row>
    <row r="327" spans="1:4" x14ac:dyDescent="0.3">
      <c r="A327" s="73">
        <v>43370</v>
      </c>
      <c r="B327" s="130">
        <v>2914</v>
      </c>
      <c r="C327" s="125">
        <f t="shared" si="8"/>
        <v>3.3813566066607237E-3</v>
      </c>
      <c r="D327" s="130">
        <f t="shared" si="9"/>
        <v>3381.3566066607236</v>
      </c>
    </row>
    <row r="328" spans="1:4" x14ac:dyDescent="0.3">
      <c r="A328" s="73">
        <v>43369</v>
      </c>
      <c r="B328" s="130">
        <v>2905.969971</v>
      </c>
      <c r="C328" s="125">
        <f t="shared" ref="C328:C391" si="10">B328/B338-1</f>
        <v>5.9018766391407684E-3</v>
      </c>
      <c r="D328" s="130">
        <f t="shared" ref="D328:D391" si="11">C328*$B$5</f>
        <v>5901.876639140768</v>
      </c>
    </row>
    <row r="329" spans="1:4" x14ac:dyDescent="0.3">
      <c r="A329" s="73">
        <v>43368</v>
      </c>
      <c r="B329" s="130">
        <v>2915.5600589999999</v>
      </c>
      <c r="C329" s="125">
        <f t="shared" si="10"/>
        <v>9.5814477093014716E-3</v>
      </c>
      <c r="D329" s="130">
        <f t="shared" si="11"/>
        <v>9581.4477093014721</v>
      </c>
    </row>
    <row r="330" spans="1:4" x14ac:dyDescent="0.3">
      <c r="A330" s="73">
        <v>43367</v>
      </c>
      <c r="B330" s="130">
        <v>2919.3701169999999</v>
      </c>
      <c r="C330" s="125">
        <f t="shared" si="10"/>
        <v>1.468137891500243E-2</v>
      </c>
      <c r="D330" s="130">
        <f t="shared" si="11"/>
        <v>14681.378915002429</v>
      </c>
    </row>
    <row r="331" spans="1:4" x14ac:dyDescent="0.3">
      <c r="A331" s="73">
        <v>43364</v>
      </c>
      <c r="B331" s="130">
        <v>2929.669922</v>
      </c>
      <c r="C331" s="125">
        <f t="shared" si="10"/>
        <v>2.0193751174634844E-2</v>
      </c>
      <c r="D331" s="130">
        <f t="shared" si="11"/>
        <v>20193.751174634843</v>
      </c>
    </row>
    <row r="332" spans="1:4" x14ac:dyDescent="0.3">
      <c r="A332" s="73">
        <v>43363</v>
      </c>
      <c r="B332" s="130">
        <v>2930.75</v>
      </c>
      <c r="C332" s="125">
        <f t="shared" si="10"/>
        <v>1.8310991853081493E-2</v>
      </c>
      <c r="D332" s="130">
        <f t="shared" si="11"/>
        <v>18310.991853081494</v>
      </c>
    </row>
    <row r="333" spans="1:4" x14ac:dyDescent="0.3">
      <c r="A333" s="73">
        <v>43362</v>
      </c>
      <c r="B333" s="130">
        <v>2907.9499510000001</v>
      </c>
      <c r="C333" s="125">
        <f t="shared" si="10"/>
        <v>6.6986956807892906E-3</v>
      </c>
      <c r="D333" s="130">
        <f t="shared" si="11"/>
        <v>6698.6956807892902</v>
      </c>
    </row>
    <row r="334" spans="1:4" x14ac:dyDescent="0.3">
      <c r="A334" s="73">
        <v>43361</v>
      </c>
      <c r="B334" s="130">
        <v>2904.3100589999999</v>
      </c>
      <c r="C334" s="125">
        <f t="shared" si="10"/>
        <v>2.6202353268478529E-3</v>
      </c>
      <c r="D334" s="130">
        <f t="shared" si="11"/>
        <v>2620.2353268478528</v>
      </c>
    </row>
    <row r="335" spans="1:4" x14ac:dyDescent="0.3">
      <c r="A335" s="73">
        <v>43360</v>
      </c>
      <c r="B335" s="130">
        <v>2888.8000489999999</v>
      </c>
      <c r="C335" s="125">
        <f t="shared" si="10"/>
        <v>-4.3838990985145543E-3</v>
      </c>
      <c r="D335" s="130">
        <f t="shared" si="11"/>
        <v>-4383.8990985145547</v>
      </c>
    </row>
    <row r="336" spans="1:4" x14ac:dyDescent="0.3">
      <c r="A336" s="73">
        <v>43357</v>
      </c>
      <c r="B336" s="130">
        <v>2904.9799800000001</v>
      </c>
      <c r="C336" s="125">
        <f t="shared" si="10"/>
        <v>1.3271025963230709E-3</v>
      </c>
      <c r="D336" s="130">
        <f t="shared" si="11"/>
        <v>1327.1025963230709</v>
      </c>
    </row>
    <row r="337" spans="1:4" x14ac:dyDescent="0.3">
      <c r="A337" s="73">
        <v>43356</v>
      </c>
      <c r="B337" s="130">
        <v>2904.179932</v>
      </c>
      <c r="C337" s="125">
        <f t="shared" si="10"/>
        <v>-3.3836552923217633E-3</v>
      </c>
      <c r="D337" s="130">
        <f t="shared" si="11"/>
        <v>-3383.6552923217632</v>
      </c>
    </row>
    <row r="338" spans="1:4" x14ac:dyDescent="0.3">
      <c r="A338" s="73">
        <v>43355</v>
      </c>
      <c r="B338" s="130">
        <v>2888.919922</v>
      </c>
      <c r="C338" s="125">
        <f t="shared" si="10"/>
        <v>-2.9680892420546057E-3</v>
      </c>
      <c r="D338" s="130">
        <f t="shared" si="11"/>
        <v>-2968.0892420546056</v>
      </c>
    </row>
    <row r="339" spans="1:4" x14ac:dyDescent="0.3">
      <c r="A339" s="73">
        <v>43354</v>
      </c>
      <c r="B339" s="130">
        <v>2887.889893</v>
      </c>
      <c r="C339" s="125">
        <f t="shared" si="10"/>
        <v>-3.0551920540166089E-3</v>
      </c>
      <c r="D339" s="130">
        <f t="shared" si="11"/>
        <v>-3055.1920540166088</v>
      </c>
    </row>
    <row r="340" spans="1:4" x14ac:dyDescent="0.3">
      <c r="A340" s="73">
        <v>43353</v>
      </c>
      <c r="B340" s="130">
        <v>2877.1298830000001</v>
      </c>
      <c r="C340" s="125">
        <f t="shared" si="10"/>
        <v>8.4876701490488315E-4</v>
      </c>
      <c r="D340" s="130">
        <f t="shared" si="11"/>
        <v>848.76701490488313</v>
      </c>
    </row>
    <row r="341" spans="1:4" x14ac:dyDescent="0.3">
      <c r="A341" s="73">
        <v>43350</v>
      </c>
      <c r="B341" s="130">
        <v>2871.679932</v>
      </c>
      <c r="C341" s="125">
        <f t="shared" si="10"/>
        <v>5.1452765167783188E-3</v>
      </c>
      <c r="D341" s="130">
        <f t="shared" si="11"/>
        <v>5145.2765167783191</v>
      </c>
    </row>
    <row r="342" spans="1:4" x14ac:dyDescent="0.3">
      <c r="A342" s="73">
        <v>43349</v>
      </c>
      <c r="B342" s="130">
        <v>2878.0500489999999</v>
      </c>
      <c r="C342" s="125">
        <f t="shared" si="10"/>
        <v>5.6712094451634165E-3</v>
      </c>
      <c r="D342" s="130">
        <f t="shared" si="11"/>
        <v>5671.2094451634166</v>
      </c>
    </row>
    <row r="343" spans="1:4" x14ac:dyDescent="0.3">
      <c r="A343" s="73">
        <v>43348</v>
      </c>
      <c r="B343" s="130">
        <v>2888.6000979999999</v>
      </c>
      <c r="C343" s="125">
        <f t="shared" si="10"/>
        <v>8.9558140348717785E-3</v>
      </c>
      <c r="D343" s="130">
        <f t="shared" si="11"/>
        <v>8955.8140348717789</v>
      </c>
    </row>
    <row r="344" spans="1:4" x14ac:dyDescent="0.3">
      <c r="A344" s="73">
        <v>43347</v>
      </c>
      <c r="B344" s="130">
        <v>2896.719971</v>
      </c>
      <c r="C344" s="125">
        <f t="shared" si="10"/>
        <v>1.3884923721894538E-2</v>
      </c>
      <c r="D344" s="130">
        <f t="shared" si="11"/>
        <v>13884.923721894538</v>
      </c>
    </row>
    <row r="345" spans="1:4" x14ac:dyDescent="0.3">
      <c r="A345" s="73">
        <v>43343</v>
      </c>
      <c r="B345" s="130">
        <v>2901.5200199999999</v>
      </c>
      <c r="C345" s="125">
        <f t="shared" si="10"/>
        <v>1.8030805299970254E-2</v>
      </c>
      <c r="D345" s="130">
        <f t="shared" si="11"/>
        <v>18030.805299970252</v>
      </c>
    </row>
    <row r="346" spans="1:4" x14ac:dyDescent="0.3">
      <c r="A346" s="73">
        <v>43342</v>
      </c>
      <c r="B346" s="130">
        <v>2901.1298830000001</v>
      </c>
      <c r="C346" s="125">
        <f t="shared" si="10"/>
        <v>2.127650086961741E-2</v>
      </c>
      <c r="D346" s="130">
        <f t="shared" si="11"/>
        <v>21276.500869617408</v>
      </c>
    </row>
    <row r="347" spans="1:4" x14ac:dyDescent="0.3">
      <c r="A347" s="73">
        <v>43341</v>
      </c>
      <c r="B347" s="130">
        <v>2914.040039</v>
      </c>
      <c r="C347" s="125">
        <f t="shared" si="10"/>
        <v>3.3945123609895322E-2</v>
      </c>
      <c r="D347" s="130">
        <f t="shared" si="11"/>
        <v>33945.123609895323</v>
      </c>
    </row>
    <row r="348" spans="1:4" x14ac:dyDescent="0.3">
      <c r="A348" s="73">
        <v>43340</v>
      </c>
      <c r="B348" s="130">
        <v>2897.5200199999999</v>
      </c>
      <c r="C348" s="125">
        <f t="shared" si="10"/>
        <v>2.0267912150329082E-2</v>
      </c>
      <c r="D348" s="130">
        <f t="shared" si="11"/>
        <v>20267.912150329081</v>
      </c>
    </row>
    <row r="349" spans="1:4" x14ac:dyDescent="0.3">
      <c r="A349" s="73">
        <v>43339</v>
      </c>
      <c r="B349" s="130">
        <v>2896.73999</v>
      </c>
      <c r="C349" s="125">
        <f t="shared" si="10"/>
        <v>2.6510246463482989E-2</v>
      </c>
      <c r="D349" s="130">
        <f t="shared" si="11"/>
        <v>26510.246463482988</v>
      </c>
    </row>
    <row r="350" spans="1:4" x14ac:dyDescent="0.3">
      <c r="A350" s="73">
        <v>43336</v>
      </c>
      <c r="B350" s="130">
        <v>2874.6899410000001</v>
      </c>
      <c r="C350" s="125">
        <f t="shared" si="10"/>
        <v>1.4615538025239072E-2</v>
      </c>
      <c r="D350" s="130">
        <f t="shared" si="11"/>
        <v>14615.538025239071</v>
      </c>
    </row>
    <row r="351" spans="1:4" x14ac:dyDescent="0.3">
      <c r="A351" s="73">
        <v>43335</v>
      </c>
      <c r="B351" s="130">
        <v>2856.9799800000001</v>
      </c>
      <c r="C351" s="125">
        <f t="shared" si="10"/>
        <v>1.1914514073783078E-3</v>
      </c>
      <c r="D351" s="130">
        <f t="shared" si="11"/>
        <v>1191.4514073783077</v>
      </c>
    </row>
    <row r="352" spans="1:4" x14ac:dyDescent="0.3">
      <c r="A352" s="73">
        <v>43334</v>
      </c>
      <c r="B352" s="130">
        <v>2861.820068</v>
      </c>
      <c r="C352" s="125">
        <f t="shared" si="10"/>
        <v>1.4417598315590308E-3</v>
      </c>
      <c r="D352" s="130">
        <f t="shared" si="11"/>
        <v>1441.7598315590308</v>
      </c>
    </row>
    <row r="353" spans="1:4" x14ac:dyDescent="0.3">
      <c r="A353" s="73">
        <v>43333</v>
      </c>
      <c r="B353" s="130">
        <v>2862.959961</v>
      </c>
      <c r="C353" s="125">
        <f t="shared" si="10"/>
        <v>1.5777816919348986E-3</v>
      </c>
      <c r="D353" s="130">
        <f t="shared" si="11"/>
        <v>1577.7816919348986</v>
      </c>
    </row>
    <row r="354" spans="1:4" x14ac:dyDescent="0.3">
      <c r="A354" s="73">
        <v>43332</v>
      </c>
      <c r="B354" s="130">
        <v>2857.0500489999999</v>
      </c>
      <c r="C354" s="125">
        <f t="shared" si="10"/>
        <v>2.333057545832018E-3</v>
      </c>
      <c r="D354" s="130">
        <f t="shared" si="11"/>
        <v>2333.0575458320181</v>
      </c>
    </row>
    <row r="355" spans="1:4" x14ac:dyDescent="0.3">
      <c r="A355" s="73">
        <v>43329</v>
      </c>
      <c r="B355" s="130">
        <v>2850.1298830000001</v>
      </c>
      <c r="C355" s="125">
        <f t="shared" si="10"/>
        <v>3.4431618154699972E-3</v>
      </c>
      <c r="D355" s="130">
        <f t="shared" si="11"/>
        <v>3443.1618154699972</v>
      </c>
    </row>
    <row r="356" spans="1:4" x14ac:dyDescent="0.3">
      <c r="A356" s="73">
        <v>43328</v>
      </c>
      <c r="B356" s="130">
        <v>2840.6899410000001</v>
      </c>
      <c r="C356" s="125">
        <f t="shared" si="10"/>
        <v>4.7643869731281985E-3</v>
      </c>
      <c r="D356" s="130">
        <f t="shared" si="11"/>
        <v>4764.3869731281984</v>
      </c>
    </row>
    <row r="357" spans="1:4" x14ac:dyDescent="0.3">
      <c r="A357" s="73">
        <v>43327</v>
      </c>
      <c r="B357" s="130">
        <v>2818.3701169999999</v>
      </c>
      <c r="C357" s="125">
        <f t="shared" si="10"/>
        <v>1.7807922944290677E-3</v>
      </c>
      <c r="D357" s="130">
        <f t="shared" si="11"/>
        <v>1780.7922944290676</v>
      </c>
    </row>
    <row r="358" spans="1:4" x14ac:dyDescent="0.3">
      <c r="A358" s="73">
        <v>43326</v>
      </c>
      <c r="B358" s="130">
        <v>2839.959961</v>
      </c>
      <c r="C358" s="125">
        <f t="shared" si="10"/>
        <v>8.404646422143669E-3</v>
      </c>
      <c r="D358" s="130">
        <f t="shared" si="11"/>
        <v>8404.646422143669</v>
      </c>
    </row>
    <row r="359" spans="1:4" x14ac:dyDescent="0.3">
      <c r="A359" s="73">
        <v>43325</v>
      </c>
      <c r="B359" s="130">
        <v>2821.929932</v>
      </c>
      <c r="C359" s="125">
        <f t="shared" si="10"/>
        <v>6.897107444545636E-3</v>
      </c>
      <c r="D359" s="130">
        <f t="shared" si="11"/>
        <v>6897.1074445456361</v>
      </c>
    </row>
    <row r="360" spans="1:4" x14ac:dyDescent="0.3">
      <c r="A360" s="73">
        <v>43322</v>
      </c>
      <c r="B360" s="130">
        <v>2833.280029</v>
      </c>
      <c r="C360" s="125">
        <f t="shared" si="10"/>
        <v>5.1297921297472904E-3</v>
      </c>
      <c r="D360" s="130">
        <f t="shared" si="11"/>
        <v>5129.7921297472903</v>
      </c>
    </row>
    <row r="361" spans="1:4" x14ac:dyDescent="0.3">
      <c r="A361" s="73">
        <v>43321</v>
      </c>
      <c r="B361" s="130">
        <v>2853.580078</v>
      </c>
      <c r="C361" s="125">
        <f t="shared" si="10"/>
        <v>5.6882744077788594E-3</v>
      </c>
      <c r="D361" s="130">
        <f t="shared" si="11"/>
        <v>5688.2744077788593</v>
      </c>
    </row>
    <row r="362" spans="1:4" x14ac:dyDescent="0.3">
      <c r="A362" s="73">
        <v>43320</v>
      </c>
      <c r="B362" s="130">
        <v>2857.6999510000001</v>
      </c>
      <c r="C362" s="125">
        <f t="shared" si="10"/>
        <v>4.0862953905322907E-3</v>
      </c>
      <c r="D362" s="130">
        <f t="shared" si="11"/>
        <v>4086.2953905322906</v>
      </c>
    </row>
    <row r="363" spans="1:4" x14ac:dyDescent="0.3">
      <c r="A363" s="73">
        <v>43319</v>
      </c>
      <c r="B363" s="130">
        <v>2858.4499510000001</v>
      </c>
      <c r="C363" s="125">
        <f t="shared" si="10"/>
        <v>1.3491012027414317E-2</v>
      </c>
      <c r="D363" s="130">
        <f t="shared" si="11"/>
        <v>13491.012027414317</v>
      </c>
    </row>
    <row r="364" spans="1:4" x14ac:dyDescent="0.3">
      <c r="A364" s="73">
        <v>43318</v>
      </c>
      <c r="B364" s="130">
        <v>2850.3999020000001</v>
      </c>
      <c r="C364" s="125">
        <f t="shared" si="10"/>
        <v>1.5468554214626007E-2</v>
      </c>
      <c r="D364" s="130">
        <f t="shared" si="11"/>
        <v>15468.554214626007</v>
      </c>
    </row>
    <row r="365" spans="1:4" x14ac:dyDescent="0.3">
      <c r="A365" s="73">
        <v>43315</v>
      </c>
      <c r="B365" s="130">
        <v>2840.3500979999999</v>
      </c>
      <c r="C365" s="125">
        <f t="shared" si="10"/>
        <v>1.3748164209692604E-2</v>
      </c>
      <c r="D365" s="130">
        <f t="shared" si="11"/>
        <v>13748.164209692604</v>
      </c>
    </row>
    <row r="366" spans="1:4" x14ac:dyDescent="0.3">
      <c r="A366" s="73">
        <v>43314</v>
      </c>
      <c r="B366" s="130">
        <v>2827.219971</v>
      </c>
      <c r="C366" s="125">
        <f t="shared" si="10"/>
        <v>8.1048536743038024E-3</v>
      </c>
      <c r="D366" s="130">
        <f t="shared" si="11"/>
        <v>8104.8536743038021</v>
      </c>
    </row>
    <row r="367" spans="1:4" x14ac:dyDescent="0.3">
      <c r="A367" s="73">
        <v>43313</v>
      </c>
      <c r="B367" s="130">
        <v>2813.360107</v>
      </c>
      <c r="C367" s="125">
        <f t="shared" si="10"/>
        <v>-8.0266865063027826E-4</v>
      </c>
      <c r="D367" s="130">
        <f t="shared" si="11"/>
        <v>-802.66865063027831</v>
      </c>
    </row>
    <row r="368" spans="1:4" x14ac:dyDescent="0.3">
      <c r="A368" s="73">
        <v>43312</v>
      </c>
      <c r="B368" s="130">
        <v>2816.290039</v>
      </c>
      <c r="C368" s="125">
        <f t="shared" si="10"/>
        <v>2.3989570865268206E-3</v>
      </c>
      <c r="D368" s="130">
        <f t="shared" si="11"/>
        <v>2398.9570865268206</v>
      </c>
    </row>
    <row r="369" spans="1:4" x14ac:dyDescent="0.3">
      <c r="A369" s="73">
        <v>43311</v>
      </c>
      <c r="B369" s="130">
        <v>2802.6000979999999</v>
      </c>
      <c r="C369" s="125">
        <f t="shared" si="10"/>
        <v>1.4901806017417751E-3</v>
      </c>
      <c r="D369" s="130">
        <f t="shared" si="11"/>
        <v>1490.180601741775</v>
      </c>
    </row>
    <row r="370" spans="1:4" x14ac:dyDescent="0.3">
      <c r="A370" s="73">
        <v>43308</v>
      </c>
      <c r="B370" s="130">
        <v>2818.820068</v>
      </c>
      <c r="C370" s="125">
        <f t="shared" si="10"/>
        <v>6.2506500998502634E-3</v>
      </c>
      <c r="D370" s="130">
        <f t="shared" si="11"/>
        <v>6250.6500998502634</v>
      </c>
    </row>
    <row r="371" spans="1:4" x14ac:dyDescent="0.3">
      <c r="A371" s="73">
        <v>43307</v>
      </c>
      <c r="B371" s="130">
        <v>2837.4399410000001</v>
      </c>
      <c r="C371" s="125">
        <f t="shared" si="10"/>
        <v>1.3990651953287525E-2</v>
      </c>
      <c r="D371" s="130">
        <f t="shared" si="11"/>
        <v>13990.651953287525</v>
      </c>
    </row>
    <row r="372" spans="1:4" x14ac:dyDescent="0.3">
      <c r="A372" s="73">
        <v>43306</v>
      </c>
      <c r="B372" s="130">
        <v>2846.070068</v>
      </c>
      <c r="C372" s="125">
        <f t="shared" si="10"/>
        <v>2.5973153575149732E-2</v>
      </c>
      <c r="D372" s="130">
        <f t="shared" si="11"/>
        <v>25973.153575149732</v>
      </c>
    </row>
    <row r="373" spans="1:4" x14ac:dyDescent="0.3">
      <c r="A373" s="73">
        <v>43305</v>
      </c>
      <c r="B373" s="130">
        <v>2820.3999020000001</v>
      </c>
      <c r="C373" s="125">
        <f t="shared" si="10"/>
        <v>9.5065619947536373E-3</v>
      </c>
      <c r="D373" s="130">
        <f t="shared" si="11"/>
        <v>9506.5619947536379</v>
      </c>
    </row>
    <row r="374" spans="1:4" x14ac:dyDescent="0.3">
      <c r="A374" s="73">
        <v>43304</v>
      </c>
      <c r="B374" s="130">
        <v>2806.9799800000001</v>
      </c>
      <c r="C374" s="125">
        <f t="shared" si="10"/>
        <v>8.1927679125326502E-3</v>
      </c>
      <c r="D374" s="130">
        <f t="shared" si="11"/>
        <v>8192.7679125326504</v>
      </c>
    </row>
    <row r="375" spans="1:4" x14ac:dyDescent="0.3">
      <c r="A375" s="73">
        <v>43301</v>
      </c>
      <c r="B375" s="130">
        <v>2801.830078</v>
      </c>
      <c r="C375" s="125">
        <f t="shared" si="10"/>
        <v>1.5222010480721027E-2</v>
      </c>
      <c r="D375" s="130">
        <f t="shared" si="11"/>
        <v>15222.010480721026</v>
      </c>
    </row>
    <row r="376" spans="1:4" x14ac:dyDescent="0.3">
      <c r="A376" s="73">
        <v>43300</v>
      </c>
      <c r="B376" s="130">
        <v>2804.48999</v>
      </c>
      <c r="C376" s="125">
        <f t="shared" si="10"/>
        <v>2.4804367573725505E-2</v>
      </c>
      <c r="D376" s="130">
        <f t="shared" si="11"/>
        <v>24804.367573725507</v>
      </c>
    </row>
    <row r="377" spans="1:4" x14ac:dyDescent="0.3">
      <c r="A377" s="73">
        <v>43299</v>
      </c>
      <c r="B377" s="130">
        <v>2815.6201169999999</v>
      </c>
      <c r="C377" s="125">
        <f t="shared" si="10"/>
        <v>3.7741188364561085E-2</v>
      </c>
      <c r="D377" s="130">
        <f t="shared" si="11"/>
        <v>37741.188364561087</v>
      </c>
    </row>
    <row r="378" spans="1:4" x14ac:dyDescent="0.3">
      <c r="A378" s="73">
        <v>43298</v>
      </c>
      <c r="B378" s="130">
        <v>2809.5500489999999</v>
      </c>
      <c r="C378" s="125">
        <f t="shared" si="10"/>
        <v>3.0380967974173112E-2</v>
      </c>
      <c r="D378" s="130">
        <f t="shared" si="11"/>
        <v>30380.967974173112</v>
      </c>
    </row>
    <row r="379" spans="1:4" x14ac:dyDescent="0.3">
      <c r="A379" s="73">
        <v>43297</v>
      </c>
      <c r="B379" s="130">
        <v>2798.429932</v>
      </c>
      <c r="C379" s="125">
        <f t="shared" si="10"/>
        <v>2.9451403434479495E-2</v>
      </c>
      <c r="D379" s="130">
        <f t="shared" si="11"/>
        <v>29451.403434479496</v>
      </c>
    </row>
    <row r="380" spans="1:4" x14ac:dyDescent="0.3">
      <c r="A380" s="73">
        <v>43294</v>
      </c>
      <c r="B380" s="130">
        <v>2801.3100589999999</v>
      </c>
      <c r="C380" s="125">
        <f t="shared" si="10"/>
        <v>3.1292451212764805E-2</v>
      </c>
      <c r="D380" s="130">
        <f t="shared" si="11"/>
        <v>31292.451212764805</v>
      </c>
    </row>
    <row r="381" spans="1:4" x14ac:dyDescent="0.3">
      <c r="A381" s="73">
        <v>43293</v>
      </c>
      <c r="B381" s="130">
        <v>2798.290039</v>
      </c>
      <c r="C381" s="125">
        <f t="shared" si="10"/>
        <v>3.6545808231446264E-2</v>
      </c>
      <c r="D381" s="130">
        <f t="shared" si="11"/>
        <v>36545.808231446266</v>
      </c>
    </row>
    <row r="382" spans="1:4" x14ac:dyDescent="0.3">
      <c r="A382" s="73">
        <v>43292</v>
      </c>
      <c r="B382" s="130">
        <v>2774.0200199999999</v>
      </c>
      <c r="C382" s="125">
        <f t="shared" si="10"/>
        <v>1.8714225869375101E-2</v>
      </c>
      <c r="D382" s="130">
        <f t="shared" si="11"/>
        <v>18714.225869375099</v>
      </c>
    </row>
    <row r="383" spans="1:4" x14ac:dyDescent="0.3">
      <c r="A383" s="73">
        <v>43291</v>
      </c>
      <c r="B383" s="130">
        <v>2793.8400879999999</v>
      </c>
      <c r="C383" s="125">
        <f t="shared" si="10"/>
        <v>2.8254707489567821E-2</v>
      </c>
      <c r="D383" s="130">
        <f t="shared" si="11"/>
        <v>28254.70748956782</v>
      </c>
    </row>
    <row r="384" spans="1:4" x14ac:dyDescent="0.3">
      <c r="A384" s="73">
        <v>43290</v>
      </c>
      <c r="B384" s="130">
        <v>2784.169922</v>
      </c>
      <c r="C384" s="125">
        <f t="shared" si="10"/>
        <v>1.0632056657259303E-2</v>
      </c>
      <c r="D384" s="130">
        <f t="shared" si="11"/>
        <v>10632.056657259303</v>
      </c>
    </row>
    <row r="385" spans="1:4" x14ac:dyDescent="0.3">
      <c r="A385" s="73">
        <v>43287</v>
      </c>
      <c r="B385" s="130">
        <v>2759.820068</v>
      </c>
      <c r="C385" s="125">
        <f t="shared" si="10"/>
        <v>3.6585221849960714E-3</v>
      </c>
      <c r="D385" s="130">
        <f t="shared" si="11"/>
        <v>3658.5221849960712</v>
      </c>
    </row>
    <row r="386" spans="1:4" x14ac:dyDescent="0.3">
      <c r="A386" s="73">
        <v>43286</v>
      </c>
      <c r="B386" s="130">
        <v>2736.610107</v>
      </c>
      <c r="C386" s="125">
        <f t="shared" si="10"/>
        <v>-1.1097365048270191E-2</v>
      </c>
      <c r="D386" s="130">
        <f t="shared" si="11"/>
        <v>-11097.365048270191</v>
      </c>
    </row>
    <row r="387" spans="1:4" x14ac:dyDescent="0.3">
      <c r="A387" s="73">
        <v>43284</v>
      </c>
      <c r="B387" s="130">
        <v>2713.219971</v>
      </c>
      <c r="C387" s="125">
        <f t="shared" si="10"/>
        <v>-1.7870952775242088E-2</v>
      </c>
      <c r="D387" s="130">
        <f t="shared" si="11"/>
        <v>-17870.952775242087</v>
      </c>
    </row>
    <row r="388" spans="1:4" x14ac:dyDescent="0.3">
      <c r="A388" s="73">
        <v>43283</v>
      </c>
      <c r="B388" s="130">
        <v>2726.709961</v>
      </c>
      <c r="C388" s="125">
        <f t="shared" si="10"/>
        <v>-1.6959004596665106E-2</v>
      </c>
      <c r="D388" s="130">
        <f t="shared" si="11"/>
        <v>-16959.004596665105</v>
      </c>
    </row>
    <row r="389" spans="1:4" x14ac:dyDescent="0.3">
      <c r="A389" s="73">
        <v>43280</v>
      </c>
      <c r="B389" s="130">
        <v>2718.3701169999999</v>
      </c>
      <c r="C389" s="125">
        <f t="shared" si="10"/>
        <v>-2.2049386234412216E-2</v>
      </c>
      <c r="D389" s="130">
        <f t="shared" si="11"/>
        <v>-22049.386234412217</v>
      </c>
    </row>
    <row r="390" spans="1:4" x14ac:dyDescent="0.3">
      <c r="A390" s="73">
        <v>43279</v>
      </c>
      <c r="B390" s="130">
        <v>2716.3100589999999</v>
      </c>
      <c r="C390" s="125">
        <f t="shared" si="10"/>
        <v>-2.3784427343079173E-2</v>
      </c>
      <c r="D390" s="130">
        <f t="shared" si="11"/>
        <v>-23784.427343079173</v>
      </c>
    </row>
    <row r="391" spans="1:4" x14ac:dyDescent="0.3">
      <c r="A391" s="73">
        <v>43278</v>
      </c>
      <c r="B391" s="130">
        <v>2699.6298830000001</v>
      </c>
      <c r="C391" s="125">
        <f t="shared" si="10"/>
        <v>-2.7381172275698584E-2</v>
      </c>
      <c r="D391" s="130">
        <f t="shared" si="11"/>
        <v>-27381.172275698584</v>
      </c>
    </row>
    <row r="392" spans="1:4" x14ac:dyDescent="0.3">
      <c r="A392" s="73">
        <v>43277</v>
      </c>
      <c r="B392" s="130">
        <v>2723.0600589999999</v>
      </c>
      <c r="C392" s="125">
        <f t="shared" ref="C392:C455" si="12">B392/B402-1</f>
        <v>-2.2889655617207127E-2</v>
      </c>
      <c r="D392" s="130">
        <f t="shared" ref="D392:D455" si="13">C392*$B$5</f>
        <v>-22889.655617207129</v>
      </c>
    </row>
    <row r="393" spans="1:4" x14ac:dyDescent="0.3">
      <c r="A393" s="73">
        <v>43276</v>
      </c>
      <c r="B393" s="130">
        <v>2717.070068</v>
      </c>
      <c r="C393" s="125">
        <f t="shared" si="12"/>
        <v>-2.3339299784327805E-2</v>
      </c>
      <c r="D393" s="130">
        <f t="shared" si="13"/>
        <v>-23339.299784327806</v>
      </c>
    </row>
    <row r="394" spans="1:4" x14ac:dyDescent="0.3">
      <c r="A394" s="73">
        <v>43273</v>
      </c>
      <c r="B394" s="130">
        <v>2754.8798830000001</v>
      </c>
      <c r="C394" s="125">
        <f t="shared" si="12"/>
        <v>-8.6901349564365571E-3</v>
      </c>
      <c r="D394" s="130">
        <f t="shared" si="13"/>
        <v>-8690.1349564365573</v>
      </c>
    </row>
    <row r="395" spans="1:4" x14ac:dyDescent="0.3">
      <c r="A395" s="73">
        <v>43272</v>
      </c>
      <c r="B395" s="130">
        <v>2749.76001</v>
      </c>
      <c r="C395" s="125">
        <f t="shared" si="12"/>
        <v>-7.4394778060623556E-3</v>
      </c>
      <c r="D395" s="130">
        <f t="shared" si="13"/>
        <v>-7439.4778060623557</v>
      </c>
    </row>
    <row r="396" spans="1:4" x14ac:dyDescent="0.3">
      <c r="A396" s="73">
        <v>43271</v>
      </c>
      <c r="B396" s="130">
        <v>2767.320068</v>
      </c>
      <c r="C396" s="125">
        <f t="shared" si="12"/>
        <v>-1.8143559875892779E-3</v>
      </c>
      <c r="D396" s="130">
        <f t="shared" si="13"/>
        <v>-1814.3559875892779</v>
      </c>
    </row>
    <row r="397" spans="1:4" x14ac:dyDescent="0.3">
      <c r="A397" s="73">
        <v>43270</v>
      </c>
      <c r="B397" s="130">
        <v>2762.5900879999999</v>
      </c>
      <c r="C397" s="125">
        <f t="shared" si="12"/>
        <v>5.0167486736683031E-3</v>
      </c>
      <c r="D397" s="130">
        <f t="shared" si="13"/>
        <v>5016.7486736683031</v>
      </c>
    </row>
    <row r="398" spans="1:4" x14ac:dyDescent="0.3">
      <c r="A398" s="73">
        <v>43269</v>
      </c>
      <c r="B398" s="130">
        <v>2773.75</v>
      </c>
      <c r="C398" s="125">
        <f t="shared" si="12"/>
        <v>9.7856403306599837E-3</v>
      </c>
      <c r="D398" s="130">
        <f t="shared" si="13"/>
        <v>9785.6403306599841</v>
      </c>
    </row>
    <row r="399" spans="1:4" x14ac:dyDescent="0.3">
      <c r="A399" s="73">
        <v>43266</v>
      </c>
      <c r="B399" s="130">
        <v>2779.6599120000001</v>
      </c>
      <c r="C399" s="125">
        <f t="shared" si="12"/>
        <v>1.6470220020691873E-2</v>
      </c>
      <c r="D399" s="130">
        <f t="shared" si="13"/>
        <v>16470.220020691871</v>
      </c>
    </row>
    <row r="400" spans="1:4" x14ac:dyDescent="0.3">
      <c r="A400" s="73">
        <v>43265</v>
      </c>
      <c r="B400" s="130">
        <v>2782.48999</v>
      </c>
      <c r="C400" s="125">
        <f t="shared" si="12"/>
        <v>2.8544274482441567E-2</v>
      </c>
      <c r="D400" s="130">
        <f t="shared" si="13"/>
        <v>28544.274482441568</v>
      </c>
    </row>
    <row r="401" spans="1:4" x14ac:dyDescent="0.3">
      <c r="A401" s="73">
        <v>43264</v>
      </c>
      <c r="B401" s="130">
        <v>2775.6298830000001</v>
      </c>
      <c r="C401" s="125">
        <f t="shared" si="12"/>
        <v>1.8949957162602393E-2</v>
      </c>
      <c r="D401" s="130">
        <f t="shared" si="13"/>
        <v>18949.957162602394</v>
      </c>
    </row>
    <row r="402" spans="1:4" x14ac:dyDescent="0.3">
      <c r="A402" s="73">
        <v>43263</v>
      </c>
      <c r="B402" s="130">
        <v>2786.8500979999999</v>
      </c>
      <c r="C402" s="125">
        <f t="shared" si="12"/>
        <v>3.6057633907278897E-2</v>
      </c>
      <c r="D402" s="130">
        <f t="shared" si="13"/>
        <v>36057.633907278898</v>
      </c>
    </row>
    <row r="403" spans="1:4" x14ac:dyDescent="0.3">
      <c r="A403" s="73">
        <v>43262</v>
      </c>
      <c r="B403" s="130">
        <v>2782</v>
      </c>
      <c r="C403" s="125">
        <f t="shared" si="12"/>
        <v>2.229421652686403E-2</v>
      </c>
      <c r="D403" s="130">
        <f t="shared" si="13"/>
        <v>22294.216526864031</v>
      </c>
    </row>
    <row r="404" spans="1:4" x14ac:dyDescent="0.3">
      <c r="A404" s="73">
        <v>43259</v>
      </c>
      <c r="B404" s="130">
        <v>2779.030029</v>
      </c>
      <c r="C404" s="125">
        <f t="shared" si="12"/>
        <v>1.8795648741840809E-2</v>
      </c>
      <c r="D404" s="130">
        <f t="shared" si="13"/>
        <v>18795.648741840811</v>
      </c>
    </row>
    <row r="405" spans="1:4" x14ac:dyDescent="0.3">
      <c r="A405" s="73">
        <v>43258</v>
      </c>
      <c r="B405" s="130">
        <v>2770.3701169999999</v>
      </c>
      <c r="C405" s="125">
        <f t="shared" si="12"/>
        <v>1.356609707382761E-2</v>
      </c>
      <c r="D405" s="130">
        <f t="shared" si="13"/>
        <v>13566.09707382761</v>
      </c>
    </row>
    <row r="406" spans="1:4" x14ac:dyDescent="0.3">
      <c r="A406" s="73">
        <v>43257</v>
      </c>
      <c r="B406" s="130">
        <v>2772.3500979999999</v>
      </c>
      <c r="C406" s="125">
        <f t="shared" si="12"/>
        <v>1.7585323236163797E-2</v>
      </c>
      <c r="D406" s="130">
        <f t="shared" si="13"/>
        <v>17585.323236163797</v>
      </c>
    </row>
    <row r="407" spans="1:4" x14ac:dyDescent="0.3">
      <c r="A407" s="73">
        <v>43256</v>
      </c>
      <c r="B407" s="130">
        <v>2748.8000489999999</v>
      </c>
      <c r="C407" s="125">
        <f t="shared" si="12"/>
        <v>5.7775269546123109E-3</v>
      </c>
      <c r="D407" s="130">
        <f t="shared" si="13"/>
        <v>5777.5269546123109</v>
      </c>
    </row>
    <row r="408" spans="1:4" x14ac:dyDescent="0.3">
      <c r="A408" s="73">
        <v>43255</v>
      </c>
      <c r="B408" s="130">
        <v>2746.8701169999999</v>
      </c>
      <c r="C408" s="125">
        <f t="shared" si="12"/>
        <v>1.2495584677446381E-2</v>
      </c>
      <c r="D408" s="130">
        <f t="shared" si="13"/>
        <v>12495.584677446381</v>
      </c>
    </row>
    <row r="409" spans="1:4" x14ac:dyDescent="0.3">
      <c r="A409" s="73">
        <v>43252</v>
      </c>
      <c r="B409" s="130">
        <v>2734.6201169999999</v>
      </c>
      <c r="C409" s="125">
        <f t="shared" si="12"/>
        <v>5.3270375398466463E-3</v>
      </c>
      <c r="D409" s="130">
        <f t="shared" si="13"/>
        <v>5327.0375398466467</v>
      </c>
    </row>
    <row r="410" spans="1:4" x14ac:dyDescent="0.3">
      <c r="A410" s="73">
        <v>43251</v>
      </c>
      <c r="B410" s="130">
        <v>2705.2700199999999</v>
      </c>
      <c r="C410" s="125">
        <f t="shared" si="12"/>
        <v>-6.3141207754203732E-3</v>
      </c>
      <c r="D410" s="130">
        <f t="shared" si="13"/>
        <v>-6314.1207754203733</v>
      </c>
    </row>
    <row r="411" spans="1:4" x14ac:dyDescent="0.3">
      <c r="A411" s="73">
        <v>43250</v>
      </c>
      <c r="B411" s="130">
        <v>2724.01001</v>
      </c>
      <c r="C411" s="125">
        <f t="shared" si="12"/>
        <v>4.6322297025500614E-3</v>
      </c>
      <c r="D411" s="130">
        <f t="shared" si="13"/>
        <v>4632.2297025500611</v>
      </c>
    </row>
    <row r="412" spans="1:4" x14ac:dyDescent="0.3">
      <c r="A412" s="73">
        <v>43249</v>
      </c>
      <c r="B412" s="130">
        <v>2689.860107</v>
      </c>
      <c r="C412" s="125">
        <f t="shared" si="12"/>
        <v>-1.4750131944546774E-2</v>
      </c>
      <c r="D412" s="130">
        <f t="shared" si="13"/>
        <v>-14750.131944546774</v>
      </c>
    </row>
    <row r="413" spans="1:4" x14ac:dyDescent="0.3">
      <c r="A413" s="73">
        <v>43245</v>
      </c>
      <c r="B413" s="130">
        <v>2721.330078</v>
      </c>
      <c r="C413" s="125">
        <f t="shared" si="12"/>
        <v>-2.3425766090121591E-3</v>
      </c>
      <c r="D413" s="130">
        <f t="shared" si="13"/>
        <v>-2342.5766090121592</v>
      </c>
    </row>
    <row r="414" spans="1:4" x14ac:dyDescent="0.3">
      <c r="A414" s="73">
        <v>43244</v>
      </c>
      <c r="B414" s="130">
        <v>2727.76001</v>
      </c>
      <c r="C414" s="125">
        <f t="shared" si="12"/>
        <v>1.7222994204642017E-3</v>
      </c>
      <c r="D414" s="130">
        <f t="shared" si="13"/>
        <v>1722.2994204642016</v>
      </c>
    </row>
    <row r="415" spans="1:4" x14ac:dyDescent="0.3">
      <c r="A415" s="73">
        <v>43243</v>
      </c>
      <c r="B415" s="130">
        <v>2733.290039</v>
      </c>
      <c r="C415" s="125">
        <f t="shared" si="12"/>
        <v>1.3158918776777329E-2</v>
      </c>
      <c r="D415" s="130">
        <f t="shared" si="13"/>
        <v>13158.918776777329</v>
      </c>
    </row>
    <row r="416" spans="1:4" x14ac:dyDescent="0.3">
      <c r="A416" s="73">
        <v>43242</v>
      </c>
      <c r="B416" s="130">
        <v>2724.4399410000001</v>
      </c>
      <c r="C416" s="125">
        <f t="shared" si="12"/>
        <v>1.9656284818853287E-2</v>
      </c>
      <c r="D416" s="130">
        <f t="shared" si="13"/>
        <v>19656.284818853288</v>
      </c>
    </row>
    <row r="417" spans="1:4" x14ac:dyDescent="0.3">
      <c r="A417" s="73">
        <v>43241</v>
      </c>
      <c r="B417" s="130">
        <v>2733.01001</v>
      </c>
      <c r="C417" s="125">
        <f t="shared" si="12"/>
        <v>2.2592027195409425E-2</v>
      </c>
      <c r="D417" s="130">
        <f t="shared" si="13"/>
        <v>22592.027195409424</v>
      </c>
    </row>
    <row r="418" spans="1:4" x14ac:dyDescent="0.3">
      <c r="A418" s="73">
        <v>43238</v>
      </c>
      <c r="B418" s="130">
        <v>2712.969971</v>
      </c>
      <c r="C418" s="125">
        <f t="shared" si="12"/>
        <v>1.8603919190779417E-2</v>
      </c>
      <c r="D418" s="130">
        <f t="shared" si="13"/>
        <v>18603.919190779416</v>
      </c>
    </row>
    <row r="419" spans="1:4" x14ac:dyDescent="0.3">
      <c r="A419" s="73">
        <v>43237</v>
      </c>
      <c r="B419" s="130">
        <v>2720.1298830000001</v>
      </c>
      <c r="C419" s="125">
        <f t="shared" si="12"/>
        <v>3.4376116060402584E-2</v>
      </c>
      <c r="D419" s="130">
        <f t="shared" si="13"/>
        <v>34376.116060402586</v>
      </c>
    </row>
    <row r="420" spans="1:4" x14ac:dyDescent="0.3">
      <c r="A420" s="73">
        <v>43236</v>
      </c>
      <c r="B420" s="130">
        <v>2722.459961</v>
      </c>
      <c r="C420" s="125">
        <f t="shared" si="12"/>
        <v>3.2929024334785506E-2</v>
      </c>
      <c r="D420" s="130">
        <f t="shared" si="13"/>
        <v>32929.024334785507</v>
      </c>
    </row>
    <row r="421" spans="1:4" x14ac:dyDescent="0.3">
      <c r="A421" s="73">
        <v>43235</v>
      </c>
      <c r="B421" s="130">
        <v>2711.4499510000001</v>
      </c>
      <c r="C421" s="125">
        <f t="shared" si="12"/>
        <v>2.1338669939131139E-2</v>
      </c>
      <c r="D421" s="130">
        <f t="shared" si="13"/>
        <v>21338.669939131138</v>
      </c>
    </row>
    <row r="422" spans="1:4" x14ac:dyDescent="0.3">
      <c r="A422" s="73">
        <v>43234</v>
      </c>
      <c r="B422" s="130">
        <v>2730.1298830000001</v>
      </c>
      <c r="C422" s="125">
        <f t="shared" si="12"/>
        <v>3.0996330311429121E-2</v>
      </c>
      <c r="D422" s="130">
        <f t="shared" si="13"/>
        <v>30996.330311429119</v>
      </c>
    </row>
    <row r="423" spans="1:4" x14ac:dyDescent="0.3">
      <c r="A423" s="73">
        <v>43231</v>
      </c>
      <c r="B423" s="130">
        <v>2727.719971</v>
      </c>
      <c r="C423" s="125">
        <f t="shared" si="12"/>
        <v>2.1652438061737778E-2</v>
      </c>
      <c r="D423" s="130">
        <f t="shared" si="13"/>
        <v>21652.438061737779</v>
      </c>
    </row>
    <row r="424" spans="1:4" x14ac:dyDescent="0.3">
      <c r="A424" s="73">
        <v>43230</v>
      </c>
      <c r="B424" s="130">
        <v>2723.070068</v>
      </c>
      <c r="C424" s="125">
        <f t="shared" si="12"/>
        <v>2.1046640809973871E-2</v>
      </c>
      <c r="D424" s="130">
        <f t="shared" si="13"/>
        <v>21046.640809973873</v>
      </c>
    </row>
    <row r="425" spans="1:4" x14ac:dyDescent="0.3">
      <c r="A425" s="73">
        <v>43229</v>
      </c>
      <c r="B425" s="130">
        <v>2697.790039</v>
      </c>
      <c r="C425" s="125">
        <f t="shared" si="12"/>
        <v>2.2122504799577669E-2</v>
      </c>
      <c r="D425" s="130">
        <f t="shared" si="13"/>
        <v>22122.504799577669</v>
      </c>
    </row>
    <row r="426" spans="1:4" x14ac:dyDescent="0.3">
      <c r="A426" s="73">
        <v>43228</v>
      </c>
      <c r="B426" s="130">
        <v>2671.919922</v>
      </c>
      <c r="C426" s="125">
        <f t="shared" si="12"/>
        <v>1.4180683743524547E-2</v>
      </c>
      <c r="D426" s="130">
        <f t="shared" si="13"/>
        <v>14180.683743524547</v>
      </c>
    </row>
    <row r="427" spans="1:4" x14ac:dyDescent="0.3">
      <c r="A427" s="73">
        <v>43227</v>
      </c>
      <c r="B427" s="130">
        <v>2672.6298830000001</v>
      </c>
      <c r="C427" s="125">
        <f t="shared" si="12"/>
        <v>8.7625088129983375E-4</v>
      </c>
      <c r="D427" s="130">
        <f t="shared" si="13"/>
        <v>876.25088129983374</v>
      </c>
    </row>
    <row r="428" spans="1:4" x14ac:dyDescent="0.3">
      <c r="A428" s="73">
        <v>43224</v>
      </c>
      <c r="B428" s="130">
        <v>2663.419922</v>
      </c>
      <c r="C428" s="125">
        <f t="shared" si="12"/>
        <v>-2.5167112096324828E-3</v>
      </c>
      <c r="D428" s="130">
        <f t="shared" si="13"/>
        <v>-2516.7112096324827</v>
      </c>
    </row>
    <row r="429" spans="1:4" x14ac:dyDescent="0.3">
      <c r="A429" s="73">
        <v>43223</v>
      </c>
      <c r="B429" s="130">
        <v>2629.7299800000001</v>
      </c>
      <c r="C429" s="125">
        <f t="shared" si="12"/>
        <v>-2.354134622329318E-2</v>
      </c>
      <c r="D429" s="130">
        <f t="shared" si="13"/>
        <v>-23541.346223293182</v>
      </c>
    </row>
    <row r="430" spans="1:4" x14ac:dyDescent="0.3">
      <c r="A430" s="73">
        <v>43222</v>
      </c>
      <c r="B430" s="130">
        <v>2635.669922</v>
      </c>
      <c r="C430" s="125">
        <f t="shared" si="12"/>
        <v>-2.6939709183408933E-2</v>
      </c>
      <c r="D430" s="130">
        <f t="shared" si="13"/>
        <v>-26939.709183408933</v>
      </c>
    </row>
    <row r="431" spans="1:4" x14ac:dyDescent="0.3">
      <c r="A431" s="73">
        <v>43221</v>
      </c>
      <c r="B431" s="130">
        <v>2654.8000489999999</v>
      </c>
      <c r="C431" s="125">
        <f t="shared" si="12"/>
        <v>-1.9062236425518631E-2</v>
      </c>
      <c r="D431" s="130">
        <f t="shared" si="13"/>
        <v>-19062.236425518629</v>
      </c>
    </row>
    <row r="432" spans="1:4" x14ac:dyDescent="0.3">
      <c r="A432" s="73">
        <v>43220</v>
      </c>
      <c r="B432" s="130">
        <v>2648.0500489999999</v>
      </c>
      <c r="C432" s="125">
        <f t="shared" si="12"/>
        <v>-1.1124651966148313E-2</v>
      </c>
      <c r="D432" s="130">
        <f t="shared" si="13"/>
        <v>-11124.651966148313</v>
      </c>
    </row>
    <row r="433" spans="1:4" x14ac:dyDescent="0.3">
      <c r="A433" s="73">
        <v>43217</v>
      </c>
      <c r="B433" s="130">
        <v>2669.9099120000001</v>
      </c>
      <c r="C433" s="125">
        <f t="shared" si="12"/>
        <v>5.1236165903485453E-3</v>
      </c>
      <c r="D433" s="130">
        <f t="shared" si="13"/>
        <v>5123.6165903485453</v>
      </c>
    </row>
    <row r="434" spans="1:4" x14ac:dyDescent="0.3">
      <c r="A434" s="73">
        <v>43216</v>
      </c>
      <c r="B434" s="130">
        <v>2666.9399410000001</v>
      </c>
      <c r="C434" s="125">
        <f t="shared" si="12"/>
        <v>1.1073431248140864E-3</v>
      </c>
      <c r="D434" s="130">
        <f t="shared" si="13"/>
        <v>1107.3431248140864</v>
      </c>
    </row>
    <row r="435" spans="1:4" x14ac:dyDescent="0.3">
      <c r="A435" s="73">
        <v>43215</v>
      </c>
      <c r="B435" s="130">
        <v>2639.3999020000001</v>
      </c>
      <c r="C435" s="125">
        <f t="shared" si="12"/>
        <v>-1.0559570138034546E-3</v>
      </c>
      <c r="D435" s="130">
        <f t="shared" si="13"/>
        <v>-1055.9570138034546</v>
      </c>
    </row>
    <row r="436" spans="1:4" x14ac:dyDescent="0.3">
      <c r="A436" s="73">
        <v>43214</v>
      </c>
      <c r="B436" s="130">
        <v>2634.5600589999999</v>
      </c>
      <c r="C436" s="125">
        <f t="shared" si="12"/>
        <v>-8.3971203022868979E-3</v>
      </c>
      <c r="D436" s="130">
        <f t="shared" si="13"/>
        <v>-8397.1203022868976</v>
      </c>
    </row>
    <row r="437" spans="1:4" x14ac:dyDescent="0.3">
      <c r="A437" s="73">
        <v>43213</v>
      </c>
      <c r="B437" s="130">
        <v>2670.290039</v>
      </c>
      <c r="C437" s="125">
        <f t="shared" si="12"/>
        <v>2.186246878258391E-2</v>
      </c>
      <c r="D437" s="130">
        <f t="shared" si="13"/>
        <v>21862.46878258391</v>
      </c>
    </row>
    <row r="438" spans="1:4" x14ac:dyDescent="0.3">
      <c r="A438" s="73">
        <v>43210</v>
      </c>
      <c r="B438" s="130">
        <v>2670.139893</v>
      </c>
      <c r="C438" s="125">
        <f t="shared" si="12"/>
        <v>2.5214313365565788E-2</v>
      </c>
      <c r="D438" s="130">
        <f t="shared" si="13"/>
        <v>25214.313365565788</v>
      </c>
    </row>
    <row r="439" spans="1:4" x14ac:dyDescent="0.3">
      <c r="A439" s="73">
        <v>43209</v>
      </c>
      <c r="B439" s="130">
        <v>2693.1298830000001</v>
      </c>
      <c r="C439" s="125">
        <f t="shared" si="12"/>
        <v>1.1374995868696836E-2</v>
      </c>
      <c r="D439" s="130">
        <f t="shared" si="13"/>
        <v>11374.995868696835</v>
      </c>
    </row>
    <row r="440" spans="1:4" x14ac:dyDescent="0.3">
      <c r="A440" s="73">
        <v>43208</v>
      </c>
      <c r="B440" s="130">
        <v>2708.639893</v>
      </c>
      <c r="C440" s="125">
        <f t="shared" si="12"/>
        <v>2.4180510164385938E-2</v>
      </c>
      <c r="D440" s="130">
        <f t="shared" si="13"/>
        <v>24180.510164385938</v>
      </c>
    </row>
    <row r="441" spans="1:4" x14ac:dyDescent="0.3">
      <c r="A441" s="73">
        <v>43207</v>
      </c>
      <c r="B441" s="130">
        <v>2706.389893</v>
      </c>
      <c r="C441" s="125">
        <f t="shared" si="12"/>
        <v>3.5166074594326746E-2</v>
      </c>
      <c r="D441" s="130">
        <f t="shared" si="13"/>
        <v>35166.074594326747</v>
      </c>
    </row>
    <row r="442" spans="1:4" x14ac:dyDescent="0.3">
      <c r="A442" s="73">
        <v>43206</v>
      </c>
      <c r="B442" s="130">
        <v>2677.8400879999999</v>
      </c>
      <c r="C442" s="125">
        <f t="shared" si="12"/>
        <v>3.7166796810275793E-2</v>
      </c>
      <c r="D442" s="130">
        <f t="shared" si="13"/>
        <v>37166.796810275795</v>
      </c>
    </row>
    <row r="443" spans="1:4" x14ac:dyDescent="0.3">
      <c r="A443" s="73">
        <v>43203</v>
      </c>
      <c r="B443" s="130">
        <v>2656.3000489999999</v>
      </c>
      <c r="C443" s="125">
        <f t="shared" si="12"/>
        <v>5.8427455029588238E-3</v>
      </c>
      <c r="D443" s="130">
        <f t="shared" si="13"/>
        <v>5842.7455029588236</v>
      </c>
    </row>
    <row r="444" spans="1:4" x14ac:dyDescent="0.3">
      <c r="A444" s="73">
        <v>43202</v>
      </c>
      <c r="B444" s="130">
        <v>2663.98999</v>
      </c>
      <c r="C444" s="125">
        <f t="shared" si="12"/>
        <v>2.2644909788867684E-2</v>
      </c>
      <c r="D444" s="130">
        <f t="shared" si="13"/>
        <v>22644.909788867684</v>
      </c>
    </row>
    <row r="445" spans="1:4" x14ac:dyDescent="0.3">
      <c r="A445" s="73">
        <v>43201</v>
      </c>
      <c r="B445" s="130">
        <v>2642.1899410000001</v>
      </c>
      <c r="C445" s="125">
        <f t="shared" si="12"/>
        <v>1.1318072538595514E-2</v>
      </c>
      <c r="D445" s="130">
        <f t="shared" si="13"/>
        <v>11318.072538595514</v>
      </c>
    </row>
    <row r="446" spans="1:4" x14ac:dyDescent="0.3">
      <c r="A446" s="73">
        <v>43200</v>
      </c>
      <c r="B446" s="130">
        <v>2656.8701169999999</v>
      </c>
      <c r="C446" s="125">
        <f t="shared" si="12"/>
        <v>-6.3189782740102896E-4</v>
      </c>
      <c r="D446" s="130">
        <f t="shared" si="13"/>
        <v>-631.89782740102896</v>
      </c>
    </row>
    <row r="447" spans="1:4" x14ac:dyDescent="0.3">
      <c r="A447" s="73">
        <v>43199</v>
      </c>
      <c r="B447" s="130">
        <v>2613.1599120000001</v>
      </c>
      <c r="C447" s="125">
        <f t="shared" si="12"/>
        <v>9.6203248142756603E-3</v>
      </c>
      <c r="D447" s="130">
        <f t="shared" si="13"/>
        <v>9620.3248142756602</v>
      </c>
    </row>
    <row r="448" spans="1:4" x14ac:dyDescent="0.3">
      <c r="A448" s="73">
        <v>43196</v>
      </c>
      <c r="B448" s="130">
        <v>2604.469971</v>
      </c>
      <c r="C448" s="125">
        <f t="shared" si="12"/>
        <v>-1.4835313851201737E-2</v>
      </c>
      <c r="D448" s="130">
        <f t="shared" si="13"/>
        <v>-14835.313851201738</v>
      </c>
    </row>
    <row r="449" spans="1:4" x14ac:dyDescent="0.3">
      <c r="A449" s="73">
        <v>43195</v>
      </c>
      <c r="B449" s="130">
        <v>2662.8400879999999</v>
      </c>
      <c r="C449" s="125">
        <f t="shared" si="12"/>
        <v>-1.8101442600250817E-2</v>
      </c>
      <c r="D449" s="130">
        <f t="shared" si="13"/>
        <v>-18101.442600250815</v>
      </c>
    </row>
    <row r="450" spans="1:4" x14ac:dyDescent="0.3">
      <c r="A450" s="73">
        <v>43194</v>
      </c>
      <c r="B450" s="130">
        <v>2644.6899410000001</v>
      </c>
      <c r="C450" s="125">
        <f t="shared" si="12"/>
        <v>-2.6592417045997574E-2</v>
      </c>
      <c r="D450" s="130">
        <f t="shared" si="13"/>
        <v>-26592.417045997572</v>
      </c>
    </row>
    <row r="451" spans="1:4" x14ac:dyDescent="0.3">
      <c r="A451" s="73">
        <v>43193</v>
      </c>
      <c r="B451" s="130">
        <v>2614.4499510000001</v>
      </c>
      <c r="C451" s="125">
        <f t="shared" si="12"/>
        <v>-3.6296674369734716E-2</v>
      </c>
      <c r="D451" s="130">
        <f t="shared" si="13"/>
        <v>-36296.674369734719</v>
      </c>
    </row>
    <row r="452" spans="1:4" x14ac:dyDescent="0.3">
      <c r="A452" s="73">
        <v>43192</v>
      </c>
      <c r="B452" s="130">
        <v>2581.8798830000001</v>
      </c>
      <c r="C452" s="125">
        <f t="shared" si="12"/>
        <v>-6.1820315471890264E-2</v>
      </c>
      <c r="D452" s="130">
        <f t="shared" si="13"/>
        <v>-61820.315471890266</v>
      </c>
    </row>
    <row r="453" spans="1:4" x14ac:dyDescent="0.3">
      <c r="A453" s="73">
        <v>43188</v>
      </c>
      <c r="B453" s="130">
        <v>2640.8701169999999</v>
      </c>
      <c r="C453" s="125">
        <f t="shared" si="12"/>
        <v>-3.8750335044379081E-2</v>
      </c>
      <c r="D453" s="130">
        <f t="shared" si="13"/>
        <v>-38750.335044379084</v>
      </c>
    </row>
    <row r="454" spans="1:4" x14ac:dyDescent="0.3">
      <c r="A454" s="73">
        <v>43187</v>
      </c>
      <c r="B454" s="130">
        <v>2605</v>
      </c>
      <c r="C454" s="125">
        <f t="shared" si="12"/>
        <v>-5.2548111297758937E-2</v>
      </c>
      <c r="D454" s="130">
        <f t="shared" si="13"/>
        <v>-52548.111297758936</v>
      </c>
    </row>
    <row r="455" spans="1:4" x14ac:dyDescent="0.3">
      <c r="A455" s="73">
        <v>43186</v>
      </c>
      <c r="B455" s="130">
        <v>2612.6201169999999</v>
      </c>
      <c r="C455" s="125">
        <f t="shared" si="12"/>
        <v>-5.5216210385903741E-2</v>
      </c>
      <c r="D455" s="130">
        <f t="shared" si="13"/>
        <v>-55216.210385903738</v>
      </c>
    </row>
    <row r="456" spans="1:4" x14ac:dyDescent="0.3">
      <c r="A456" s="73">
        <v>43185</v>
      </c>
      <c r="B456" s="130">
        <v>2658.5500489999999</v>
      </c>
      <c r="C456" s="125">
        <f t="shared" ref="C456:C519" si="14">B456/B466-1</f>
        <v>-4.4724784624438296E-2</v>
      </c>
      <c r="D456" s="130">
        <f t="shared" ref="D456:D519" si="15">C456*$B$5</f>
        <v>-44724.784624438296</v>
      </c>
    </row>
    <row r="457" spans="1:4" x14ac:dyDescent="0.3">
      <c r="A457" s="73">
        <v>43182</v>
      </c>
      <c r="B457" s="130">
        <v>2588.26001</v>
      </c>
      <c r="C457" s="125">
        <f t="shared" si="14"/>
        <v>-7.1166363364526086E-2</v>
      </c>
      <c r="D457" s="130">
        <f t="shared" si="15"/>
        <v>-71166.363364526085</v>
      </c>
    </row>
    <row r="458" spans="1:4" x14ac:dyDescent="0.3">
      <c r="A458" s="73">
        <v>43181</v>
      </c>
      <c r="B458" s="130">
        <v>2643.6899410000001</v>
      </c>
      <c r="C458" s="125">
        <f t="shared" si="14"/>
        <v>-3.4786810738641649E-2</v>
      </c>
      <c r="D458" s="130">
        <f t="shared" si="15"/>
        <v>-34786.810738641652</v>
      </c>
    </row>
    <row r="459" spans="1:4" x14ac:dyDescent="0.3">
      <c r="A459" s="73">
        <v>43180</v>
      </c>
      <c r="B459" s="130">
        <v>2711.929932</v>
      </c>
      <c r="C459" s="125">
        <f t="shared" si="14"/>
        <v>-5.4533213777274714E-3</v>
      </c>
      <c r="D459" s="130">
        <f t="shared" si="15"/>
        <v>-5453.3213777274714</v>
      </c>
    </row>
    <row r="460" spans="1:4" x14ac:dyDescent="0.3">
      <c r="A460" s="73">
        <v>43179</v>
      </c>
      <c r="B460" s="130">
        <v>2716.9399410000001</v>
      </c>
      <c r="C460" s="125">
        <f t="shared" si="14"/>
        <v>-4.0981245401665589E-3</v>
      </c>
      <c r="D460" s="130">
        <f t="shared" si="15"/>
        <v>-4098.1245401665592</v>
      </c>
    </row>
    <row r="461" spans="1:4" x14ac:dyDescent="0.3">
      <c r="A461" s="73">
        <v>43178</v>
      </c>
      <c r="B461" s="130">
        <v>2712.919922</v>
      </c>
      <c r="C461" s="125">
        <f t="shared" si="14"/>
        <v>-2.9475178335074403E-3</v>
      </c>
      <c r="D461" s="130">
        <f t="shared" si="15"/>
        <v>-2947.5178335074402</v>
      </c>
    </row>
    <row r="462" spans="1:4" x14ac:dyDescent="0.3">
      <c r="A462" s="73">
        <v>43175</v>
      </c>
      <c r="B462" s="130">
        <v>2752.01001</v>
      </c>
      <c r="C462" s="125">
        <f t="shared" si="14"/>
        <v>2.2576873200185865E-2</v>
      </c>
      <c r="D462" s="130">
        <f t="shared" si="15"/>
        <v>22576.873200185866</v>
      </c>
    </row>
    <row r="463" spans="1:4" x14ac:dyDescent="0.3">
      <c r="A463" s="73">
        <v>43174</v>
      </c>
      <c r="B463" s="130">
        <v>2747.330078</v>
      </c>
      <c r="C463" s="125">
        <f t="shared" si="14"/>
        <v>2.6015213984242447E-2</v>
      </c>
      <c r="D463" s="130">
        <f t="shared" si="15"/>
        <v>26015.213984242448</v>
      </c>
    </row>
    <row r="464" spans="1:4" x14ac:dyDescent="0.3">
      <c r="A464" s="73">
        <v>43173</v>
      </c>
      <c r="B464" s="130">
        <v>2749.4799800000001</v>
      </c>
      <c r="C464" s="125">
        <f t="shared" si="14"/>
        <v>1.3136379572546097E-2</v>
      </c>
      <c r="D464" s="130">
        <f t="shared" si="15"/>
        <v>13136.379572546097</v>
      </c>
    </row>
    <row r="465" spans="1:4" x14ac:dyDescent="0.3">
      <c r="A465" s="73">
        <v>43172</v>
      </c>
      <c r="B465" s="130">
        <v>2765.3100589999999</v>
      </c>
      <c r="C465" s="125">
        <f t="shared" si="14"/>
        <v>7.6632230595152784E-3</v>
      </c>
      <c r="D465" s="130">
        <f t="shared" si="15"/>
        <v>7663.2230595152787</v>
      </c>
    </row>
    <row r="466" spans="1:4" x14ac:dyDescent="0.3">
      <c r="A466" s="73">
        <v>43171</v>
      </c>
      <c r="B466" s="130">
        <v>2783.0200199999999</v>
      </c>
      <c r="C466" s="125">
        <f t="shared" si="14"/>
        <v>1.2303647573119747E-3</v>
      </c>
      <c r="D466" s="130">
        <f t="shared" si="15"/>
        <v>1230.3647573119747</v>
      </c>
    </row>
    <row r="467" spans="1:4" x14ac:dyDescent="0.3">
      <c r="A467" s="73">
        <v>43168</v>
      </c>
      <c r="B467" s="130">
        <v>2786.570068</v>
      </c>
      <c r="C467" s="125">
        <f t="shared" si="14"/>
        <v>1.4294040803549679E-2</v>
      </c>
      <c r="D467" s="130">
        <f t="shared" si="15"/>
        <v>14294.040803549678</v>
      </c>
    </row>
    <row r="468" spans="1:4" x14ac:dyDescent="0.3">
      <c r="A468" s="73">
        <v>43167</v>
      </c>
      <c r="B468" s="130">
        <v>2738.969971</v>
      </c>
      <c r="C468" s="125">
        <f t="shared" si="14"/>
        <v>1.2947680625807978E-2</v>
      </c>
      <c r="D468" s="130">
        <f t="shared" si="15"/>
        <v>12947.680625807978</v>
      </c>
    </row>
    <row r="469" spans="1:4" x14ac:dyDescent="0.3">
      <c r="A469" s="73">
        <v>43166</v>
      </c>
      <c r="B469" s="130">
        <v>2726.8000489999999</v>
      </c>
      <c r="C469" s="125">
        <f t="shared" si="14"/>
        <v>9.4286778233547697E-3</v>
      </c>
      <c r="D469" s="130">
        <f t="shared" si="15"/>
        <v>9428.6778233547702</v>
      </c>
    </row>
    <row r="470" spans="1:4" x14ac:dyDescent="0.3">
      <c r="A470" s="73">
        <v>43165</v>
      </c>
      <c r="B470" s="130">
        <v>2728.1201169999999</v>
      </c>
      <c r="C470" s="125">
        <f t="shared" si="14"/>
        <v>4.3663371534155004E-3</v>
      </c>
      <c r="D470" s="130">
        <f t="shared" si="15"/>
        <v>4366.3371534155003</v>
      </c>
    </row>
    <row r="471" spans="1:4" x14ac:dyDescent="0.3">
      <c r="A471" s="73">
        <v>43164</v>
      </c>
      <c r="B471" s="130">
        <v>2720.9399410000001</v>
      </c>
      <c r="C471" s="125">
        <f t="shared" si="14"/>
        <v>-4.1285219051639954E-3</v>
      </c>
      <c r="D471" s="130">
        <f t="shared" si="15"/>
        <v>-4128.5219051639951</v>
      </c>
    </row>
    <row r="472" spans="1:4" x14ac:dyDescent="0.3">
      <c r="A472" s="73">
        <v>43161</v>
      </c>
      <c r="B472" s="130">
        <v>2691.25</v>
      </c>
      <c r="C472" s="125">
        <f t="shared" si="14"/>
        <v>-1.4627252386033796E-2</v>
      </c>
      <c r="D472" s="130">
        <f t="shared" si="15"/>
        <v>-14627.252386033795</v>
      </c>
    </row>
    <row r="473" spans="1:4" x14ac:dyDescent="0.3">
      <c r="A473" s="73">
        <v>43160</v>
      </c>
      <c r="B473" s="130">
        <v>2677.669922</v>
      </c>
      <c r="C473" s="125">
        <f t="shared" si="14"/>
        <v>-7.7668898325172764E-3</v>
      </c>
      <c r="D473" s="130">
        <f t="shared" si="15"/>
        <v>-7766.8898325172768</v>
      </c>
    </row>
    <row r="474" spans="1:4" x14ac:dyDescent="0.3">
      <c r="A474" s="73">
        <v>43159</v>
      </c>
      <c r="B474" s="130">
        <v>2713.830078</v>
      </c>
      <c r="C474" s="125">
        <f t="shared" si="14"/>
        <v>1.9110508733775511E-2</v>
      </c>
      <c r="D474" s="130">
        <f t="shared" si="15"/>
        <v>19110.50873377551</v>
      </c>
    </row>
    <row r="475" spans="1:4" x14ac:dyDescent="0.3">
      <c r="A475" s="73">
        <v>43158</v>
      </c>
      <c r="B475" s="130">
        <v>2744.280029</v>
      </c>
      <c r="C475" s="125">
        <f t="shared" si="14"/>
        <v>3.3237962725903625E-2</v>
      </c>
      <c r="D475" s="130">
        <f t="shared" si="15"/>
        <v>33237.962725903628</v>
      </c>
    </row>
    <row r="476" spans="1:4" x14ac:dyDescent="0.3">
      <c r="A476" s="73">
        <v>43157</v>
      </c>
      <c r="B476" s="130">
        <v>2779.6000979999999</v>
      </c>
      <c r="C476" s="125">
        <f t="shared" si="14"/>
        <v>6.1098297801600809E-2</v>
      </c>
      <c r="D476" s="130">
        <f t="shared" si="15"/>
        <v>61098.297801600813</v>
      </c>
    </row>
    <row r="477" spans="1:4" x14ac:dyDescent="0.3">
      <c r="A477" s="73">
        <v>43154</v>
      </c>
      <c r="B477" s="130">
        <v>2747.3000489999999</v>
      </c>
      <c r="C477" s="125">
        <f t="shared" si="14"/>
        <v>6.443240953118945E-2</v>
      </c>
      <c r="D477" s="130">
        <f t="shared" si="15"/>
        <v>64432.409531189449</v>
      </c>
    </row>
    <row r="478" spans="1:4" x14ac:dyDescent="0.3">
      <c r="A478" s="73">
        <v>43153</v>
      </c>
      <c r="B478" s="130">
        <v>2703.959961</v>
      </c>
      <c r="C478" s="125">
        <f t="shared" si="14"/>
        <v>8.3157632704322637E-3</v>
      </c>
      <c r="D478" s="130">
        <f t="shared" si="15"/>
        <v>8315.7632704322641</v>
      </c>
    </row>
    <row r="479" spans="1:4" x14ac:dyDescent="0.3">
      <c r="A479" s="73">
        <v>43152</v>
      </c>
      <c r="B479" s="130">
        <v>2701.330078</v>
      </c>
      <c r="C479" s="125">
        <f t="shared" si="14"/>
        <v>2.2967954339132568E-3</v>
      </c>
      <c r="D479" s="130">
        <f t="shared" si="15"/>
        <v>2296.7954339132566</v>
      </c>
    </row>
    <row r="480" spans="1:4" x14ac:dyDescent="0.3">
      <c r="A480" s="73">
        <v>43151</v>
      </c>
      <c r="B480" s="130">
        <v>2716.26001</v>
      </c>
      <c r="C480" s="125">
        <f t="shared" si="14"/>
        <v>2.5413965774771841E-2</v>
      </c>
      <c r="D480" s="130">
        <f t="shared" si="15"/>
        <v>25413.965774771841</v>
      </c>
    </row>
    <row r="481" spans="1:4" x14ac:dyDescent="0.3">
      <c r="A481" s="73">
        <v>43147</v>
      </c>
      <c r="B481" s="130">
        <v>2732.219971</v>
      </c>
      <c r="C481" s="125">
        <f t="shared" si="14"/>
        <v>-1.0828568266860183E-2</v>
      </c>
      <c r="D481" s="130">
        <f t="shared" si="15"/>
        <v>-10828.568266860184</v>
      </c>
    </row>
    <row r="482" spans="1:4" x14ac:dyDescent="0.3">
      <c r="A482" s="73">
        <v>43146</v>
      </c>
      <c r="B482" s="130">
        <v>2731.1999510000001</v>
      </c>
      <c r="C482" s="125">
        <f t="shared" si="14"/>
        <v>-3.2168913189809412E-2</v>
      </c>
      <c r="D482" s="130">
        <f t="shared" si="15"/>
        <v>-32168.913189809413</v>
      </c>
    </row>
    <row r="483" spans="1:4" x14ac:dyDescent="0.3">
      <c r="A483" s="73">
        <v>43145</v>
      </c>
      <c r="B483" s="130">
        <v>2698.6298830000001</v>
      </c>
      <c r="C483" s="125">
        <f t="shared" si="14"/>
        <v>-4.4330239422806672E-2</v>
      </c>
      <c r="D483" s="130">
        <f t="shared" si="15"/>
        <v>-44330.23942280667</v>
      </c>
    </row>
    <row r="484" spans="1:4" x14ac:dyDescent="0.3">
      <c r="A484" s="73">
        <v>43144</v>
      </c>
      <c r="B484" s="130">
        <v>2662.9399410000001</v>
      </c>
      <c r="C484" s="125">
        <f t="shared" si="14"/>
        <v>-5.6508042659179081E-2</v>
      </c>
      <c r="D484" s="130">
        <f t="shared" si="15"/>
        <v>-56508.042659179082</v>
      </c>
    </row>
    <row r="485" spans="1:4" x14ac:dyDescent="0.3">
      <c r="A485" s="73">
        <v>43143</v>
      </c>
      <c r="B485" s="130">
        <v>2656</v>
      </c>
      <c r="C485" s="125">
        <f t="shared" si="14"/>
        <v>-6.9223041983974887E-2</v>
      </c>
      <c r="D485" s="130">
        <f t="shared" si="15"/>
        <v>-69223.041983974894</v>
      </c>
    </row>
    <row r="486" spans="1:4" x14ac:dyDescent="0.3">
      <c r="A486" s="73">
        <v>43140</v>
      </c>
      <c r="B486" s="130">
        <v>2619.5500489999999</v>
      </c>
      <c r="C486" s="125">
        <f t="shared" si="14"/>
        <v>-8.8176651809281914E-2</v>
      </c>
      <c r="D486" s="130">
        <f t="shared" si="15"/>
        <v>-88176.651809281917</v>
      </c>
    </row>
    <row r="487" spans="1:4" x14ac:dyDescent="0.3">
      <c r="A487" s="73">
        <v>43139</v>
      </c>
      <c r="B487" s="130">
        <v>2581</v>
      </c>
      <c r="C487" s="125">
        <f t="shared" si="14"/>
        <v>-9.0957118957471161E-2</v>
      </c>
      <c r="D487" s="130">
        <f t="shared" si="15"/>
        <v>-90957.118957471161</v>
      </c>
    </row>
    <row r="488" spans="1:4" x14ac:dyDescent="0.3">
      <c r="A488" s="73">
        <v>43138</v>
      </c>
      <c r="B488" s="130">
        <v>2681.6599120000001</v>
      </c>
      <c r="C488" s="125">
        <f t="shared" si="14"/>
        <v>-5.4934952408613347E-2</v>
      </c>
      <c r="D488" s="130">
        <f t="shared" si="15"/>
        <v>-54934.952408613346</v>
      </c>
    </row>
    <row r="489" spans="1:4" x14ac:dyDescent="0.3">
      <c r="A489" s="73">
        <v>43137</v>
      </c>
      <c r="B489" s="130">
        <v>2695.139893</v>
      </c>
      <c r="C489" s="125">
        <f t="shared" si="14"/>
        <v>-5.071623910627554E-2</v>
      </c>
      <c r="D489" s="130">
        <f t="shared" si="15"/>
        <v>-50716.239106275541</v>
      </c>
    </row>
    <row r="490" spans="1:4" x14ac:dyDescent="0.3">
      <c r="A490" s="73">
        <v>43136</v>
      </c>
      <c r="B490" s="130">
        <v>2648.9399410000001</v>
      </c>
      <c r="C490" s="125">
        <f t="shared" si="14"/>
        <v>-6.496010613731984E-2</v>
      </c>
      <c r="D490" s="130">
        <f t="shared" si="15"/>
        <v>-64960.106137319839</v>
      </c>
    </row>
    <row r="491" spans="1:4" x14ac:dyDescent="0.3">
      <c r="A491" s="73">
        <v>43133</v>
      </c>
      <c r="B491" s="130">
        <v>2762.1298830000001</v>
      </c>
      <c r="C491" s="125">
        <f t="shared" si="14"/>
        <v>-1.7140577575387561E-2</v>
      </c>
      <c r="D491" s="130">
        <f t="shared" si="15"/>
        <v>-17140.577575387561</v>
      </c>
    </row>
    <row r="492" spans="1:4" x14ac:dyDescent="0.3">
      <c r="A492" s="73">
        <v>43132</v>
      </c>
      <c r="B492" s="130">
        <v>2821.9799800000001</v>
      </c>
      <c r="C492" s="125">
        <f t="shared" si="14"/>
        <v>8.5595761131125325E-3</v>
      </c>
      <c r="D492" s="130">
        <f t="shared" si="15"/>
        <v>8559.5761131125328</v>
      </c>
    </row>
    <row r="493" spans="1:4" x14ac:dyDescent="0.3">
      <c r="A493" s="73">
        <v>43131</v>
      </c>
      <c r="B493" s="130">
        <v>2823.8100589999999</v>
      </c>
      <c r="C493" s="125">
        <f t="shared" si="14"/>
        <v>7.5823531173788705E-3</v>
      </c>
      <c r="D493" s="130">
        <f t="shared" si="15"/>
        <v>7582.3531173788706</v>
      </c>
    </row>
    <row r="494" spans="1:4" x14ac:dyDescent="0.3">
      <c r="A494" s="73">
        <v>43130</v>
      </c>
      <c r="B494" s="130">
        <v>2822.429932</v>
      </c>
      <c r="C494" s="125">
        <f t="shared" si="14"/>
        <v>1.6571704314402247E-2</v>
      </c>
      <c r="D494" s="130">
        <f t="shared" si="15"/>
        <v>16571.704314402246</v>
      </c>
    </row>
    <row r="495" spans="1:4" x14ac:dyDescent="0.3">
      <c r="A495" s="73">
        <v>43129</v>
      </c>
      <c r="B495" s="130">
        <v>2853.530029</v>
      </c>
      <c r="C495" s="125">
        <f t="shared" si="14"/>
        <v>2.415084100490561E-2</v>
      </c>
      <c r="D495" s="130">
        <f t="shared" si="15"/>
        <v>24150.841004905611</v>
      </c>
    </row>
    <row r="496" spans="1:4" x14ac:dyDescent="0.3">
      <c r="A496" s="73">
        <v>43126</v>
      </c>
      <c r="B496" s="130">
        <v>2872.8701169999999</v>
      </c>
      <c r="C496" s="125">
        <f t="shared" si="14"/>
        <v>3.8051589036897537E-2</v>
      </c>
      <c r="D496" s="130">
        <f t="shared" si="15"/>
        <v>38051.589036897538</v>
      </c>
    </row>
    <row r="497" spans="1:4" x14ac:dyDescent="0.3">
      <c r="A497" s="73">
        <v>43125</v>
      </c>
      <c r="B497" s="130">
        <v>2839.25</v>
      </c>
      <c r="C497" s="125">
        <f t="shared" si="14"/>
        <v>3.3119506250346653E-2</v>
      </c>
      <c r="D497" s="130">
        <f t="shared" si="15"/>
        <v>33119.506250346654</v>
      </c>
    </row>
    <row r="498" spans="1:4" x14ac:dyDescent="0.3">
      <c r="A498" s="73">
        <v>43124</v>
      </c>
      <c r="B498" s="130">
        <v>2837.540039</v>
      </c>
      <c r="C498" s="125">
        <f t="shared" si="14"/>
        <v>3.1348930420781462E-2</v>
      </c>
      <c r="D498" s="130">
        <f t="shared" si="15"/>
        <v>31348.930420781464</v>
      </c>
    </row>
    <row r="499" spans="1:4" x14ac:dyDescent="0.3">
      <c r="A499" s="73">
        <v>43123</v>
      </c>
      <c r="B499" s="130">
        <v>2839.1298830000001</v>
      </c>
      <c r="C499" s="125">
        <f t="shared" si="14"/>
        <v>3.3271314402750329E-2</v>
      </c>
      <c r="D499" s="130">
        <f t="shared" si="15"/>
        <v>33271.314402750329</v>
      </c>
    </row>
    <row r="500" spans="1:4" x14ac:dyDescent="0.3">
      <c r="A500" s="73">
        <v>43122</v>
      </c>
      <c r="B500" s="130">
        <v>2832.969971</v>
      </c>
      <c r="C500" s="125">
        <f t="shared" si="14"/>
        <v>3.2743405285476035E-2</v>
      </c>
      <c r="D500" s="130">
        <f t="shared" si="15"/>
        <v>32743.405285476034</v>
      </c>
    </row>
    <row r="501" spans="1:4" x14ac:dyDescent="0.3">
      <c r="A501" s="73">
        <v>43119</v>
      </c>
      <c r="B501" s="130">
        <v>2810.3000489999999</v>
      </c>
      <c r="C501" s="125">
        <f t="shared" si="14"/>
        <v>3.1685160120577427E-2</v>
      </c>
      <c r="D501" s="130">
        <f t="shared" si="15"/>
        <v>31685.160120577428</v>
      </c>
    </row>
    <row r="502" spans="1:4" x14ac:dyDescent="0.3">
      <c r="A502" s="73">
        <v>43118</v>
      </c>
      <c r="B502" s="130">
        <v>2798.030029</v>
      </c>
      <c r="C502" s="125">
        <f t="shared" si="14"/>
        <v>3.1318868050167259E-2</v>
      </c>
      <c r="D502" s="130">
        <f t="shared" si="15"/>
        <v>31318.868050167261</v>
      </c>
    </row>
    <row r="503" spans="1:4" x14ac:dyDescent="0.3">
      <c r="A503" s="73">
        <v>43117</v>
      </c>
      <c r="B503" s="130">
        <v>2802.5600589999999</v>
      </c>
      <c r="C503" s="125">
        <f t="shared" si="14"/>
        <v>3.9598487157362472E-2</v>
      </c>
      <c r="D503" s="130">
        <f t="shared" si="15"/>
        <v>39598.48715736247</v>
      </c>
    </row>
    <row r="504" spans="1:4" x14ac:dyDescent="0.3">
      <c r="A504" s="73">
        <v>43116</v>
      </c>
      <c r="B504" s="130">
        <v>2776.419922</v>
      </c>
      <c r="C504" s="125">
        <f t="shared" si="14"/>
        <v>3.8453555636562387E-2</v>
      </c>
      <c r="D504" s="130">
        <f t="shared" si="15"/>
        <v>38453.555636562385</v>
      </c>
    </row>
    <row r="505" spans="1:4" x14ac:dyDescent="0.3">
      <c r="A505" s="73">
        <v>43112</v>
      </c>
      <c r="B505" s="130">
        <v>2786.23999</v>
      </c>
      <c r="C505" s="125">
        <f t="shared" si="14"/>
        <v>3.6725016024961255E-2</v>
      </c>
      <c r="D505" s="130">
        <f t="shared" si="15"/>
        <v>36725.016024961253</v>
      </c>
    </row>
    <row r="506" spans="1:4" x14ac:dyDescent="0.3">
      <c r="A506" s="73">
        <v>43111</v>
      </c>
      <c r="B506" s="130">
        <v>2767.5600589999999</v>
      </c>
      <c r="C506" s="125">
        <f t="shared" si="14"/>
        <v>3.1663052648315038E-2</v>
      </c>
      <c r="D506" s="130">
        <f t="shared" si="15"/>
        <v>31663.052648315039</v>
      </c>
    </row>
    <row r="507" spans="1:4" x14ac:dyDescent="0.3">
      <c r="A507" s="73">
        <v>43110</v>
      </c>
      <c r="B507" s="130">
        <v>2748.2299800000001</v>
      </c>
      <c r="C507" s="125">
        <f t="shared" si="14"/>
        <v>2.5267666480134343E-2</v>
      </c>
      <c r="D507" s="130">
        <f t="shared" si="15"/>
        <v>25267.666480134343</v>
      </c>
    </row>
    <row r="508" spans="1:4" x14ac:dyDescent="0.3">
      <c r="A508" s="73">
        <v>43109</v>
      </c>
      <c r="B508" s="130">
        <v>2751.290039</v>
      </c>
      <c r="C508" s="125">
        <f t="shared" si="14"/>
        <v>2.5322899361089224E-2</v>
      </c>
      <c r="D508" s="130">
        <f t="shared" si="15"/>
        <v>25322.899361089225</v>
      </c>
    </row>
    <row r="509" spans="1:4" x14ac:dyDescent="0.3">
      <c r="A509" s="73">
        <v>43108</v>
      </c>
      <c r="B509" s="130">
        <v>2747.709961</v>
      </c>
      <c r="C509" s="125">
        <f t="shared" si="14"/>
        <v>2.3519554863784542E-2</v>
      </c>
      <c r="D509" s="130">
        <f t="shared" si="15"/>
        <v>23519.554863784542</v>
      </c>
    </row>
    <row r="510" spans="1:4" x14ac:dyDescent="0.3">
      <c r="A510" s="73">
        <v>43105</v>
      </c>
      <c r="B510" s="130">
        <v>2743.1499020000001</v>
      </c>
      <c r="C510" s="125">
        <f t="shared" si="14"/>
        <v>2.3849921433237053E-2</v>
      </c>
      <c r="D510" s="130">
        <f t="shared" si="15"/>
        <v>23849.921433237054</v>
      </c>
    </row>
    <row r="511" spans="1:4" x14ac:dyDescent="0.3">
      <c r="A511" s="73">
        <v>43104</v>
      </c>
      <c r="B511" s="130">
        <v>2723.98999</v>
      </c>
      <c r="C511" s="125">
        <f t="shared" si="14"/>
        <v>1.5856981230389477E-2</v>
      </c>
      <c r="D511" s="130">
        <f t="shared" si="15"/>
        <v>15856.981230389478</v>
      </c>
    </row>
    <row r="512" spans="1:4" x14ac:dyDescent="0.3">
      <c r="A512" s="73">
        <v>43103</v>
      </c>
      <c r="B512" s="130">
        <v>2713.0600589999999</v>
      </c>
      <c r="C512" s="125">
        <f t="shared" si="14"/>
        <v>8.5125597544775111E-3</v>
      </c>
      <c r="D512" s="130">
        <f t="shared" si="15"/>
        <v>8512.5597544775119</v>
      </c>
    </row>
    <row r="513" spans="1:4" x14ac:dyDescent="0.3">
      <c r="A513" s="73">
        <v>43102</v>
      </c>
      <c r="B513" s="130">
        <v>2695.8100589999999</v>
      </c>
      <c r="C513" s="125">
        <f t="shared" si="14"/>
        <v>7.4743720813554848E-3</v>
      </c>
      <c r="D513" s="130">
        <f t="shared" si="15"/>
        <v>7474.3720813554846</v>
      </c>
    </row>
    <row r="514" spans="1:4" x14ac:dyDescent="0.3">
      <c r="A514" s="73">
        <v>43098</v>
      </c>
      <c r="B514" s="130">
        <v>2673.610107</v>
      </c>
      <c r="C514" s="125">
        <f t="shared" si="14"/>
        <v>8.1448022136236808E-3</v>
      </c>
      <c r="D514" s="130">
        <f t="shared" si="15"/>
        <v>8144.8022136236805</v>
      </c>
    </row>
    <row r="515" spans="1:4" x14ac:dyDescent="0.3">
      <c r="A515" s="73">
        <v>43097</v>
      </c>
      <c r="B515" s="130">
        <v>2687.540039</v>
      </c>
      <c r="C515" s="125">
        <f t="shared" si="14"/>
        <v>9.2719980815083591E-3</v>
      </c>
      <c r="D515" s="130">
        <f t="shared" si="15"/>
        <v>9271.99808150836</v>
      </c>
    </row>
    <row r="516" spans="1:4" x14ac:dyDescent="0.3">
      <c r="A516" s="73">
        <v>43096</v>
      </c>
      <c r="B516" s="130">
        <v>2682.6201169999999</v>
      </c>
      <c r="C516" s="125">
        <f t="shared" si="14"/>
        <v>6.9479147845146194E-3</v>
      </c>
      <c r="D516" s="130">
        <f t="shared" si="15"/>
        <v>6947.914784514619</v>
      </c>
    </row>
    <row r="517" spans="1:4" x14ac:dyDescent="0.3">
      <c r="A517" s="73">
        <v>43095</v>
      </c>
      <c r="B517" s="130">
        <v>2680.5</v>
      </c>
      <c r="C517" s="125">
        <f t="shared" si="14"/>
        <v>7.7105590912391886E-3</v>
      </c>
      <c r="D517" s="130">
        <f t="shared" si="15"/>
        <v>7710.559091239189</v>
      </c>
    </row>
    <row r="518" spans="1:4" x14ac:dyDescent="0.3">
      <c r="A518" s="73">
        <v>43091</v>
      </c>
      <c r="B518" s="130">
        <v>2683.3400879999999</v>
      </c>
      <c r="C518" s="125">
        <f t="shared" si="14"/>
        <v>1.2008330379030818E-2</v>
      </c>
      <c r="D518" s="130">
        <f t="shared" si="15"/>
        <v>12008.330379030818</v>
      </c>
    </row>
    <row r="519" spans="1:4" x14ac:dyDescent="0.3">
      <c r="A519" s="73">
        <v>43090</v>
      </c>
      <c r="B519" s="130">
        <v>2684.570068</v>
      </c>
      <c r="C519" s="125">
        <f t="shared" si="14"/>
        <v>1.8047193517183979E-2</v>
      </c>
      <c r="D519" s="130">
        <f t="shared" si="15"/>
        <v>18047.19351718398</v>
      </c>
    </row>
    <row r="520" spans="1:4" x14ac:dyDescent="0.3">
      <c r="A520" s="73">
        <v>43089</v>
      </c>
      <c r="B520" s="130">
        <v>2679.25</v>
      </c>
      <c r="C520" s="125">
        <f t="shared" ref="C520:C583" si="16">B520/B530-1</f>
        <v>1.9009070814263618E-2</v>
      </c>
      <c r="D520" s="130">
        <f t="shared" ref="D520:D583" si="17">C520*$B$5</f>
        <v>19009.070814263618</v>
      </c>
    </row>
    <row r="521" spans="1:4" x14ac:dyDescent="0.3">
      <c r="A521" s="73">
        <v>43088</v>
      </c>
      <c r="B521" s="130">
        <v>2681.469971</v>
      </c>
      <c r="C521" s="125">
        <f t="shared" si="16"/>
        <v>1.9737029878604373E-2</v>
      </c>
      <c r="D521" s="130">
        <f t="shared" si="17"/>
        <v>19737.029878604371</v>
      </c>
    </row>
    <row r="522" spans="1:4" x14ac:dyDescent="0.3">
      <c r="A522" s="73">
        <v>43087</v>
      </c>
      <c r="B522" s="130">
        <v>2690.1599120000001</v>
      </c>
      <c r="C522" s="125">
        <f t="shared" si="16"/>
        <v>1.9216186817565539E-2</v>
      </c>
      <c r="D522" s="130">
        <f t="shared" si="17"/>
        <v>19216.18681756554</v>
      </c>
    </row>
    <row r="523" spans="1:4" x14ac:dyDescent="0.3">
      <c r="A523" s="73">
        <v>43084</v>
      </c>
      <c r="B523" s="130">
        <v>2675.8100589999999</v>
      </c>
      <c r="C523" s="125">
        <f t="shared" si="16"/>
        <v>1.271282798883977E-2</v>
      </c>
      <c r="D523" s="130">
        <f t="shared" si="17"/>
        <v>12712.82798883977</v>
      </c>
    </row>
    <row r="524" spans="1:4" x14ac:dyDescent="0.3">
      <c r="A524" s="73">
        <v>43083</v>
      </c>
      <c r="B524" s="130">
        <v>2652.01001</v>
      </c>
      <c r="C524" s="125">
        <f t="shared" si="16"/>
        <v>1.673200382798834E-3</v>
      </c>
      <c r="D524" s="130">
        <f t="shared" si="17"/>
        <v>1673.200382798834</v>
      </c>
    </row>
    <row r="525" spans="1:4" x14ac:dyDescent="0.3">
      <c r="A525" s="73">
        <v>43082</v>
      </c>
      <c r="B525" s="130">
        <v>2662.8500979999999</v>
      </c>
      <c r="C525" s="125">
        <f t="shared" si="16"/>
        <v>1.400573063460242E-2</v>
      </c>
      <c r="D525" s="130">
        <f t="shared" si="17"/>
        <v>14005.73063460242</v>
      </c>
    </row>
    <row r="526" spans="1:4" x14ac:dyDescent="0.3">
      <c r="A526" s="73">
        <v>43081</v>
      </c>
      <c r="B526" s="130">
        <v>2664.110107</v>
      </c>
      <c r="C526" s="125">
        <f t="shared" si="16"/>
        <v>1.411096422196545E-2</v>
      </c>
      <c r="D526" s="130">
        <f t="shared" si="17"/>
        <v>14110.964221965449</v>
      </c>
    </row>
    <row r="527" spans="1:4" x14ac:dyDescent="0.3">
      <c r="A527" s="73">
        <v>43080</v>
      </c>
      <c r="B527" s="130">
        <v>2659.98999</v>
      </c>
      <c r="C527" s="125">
        <f t="shared" si="16"/>
        <v>2.2514653441636945E-2</v>
      </c>
      <c r="D527" s="130">
        <f t="shared" si="17"/>
        <v>22514.653441636943</v>
      </c>
    </row>
    <row r="528" spans="1:4" x14ac:dyDescent="0.3">
      <c r="A528" s="73">
        <v>43077</v>
      </c>
      <c r="B528" s="130">
        <v>2651.5</v>
      </c>
      <c r="C528" s="125">
        <f t="shared" si="16"/>
        <v>1.8859399893573325E-2</v>
      </c>
      <c r="D528" s="130">
        <f t="shared" si="17"/>
        <v>18859.399893573325</v>
      </c>
    </row>
    <row r="529" spans="1:4" x14ac:dyDescent="0.3">
      <c r="A529" s="73">
        <v>43076</v>
      </c>
      <c r="B529" s="130">
        <v>2636.9799800000001</v>
      </c>
      <c r="C529" s="125">
        <f t="shared" si="16"/>
        <v>1.5363369939184413E-2</v>
      </c>
      <c r="D529" s="130">
        <f t="shared" si="17"/>
        <v>15363.369939184413</v>
      </c>
    </row>
    <row r="530" spans="1:4" x14ac:dyDescent="0.3">
      <c r="A530" s="73">
        <v>43075</v>
      </c>
      <c r="B530" s="130">
        <v>2629.2700199999999</v>
      </c>
      <c r="C530" s="125">
        <f t="shared" si="16"/>
        <v>1.163510642916088E-2</v>
      </c>
      <c r="D530" s="130">
        <f t="shared" si="17"/>
        <v>11635.10642916088</v>
      </c>
    </row>
    <row r="531" spans="1:4" x14ac:dyDescent="0.3">
      <c r="A531" s="73">
        <v>43074</v>
      </c>
      <c r="B531" s="130">
        <v>2629.570068</v>
      </c>
      <c r="C531" s="125">
        <f t="shared" si="16"/>
        <v>1.8368553589439562E-2</v>
      </c>
      <c r="D531" s="130">
        <f t="shared" si="17"/>
        <v>18368.553589439562</v>
      </c>
    </row>
    <row r="532" spans="1:4" x14ac:dyDescent="0.3">
      <c r="A532" s="73">
        <v>43073</v>
      </c>
      <c r="B532" s="130">
        <v>2639.4399410000001</v>
      </c>
      <c r="C532" s="125">
        <f t="shared" si="16"/>
        <v>2.3494906914903746E-2</v>
      </c>
      <c r="D532" s="130">
        <f t="shared" si="17"/>
        <v>23494.906914903746</v>
      </c>
    </row>
    <row r="533" spans="1:4" x14ac:dyDescent="0.3">
      <c r="A533" s="73">
        <v>43070</v>
      </c>
      <c r="B533" s="130">
        <v>2642.219971</v>
      </c>
      <c r="C533" s="125">
        <f t="shared" si="16"/>
        <v>2.1882427693499462E-2</v>
      </c>
      <c r="D533" s="130">
        <f t="shared" si="17"/>
        <v>21882.427693499463</v>
      </c>
    </row>
    <row r="534" spans="1:4" x14ac:dyDescent="0.3">
      <c r="A534" s="73">
        <v>43069</v>
      </c>
      <c r="B534" s="130">
        <v>2647.580078</v>
      </c>
      <c r="C534" s="125">
        <f t="shared" si="16"/>
        <v>3.2347855516724033E-2</v>
      </c>
      <c r="D534" s="130">
        <f t="shared" si="17"/>
        <v>32347.855516724034</v>
      </c>
    </row>
    <row r="535" spans="1:4" x14ac:dyDescent="0.3">
      <c r="A535" s="73">
        <v>43068</v>
      </c>
      <c r="B535" s="130">
        <v>2626.070068</v>
      </c>
      <c r="C535" s="125">
        <f t="shared" si="16"/>
        <v>1.8302570063089441E-2</v>
      </c>
      <c r="D535" s="130">
        <f t="shared" si="17"/>
        <v>18302.570063089439</v>
      </c>
    </row>
    <row r="536" spans="1:4" x14ac:dyDescent="0.3">
      <c r="A536" s="73">
        <v>43067</v>
      </c>
      <c r="B536" s="130">
        <v>2627.040039</v>
      </c>
      <c r="C536" s="125">
        <f t="shared" si="16"/>
        <v>1.6325942636030488E-2</v>
      </c>
      <c r="D536" s="130">
        <f t="shared" si="17"/>
        <v>16325.942636030488</v>
      </c>
    </row>
    <row r="537" spans="1:4" x14ac:dyDescent="0.3">
      <c r="A537" s="73">
        <v>43066</v>
      </c>
      <c r="B537" s="130">
        <v>2601.419922</v>
      </c>
      <c r="C537" s="125">
        <f t="shared" si="16"/>
        <v>7.404202701930096E-3</v>
      </c>
      <c r="D537" s="130">
        <f t="shared" si="17"/>
        <v>7404.2027019300958</v>
      </c>
    </row>
    <row r="538" spans="1:4" x14ac:dyDescent="0.3">
      <c r="A538" s="73">
        <v>43063</v>
      </c>
      <c r="B538" s="130">
        <v>2602.419922</v>
      </c>
      <c r="C538" s="125">
        <f t="shared" si="16"/>
        <v>6.8868167058377949E-3</v>
      </c>
      <c r="D538" s="130">
        <f t="shared" si="17"/>
        <v>6886.8167058377949</v>
      </c>
    </row>
    <row r="539" spans="1:4" x14ac:dyDescent="0.3">
      <c r="A539" s="73">
        <v>43061</v>
      </c>
      <c r="B539" s="130">
        <v>2597.080078</v>
      </c>
      <c r="C539" s="125">
        <f t="shared" si="16"/>
        <v>1.0407862848818006E-3</v>
      </c>
      <c r="D539" s="130">
        <f t="shared" si="17"/>
        <v>1040.7862848818006</v>
      </c>
    </row>
    <row r="540" spans="1:4" x14ac:dyDescent="0.3">
      <c r="A540" s="73">
        <v>43060</v>
      </c>
      <c r="B540" s="130">
        <v>2599.030029</v>
      </c>
      <c r="C540" s="125">
        <f t="shared" si="16"/>
        <v>3.2386346024664281E-3</v>
      </c>
      <c r="D540" s="130">
        <f t="shared" si="17"/>
        <v>3238.6346024664281</v>
      </c>
    </row>
    <row r="541" spans="1:4" x14ac:dyDescent="0.3">
      <c r="A541" s="73">
        <v>43059</v>
      </c>
      <c r="B541" s="130">
        <v>2582.139893</v>
      </c>
      <c r="C541" s="125">
        <f t="shared" si="16"/>
        <v>-3.4695250357699159E-3</v>
      </c>
      <c r="D541" s="130">
        <f t="shared" si="17"/>
        <v>-3469.525035769916</v>
      </c>
    </row>
    <row r="542" spans="1:4" x14ac:dyDescent="0.3">
      <c r="A542" s="73">
        <v>43056</v>
      </c>
      <c r="B542" s="130">
        <v>2578.8500979999999</v>
      </c>
      <c r="C542" s="125">
        <f t="shared" si="16"/>
        <v>-3.4739356738799909E-3</v>
      </c>
      <c r="D542" s="130">
        <f t="shared" si="17"/>
        <v>-3473.9356738799911</v>
      </c>
    </row>
    <row r="543" spans="1:4" x14ac:dyDescent="0.3">
      <c r="A543" s="73">
        <v>43055</v>
      </c>
      <c r="B543" s="130">
        <v>2585.639893</v>
      </c>
      <c r="C543" s="125">
        <f t="shared" si="16"/>
        <v>2.2442369827955222E-3</v>
      </c>
      <c r="D543" s="130">
        <f t="shared" si="17"/>
        <v>2244.2369827955222</v>
      </c>
    </row>
    <row r="544" spans="1:4" x14ac:dyDescent="0.3">
      <c r="A544" s="73">
        <v>43054</v>
      </c>
      <c r="B544" s="130">
        <v>2564.6201169999999</v>
      </c>
      <c r="C544" s="125">
        <f t="shared" si="16"/>
        <v>-5.7145917547526404E-3</v>
      </c>
      <c r="D544" s="130">
        <f t="shared" si="17"/>
        <v>-5714.5917547526406</v>
      </c>
    </row>
    <row r="545" spans="1:4" x14ac:dyDescent="0.3">
      <c r="A545" s="73">
        <v>43053</v>
      </c>
      <c r="B545" s="130">
        <v>2578.8701169999999</v>
      </c>
      <c r="C545" s="125">
        <f t="shared" si="16"/>
        <v>1.4018417503403047E-3</v>
      </c>
      <c r="D545" s="130">
        <f t="shared" si="17"/>
        <v>1401.8417503403048</v>
      </c>
    </row>
    <row r="546" spans="1:4" x14ac:dyDescent="0.3">
      <c r="A546" s="73">
        <v>43052</v>
      </c>
      <c r="B546" s="130">
        <v>2584.8400879999999</v>
      </c>
      <c r="C546" s="125">
        <f t="shared" si="16"/>
        <v>4.6680152345450754E-3</v>
      </c>
      <c r="D546" s="130">
        <f t="shared" si="17"/>
        <v>4668.0152345450751</v>
      </c>
    </row>
    <row r="547" spans="1:4" x14ac:dyDescent="0.3">
      <c r="A547" s="73">
        <v>43049</v>
      </c>
      <c r="B547" s="130">
        <v>2582.3000489999999</v>
      </c>
      <c r="C547" s="125">
        <f t="shared" si="16"/>
        <v>4.7653917468148954E-4</v>
      </c>
      <c r="D547" s="130">
        <f t="shared" si="17"/>
        <v>476.53917468148956</v>
      </c>
    </row>
    <row r="548" spans="1:4" x14ac:dyDescent="0.3">
      <c r="A548" s="73">
        <v>43048</v>
      </c>
      <c r="B548" s="130">
        <v>2584.6201169999999</v>
      </c>
      <c r="C548" s="125">
        <f t="shared" si="16"/>
        <v>9.4595437927804671E-3</v>
      </c>
      <c r="D548" s="130">
        <f t="shared" si="17"/>
        <v>9459.5437927804669</v>
      </c>
    </row>
    <row r="549" spans="1:4" x14ac:dyDescent="0.3">
      <c r="A549" s="73">
        <v>43047</v>
      </c>
      <c r="B549" s="130">
        <v>2594.3798830000001</v>
      </c>
      <c r="C549" s="125">
        <f t="shared" si="16"/>
        <v>1.4559170336819749E-2</v>
      </c>
      <c r="D549" s="130">
        <f t="shared" si="17"/>
        <v>14559.170336819749</v>
      </c>
    </row>
    <row r="550" spans="1:4" x14ac:dyDescent="0.3">
      <c r="A550" s="73">
        <v>43046</v>
      </c>
      <c r="B550" s="130">
        <v>2590.639893</v>
      </c>
      <c r="C550" s="125">
        <f t="shared" si="16"/>
        <v>8.3724883441402831E-3</v>
      </c>
      <c r="D550" s="130">
        <f t="shared" si="17"/>
        <v>8372.4883441402835</v>
      </c>
    </row>
    <row r="551" spans="1:4" x14ac:dyDescent="0.3">
      <c r="A551" s="73">
        <v>43045</v>
      </c>
      <c r="B551" s="130">
        <v>2591.1298830000001</v>
      </c>
      <c r="C551" s="125">
        <f t="shared" si="16"/>
        <v>1.0194973529578988E-2</v>
      </c>
      <c r="D551" s="130">
        <f t="shared" si="17"/>
        <v>10194.973529578987</v>
      </c>
    </row>
    <row r="552" spans="1:4" x14ac:dyDescent="0.3">
      <c r="A552" s="73">
        <v>43042</v>
      </c>
      <c r="B552" s="130">
        <v>2587.8400879999999</v>
      </c>
      <c r="C552" s="125">
        <f t="shared" si="16"/>
        <v>4.9045037846526807E-3</v>
      </c>
      <c r="D552" s="130">
        <f t="shared" si="17"/>
        <v>4904.5037846526802</v>
      </c>
    </row>
    <row r="553" spans="1:4" x14ac:dyDescent="0.3">
      <c r="A553" s="73">
        <v>43041</v>
      </c>
      <c r="B553" s="130">
        <v>2579.8500979999999</v>
      </c>
      <c r="C553" s="125">
        <f t="shared" si="16"/>
        <v>6.9279104332635733E-3</v>
      </c>
      <c r="D553" s="130">
        <f t="shared" si="17"/>
        <v>6927.9104332635734</v>
      </c>
    </row>
    <row r="554" spans="1:4" x14ac:dyDescent="0.3">
      <c r="A554" s="73">
        <v>43040</v>
      </c>
      <c r="B554" s="130">
        <v>2579.360107</v>
      </c>
      <c r="C554" s="125">
        <f t="shared" si="16"/>
        <v>7.0668721368900567E-3</v>
      </c>
      <c r="D554" s="130">
        <f t="shared" si="17"/>
        <v>7066.8721368900569</v>
      </c>
    </row>
    <row r="555" spans="1:4" x14ac:dyDescent="0.3">
      <c r="A555" s="73">
        <v>43039</v>
      </c>
      <c r="B555" s="130">
        <v>2575.26001</v>
      </c>
      <c r="C555" s="125">
        <f t="shared" si="16"/>
        <v>6.2124524628295319E-3</v>
      </c>
      <c r="D555" s="130">
        <f t="shared" si="17"/>
        <v>6212.4524628295321</v>
      </c>
    </row>
    <row r="556" spans="1:4" x14ac:dyDescent="0.3">
      <c r="A556" s="73">
        <v>43038</v>
      </c>
      <c r="B556" s="130">
        <v>2572.830078</v>
      </c>
      <c r="C556" s="125">
        <f t="shared" si="16"/>
        <v>5.9391414098497464E-3</v>
      </c>
      <c r="D556" s="130">
        <f t="shared" si="17"/>
        <v>5939.1414098497462</v>
      </c>
    </row>
    <row r="557" spans="1:4" x14ac:dyDescent="0.3">
      <c r="A557" s="73">
        <v>43035</v>
      </c>
      <c r="B557" s="130">
        <v>2581.070068</v>
      </c>
      <c r="C557" s="125">
        <f t="shared" si="16"/>
        <v>1.0927649491556224E-2</v>
      </c>
      <c r="D557" s="130">
        <f t="shared" si="17"/>
        <v>10927.649491556223</v>
      </c>
    </row>
    <row r="558" spans="1:4" x14ac:dyDescent="0.3">
      <c r="A558" s="73">
        <v>43034</v>
      </c>
      <c r="B558" s="130">
        <v>2560.3999020000001</v>
      </c>
      <c r="C558" s="125">
        <f t="shared" si="16"/>
        <v>3.7123599049917466E-3</v>
      </c>
      <c r="D558" s="130">
        <f t="shared" si="17"/>
        <v>3712.3599049917466</v>
      </c>
    </row>
    <row r="559" spans="1:4" x14ac:dyDescent="0.3">
      <c r="A559" s="73">
        <v>43033</v>
      </c>
      <c r="B559" s="130">
        <v>2557.1499020000001</v>
      </c>
      <c r="C559" s="125">
        <f t="shared" si="16"/>
        <v>7.4744916621316548E-4</v>
      </c>
      <c r="D559" s="130">
        <f t="shared" si="17"/>
        <v>747.44916621316543</v>
      </c>
    </row>
    <row r="560" spans="1:4" x14ac:dyDescent="0.3">
      <c r="A560" s="73">
        <v>43032</v>
      </c>
      <c r="B560" s="130">
        <v>2569.1298830000001</v>
      </c>
      <c r="C560" s="125">
        <f t="shared" si="16"/>
        <v>7.249157378407034E-3</v>
      </c>
      <c r="D560" s="130">
        <f t="shared" si="17"/>
        <v>7249.1573784070342</v>
      </c>
    </row>
    <row r="561" spans="1:4" x14ac:dyDescent="0.3">
      <c r="A561" s="73">
        <v>43031</v>
      </c>
      <c r="B561" s="130">
        <v>2564.9799800000001</v>
      </c>
      <c r="C561" s="125">
        <f t="shared" si="16"/>
        <v>7.9576222857247192E-3</v>
      </c>
      <c r="D561" s="130">
        <f t="shared" si="17"/>
        <v>7957.6222857247194</v>
      </c>
    </row>
    <row r="562" spans="1:4" x14ac:dyDescent="0.3">
      <c r="A562" s="73">
        <v>43028</v>
      </c>
      <c r="B562" s="130">
        <v>2575.209961</v>
      </c>
      <c r="C562" s="125">
        <f t="shared" si="16"/>
        <v>1.0151640708802701E-2</v>
      </c>
      <c r="D562" s="130">
        <f t="shared" si="17"/>
        <v>10151.640708802701</v>
      </c>
    </row>
    <row r="563" spans="1:4" x14ac:dyDescent="0.3">
      <c r="A563" s="73">
        <v>43027</v>
      </c>
      <c r="B563" s="130">
        <v>2562.1000979999999</v>
      </c>
      <c r="C563" s="125">
        <f t="shared" si="16"/>
        <v>3.9301546324157499E-3</v>
      </c>
      <c r="D563" s="130">
        <f t="shared" si="17"/>
        <v>3930.1546324157498</v>
      </c>
    </row>
    <row r="564" spans="1:4" x14ac:dyDescent="0.3">
      <c r="A564" s="73">
        <v>43026</v>
      </c>
      <c r="B564" s="130">
        <v>2561.26001</v>
      </c>
      <c r="C564" s="125">
        <f t="shared" si="16"/>
        <v>9.268096847069085E-3</v>
      </c>
      <c r="D564" s="130">
        <f t="shared" si="17"/>
        <v>9268.0968470690841</v>
      </c>
    </row>
    <row r="565" spans="1:4" x14ac:dyDescent="0.3">
      <c r="A565" s="73">
        <v>43025</v>
      </c>
      <c r="B565" s="130">
        <v>2559.360107</v>
      </c>
      <c r="C565" s="125">
        <f t="shared" si="16"/>
        <v>9.7767788893667884E-3</v>
      </c>
      <c r="D565" s="130">
        <f t="shared" si="17"/>
        <v>9776.7788893667876</v>
      </c>
    </row>
    <row r="566" spans="1:4" x14ac:dyDescent="0.3">
      <c r="A566" s="73">
        <v>43024</v>
      </c>
      <c r="B566" s="130">
        <v>2557.639893</v>
      </c>
      <c r="C566" s="125">
        <f t="shared" si="16"/>
        <v>1.1276560495604215E-2</v>
      </c>
      <c r="D566" s="130">
        <f t="shared" si="17"/>
        <v>11276.560495604215</v>
      </c>
    </row>
    <row r="567" spans="1:4" x14ac:dyDescent="0.3">
      <c r="A567" s="73">
        <v>43021</v>
      </c>
      <c r="B567" s="130">
        <v>2553.169922</v>
      </c>
      <c r="C567" s="125">
        <f t="shared" si="16"/>
        <v>1.3420000938357379E-2</v>
      </c>
      <c r="D567" s="130">
        <f t="shared" si="17"/>
        <v>13420.00093835738</v>
      </c>
    </row>
    <row r="568" spans="1:4" x14ac:dyDescent="0.3">
      <c r="A568" s="73">
        <v>43020</v>
      </c>
      <c r="B568" s="130">
        <v>2550.929932</v>
      </c>
      <c r="C568" s="125">
        <f t="shared" si="16"/>
        <v>1.6282428324158271E-2</v>
      </c>
      <c r="D568" s="130">
        <f t="shared" si="17"/>
        <v>16282.428324158271</v>
      </c>
    </row>
    <row r="569" spans="1:4" x14ac:dyDescent="0.3">
      <c r="A569" s="73">
        <v>43019</v>
      </c>
      <c r="B569" s="130">
        <v>2555.23999</v>
      </c>
      <c r="C569" s="125">
        <f t="shared" si="16"/>
        <v>1.9225840134258876E-2</v>
      </c>
      <c r="D569" s="130">
        <f t="shared" si="17"/>
        <v>19225.840134258877</v>
      </c>
    </row>
    <row r="570" spans="1:4" x14ac:dyDescent="0.3">
      <c r="A570" s="73">
        <v>43018</v>
      </c>
      <c r="B570" s="130">
        <v>2550.639893</v>
      </c>
      <c r="C570" s="125">
        <f t="shared" si="16"/>
        <v>2.1547156847795845E-2</v>
      </c>
      <c r="D570" s="130">
        <f t="shared" si="17"/>
        <v>21547.156847795846</v>
      </c>
    </row>
    <row r="571" spans="1:4" x14ac:dyDescent="0.3">
      <c r="A571" s="73">
        <v>43017</v>
      </c>
      <c r="B571" s="130">
        <v>2544.7299800000001</v>
      </c>
      <c r="C571" s="125">
        <f t="shared" si="16"/>
        <v>1.9253750888919674E-2</v>
      </c>
      <c r="D571" s="130">
        <f t="shared" si="17"/>
        <v>19253.750888919672</v>
      </c>
    </row>
    <row r="572" spans="1:4" x14ac:dyDescent="0.3">
      <c r="A572" s="73">
        <v>43014</v>
      </c>
      <c r="B572" s="130">
        <v>2549.330078</v>
      </c>
      <c r="C572" s="125">
        <f t="shared" si="16"/>
        <v>1.8827324354370178E-2</v>
      </c>
      <c r="D572" s="130">
        <f t="shared" si="17"/>
        <v>18827.324354370179</v>
      </c>
    </row>
    <row r="573" spans="1:4" x14ac:dyDescent="0.3">
      <c r="A573" s="73">
        <v>43013</v>
      </c>
      <c r="B573" s="130">
        <v>2552.070068</v>
      </c>
      <c r="C573" s="125">
        <f t="shared" si="16"/>
        <v>2.0583047261801823E-2</v>
      </c>
      <c r="D573" s="130">
        <f t="shared" si="17"/>
        <v>20583.047261801825</v>
      </c>
    </row>
    <row r="574" spans="1:4" x14ac:dyDescent="0.3">
      <c r="A574" s="73">
        <v>43012</v>
      </c>
      <c r="B574" s="130">
        <v>2537.73999</v>
      </c>
      <c r="C574" s="125">
        <f t="shared" si="16"/>
        <v>1.1761235016430893E-2</v>
      </c>
      <c r="D574" s="130">
        <f t="shared" si="17"/>
        <v>11761.235016430894</v>
      </c>
    </row>
    <row r="575" spans="1:4" x14ac:dyDescent="0.3">
      <c r="A575" s="73">
        <v>43011</v>
      </c>
      <c r="B575" s="130">
        <v>2534.580078</v>
      </c>
      <c r="C575" s="125">
        <f t="shared" si="16"/>
        <v>1.1142431967749111E-2</v>
      </c>
      <c r="D575" s="130">
        <f t="shared" si="17"/>
        <v>11142.431967749111</v>
      </c>
    </row>
    <row r="576" spans="1:4" x14ac:dyDescent="0.3">
      <c r="A576" s="73">
        <v>43010</v>
      </c>
      <c r="B576" s="130">
        <v>2529.1201169999999</v>
      </c>
      <c r="C576" s="125">
        <f t="shared" si="16"/>
        <v>1.0084388894042728E-2</v>
      </c>
      <c r="D576" s="130">
        <f t="shared" si="17"/>
        <v>10084.388894042728</v>
      </c>
    </row>
    <row r="577" spans="1:4" x14ac:dyDescent="0.3">
      <c r="A577" s="73">
        <v>43007</v>
      </c>
      <c r="B577" s="130">
        <v>2519.360107</v>
      </c>
      <c r="C577" s="125">
        <f t="shared" si="16"/>
        <v>7.6513469372925247E-3</v>
      </c>
      <c r="D577" s="130">
        <f t="shared" si="17"/>
        <v>7651.3469372925247</v>
      </c>
    </row>
    <row r="578" spans="1:4" x14ac:dyDescent="0.3">
      <c r="A578" s="73">
        <v>43006</v>
      </c>
      <c r="B578" s="130">
        <v>2510.0600589999999</v>
      </c>
      <c r="C578" s="125">
        <f t="shared" si="16"/>
        <v>5.786113800588577E-3</v>
      </c>
      <c r="D578" s="130">
        <f t="shared" si="17"/>
        <v>5786.1138005885769</v>
      </c>
    </row>
    <row r="579" spans="1:4" x14ac:dyDescent="0.3">
      <c r="A579" s="73">
        <v>43005</v>
      </c>
      <c r="B579" s="130">
        <v>2507.040039</v>
      </c>
      <c r="C579" s="125">
        <f t="shared" si="16"/>
        <v>3.4702312283541037E-3</v>
      </c>
      <c r="D579" s="130">
        <f t="shared" si="17"/>
        <v>3470.2312283541037</v>
      </c>
    </row>
    <row r="580" spans="1:4" x14ac:dyDescent="0.3">
      <c r="A580" s="73">
        <v>43004</v>
      </c>
      <c r="B580" s="130">
        <v>2496.8400879999999</v>
      </c>
      <c r="C580" s="125">
        <f t="shared" si="16"/>
        <v>1.4424629994413962E-4</v>
      </c>
      <c r="D580" s="130">
        <f t="shared" si="17"/>
        <v>144.24629994413962</v>
      </c>
    </row>
    <row r="581" spans="1:4" x14ac:dyDescent="0.3">
      <c r="A581" s="73">
        <v>43003</v>
      </c>
      <c r="B581" s="130">
        <v>2496.6599120000001</v>
      </c>
      <c r="C581" s="125">
        <f t="shared" si="16"/>
        <v>3.4362647279742031E-3</v>
      </c>
      <c r="D581" s="130">
        <f t="shared" si="17"/>
        <v>3436.2647279742032</v>
      </c>
    </row>
    <row r="582" spans="1:4" x14ac:dyDescent="0.3">
      <c r="A582" s="73">
        <v>43000</v>
      </c>
      <c r="B582" s="130">
        <v>2502.219971</v>
      </c>
      <c r="C582" s="125">
        <f t="shared" si="16"/>
        <v>1.6571683991368547E-2</v>
      </c>
      <c r="D582" s="130">
        <f t="shared" si="17"/>
        <v>16571.683991368547</v>
      </c>
    </row>
    <row r="583" spans="1:4" x14ac:dyDescent="0.3">
      <c r="A583" s="73">
        <v>42999</v>
      </c>
      <c r="B583" s="130">
        <v>2500.6000979999999</v>
      </c>
      <c r="C583" s="125">
        <f t="shared" si="16"/>
        <v>1.4401037924911098E-2</v>
      </c>
      <c r="D583" s="130">
        <f t="shared" si="17"/>
        <v>14401.037924911097</v>
      </c>
    </row>
    <row r="584" spans="1:4" x14ac:dyDescent="0.3">
      <c r="A584" s="73">
        <v>42998</v>
      </c>
      <c r="B584" s="130">
        <v>2508.23999</v>
      </c>
      <c r="C584" s="125">
        <f t="shared" ref="C584:C647" si="18">B584/B594-1</f>
        <v>1.7318701105871526E-2</v>
      </c>
      <c r="D584" s="130">
        <f t="shared" ref="D584:D647" si="19">C584*$B$5</f>
        <v>17318.701105871525</v>
      </c>
    </row>
    <row r="585" spans="1:4" x14ac:dyDescent="0.3">
      <c r="A585" s="73">
        <v>42997</v>
      </c>
      <c r="B585" s="130">
        <v>2506.6499020000001</v>
      </c>
      <c r="C585" s="125">
        <f t="shared" si="18"/>
        <v>1.9854670567464483E-2</v>
      </c>
      <c r="D585" s="130">
        <f t="shared" si="19"/>
        <v>19854.670567464484</v>
      </c>
    </row>
    <row r="586" spans="1:4" x14ac:dyDescent="0.3">
      <c r="A586" s="73">
        <v>42996</v>
      </c>
      <c r="B586" s="130">
        <v>2503.8701169999999</v>
      </c>
      <c r="C586" s="125">
        <f t="shared" si="18"/>
        <v>1.1031502477016897E-2</v>
      </c>
      <c r="D586" s="130">
        <f t="shared" si="19"/>
        <v>11031.502477016897</v>
      </c>
    </row>
    <row r="587" spans="1:4" x14ac:dyDescent="0.3">
      <c r="A587" s="73">
        <v>42993</v>
      </c>
      <c r="B587" s="130">
        <v>2500.2299800000001</v>
      </c>
      <c r="C587" s="125">
        <f t="shared" si="18"/>
        <v>1.1563157863447193E-2</v>
      </c>
      <c r="D587" s="130">
        <f t="shared" si="19"/>
        <v>11563.157863447193</v>
      </c>
    </row>
    <row r="588" spans="1:4" x14ac:dyDescent="0.3">
      <c r="A588" s="73">
        <v>42992</v>
      </c>
      <c r="B588" s="130">
        <v>2495.6201169999999</v>
      </c>
      <c r="C588" s="125">
        <f t="shared" si="18"/>
        <v>1.5474520826599392E-2</v>
      </c>
      <c r="D588" s="130">
        <f t="shared" si="19"/>
        <v>15474.520826599392</v>
      </c>
    </row>
    <row r="589" spans="1:4" x14ac:dyDescent="0.3">
      <c r="A589" s="73">
        <v>42991</v>
      </c>
      <c r="B589" s="130">
        <v>2498.3701169999999</v>
      </c>
      <c r="C589" s="125">
        <f t="shared" si="18"/>
        <v>2.1285233600549125E-2</v>
      </c>
      <c r="D589" s="130">
        <f t="shared" si="19"/>
        <v>21285.233600549123</v>
      </c>
    </row>
    <row r="590" spans="1:4" x14ac:dyDescent="0.3">
      <c r="A590" s="73">
        <v>42990</v>
      </c>
      <c r="B590" s="130">
        <v>2496.4799800000001</v>
      </c>
      <c r="C590" s="125">
        <f t="shared" si="18"/>
        <v>2.1372692621725697E-2</v>
      </c>
      <c r="D590" s="130">
        <f t="shared" si="19"/>
        <v>21372.692621725699</v>
      </c>
    </row>
    <row r="591" spans="1:4" x14ac:dyDescent="0.3">
      <c r="A591" s="73">
        <v>42989</v>
      </c>
      <c r="B591" s="130">
        <v>2488.110107</v>
      </c>
      <c r="C591" s="125">
        <f t="shared" si="18"/>
        <v>1.8444181288240102E-2</v>
      </c>
      <c r="D591" s="130">
        <f t="shared" si="19"/>
        <v>18444.181288240103</v>
      </c>
    </row>
    <row r="592" spans="1:4" x14ac:dyDescent="0.3">
      <c r="A592" s="73">
        <v>42986</v>
      </c>
      <c r="B592" s="130">
        <v>2461.429932</v>
      </c>
      <c r="C592" s="125">
        <f t="shared" si="18"/>
        <v>9.2087894754977473E-3</v>
      </c>
      <c r="D592" s="130">
        <f t="shared" si="19"/>
        <v>9208.7894754977478</v>
      </c>
    </row>
    <row r="593" spans="1:4" x14ac:dyDescent="0.3">
      <c r="A593" s="73">
        <v>42985</v>
      </c>
      <c r="B593" s="130">
        <v>2465.1000979999999</v>
      </c>
      <c r="C593" s="125">
        <f t="shared" si="18"/>
        <v>8.6169042503152493E-3</v>
      </c>
      <c r="D593" s="130">
        <f t="shared" si="19"/>
        <v>8616.9042503152486</v>
      </c>
    </row>
    <row r="594" spans="1:4" x14ac:dyDescent="0.3">
      <c r="A594" s="73">
        <v>42984</v>
      </c>
      <c r="B594" s="130">
        <v>2465.540039</v>
      </c>
      <c r="C594" s="125">
        <f t="shared" si="18"/>
        <v>5.3129361131536434E-3</v>
      </c>
      <c r="D594" s="130">
        <f t="shared" si="19"/>
        <v>5312.9361131536434</v>
      </c>
    </row>
    <row r="595" spans="1:4" x14ac:dyDescent="0.3">
      <c r="A595" s="73">
        <v>42983</v>
      </c>
      <c r="B595" s="130">
        <v>2457.8500979999999</v>
      </c>
      <c r="C595" s="125">
        <f t="shared" si="18"/>
        <v>1.2139822012148471E-2</v>
      </c>
      <c r="D595" s="130">
        <f t="shared" si="19"/>
        <v>12139.822012148472</v>
      </c>
    </row>
    <row r="596" spans="1:4" x14ac:dyDescent="0.3">
      <c r="A596" s="73">
        <v>42979</v>
      </c>
      <c r="B596" s="130">
        <v>2476.5500489999999</v>
      </c>
      <c r="C596" s="125">
        <f t="shared" si="18"/>
        <v>2.1026158590718991E-2</v>
      </c>
      <c r="D596" s="130">
        <f t="shared" si="19"/>
        <v>21026.158590718991</v>
      </c>
    </row>
    <row r="597" spans="1:4" x14ac:dyDescent="0.3">
      <c r="A597" s="73">
        <v>42978</v>
      </c>
      <c r="B597" s="130">
        <v>2471.6499020000001</v>
      </c>
      <c r="C597" s="125">
        <f t="shared" si="18"/>
        <v>1.7135687436941938E-2</v>
      </c>
      <c r="D597" s="130">
        <f t="shared" si="19"/>
        <v>17135.687436941938</v>
      </c>
    </row>
    <row r="598" spans="1:4" x14ac:dyDescent="0.3">
      <c r="A598" s="73">
        <v>42977</v>
      </c>
      <c r="B598" s="130">
        <v>2457.5900879999999</v>
      </c>
      <c r="C598" s="125">
        <f t="shared" si="18"/>
        <v>-4.2623783153610262E-3</v>
      </c>
      <c r="D598" s="130">
        <f t="shared" si="19"/>
        <v>-4262.3783153610266</v>
      </c>
    </row>
    <row r="599" spans="1:4" x14ac:dyDescent="0.3">
      <c r="A599" s="73">
        <v>42976</v>
      </c>
      <c r="B599" s="130">
        <v>2446.3000489999999</v>
      </c>
      <c r="C599" s="125">
        <f t="shared" si="18"/>
        <v>-7.4291905027881189E-3</v>
      </c>
      <c r="D599" s="130">
        <f t="shared" si="19"/>
        <v>-7429.1905027881185</v>
      </c>
    </row>
    <row r="600" spans="1:4" x14ac:dyDescent="0.3">
      <c r="A600" s="73">
        <v>42975</v>
      </c>
      <c r="B600" s="130">
        <v>2444.23999</v>
      </c>
      <c r="C600" s="125">
        <f t="shared" si="18"/>
        <v>-8.7597318679003555E-3</v>
      </c>
      <c r="D600" s="130">
        <f t="shared" si="19"/>
        <v>-8759.7318679003547</v>
      </c>
    </row>
    <row r="601" spans="1:4" x14ac:dyDescent="0.3">
      <c r="A601" s="73">
        <v>42972</v>
      </c>
      <c r="B601" s="130">
        <v>2443.0500489999999</v>
      </c>
      <c r="C601" s="125">
        <f t="shared" si="18"/>
        <v>7.0862523217507523E-4</v>
      </c>
      <c r="D601" s="130">
        <f t="shared" si="19"/>
        <v>708.62523217507521</v>
      </c>
    </row>
    <row r="602" spans="1:4" x14ac:dyDescent="0.3">
      <c r="A602" s="73">
        <v>42971</v>
      </c>
      <c r="B602" s="130">
        <v>2438.969971</v>
      </c>
      <c r="C602" s="125">
        <f t="shared" si="18"/>
        <v>3.1170818434689274E-4</v>
      </c>
      <c r="D602" s="130">
        <f t="shared" si="19"/>
        <v>311.70818434689272</v>
      </c>
    </row>
    <row r="603" spans="1:4" x14ac:dyDescent="0.3">
      <c r="A603" s="73">
        <v>42970</v>
      </c>
      <c r="B603" s="130">
        <v>2444.040039</v>
      </c>
      <c r="C603" s="125">
        <f t="shared" si="18"/>
        <v>-1.2117921745839366E-2</v>
      </c>
      <c r="D603" s="130">
        <f t="shared" si="19"/>
        <v>-12117.921745839367</v>
      </c>
    </row>
    <row r="604" spans="1:4" x14ac:dyDescent="0.3">
      <c r="A604" s="73">
        <v>42969</v>
      </c>
      <c r="B604" s="130">
        <v>2452.51001</v>
      </c>
      <c r="C604" s="125">
        <f t="shared" si="18"/>
        <v>-9.0548028648500534E-3</v>
      </c>
      <c r="D604" s="130">
        <f t="shared" si="19"/>
        <v>-9054.8028648500531</v>
      </c>
    </row>
    <row r="605" spans="1:4" x14ac:dyDescent="0.3">
      <c r="A605" s="73">
        <v>42968</v>
      </c>
      <c r="B605" s="130">
        <v>2428.3701169999999</v>
      </c>
      <c r="C605" s="125">
        <f t="shared" si="18"/>
        <v>-2.1177631136813369E-2</v>
      </c>
      <c r="D605" s="130">
        <f t="shared" si="19"/>
        <v>-21177.631136813368</v>
      </c>
    </row>
    <row r="606" spans="1:4" x14ac:dyDescent="0.3">
      <c r="A606" s="73">
        <v>42965</v>
      </c>
      <c r="B606" s="130">
        <v>2425.5500489999999</v>
      </c>
      <c r="C606" s="125">
        <f t="shared" si="18"/>
        <v>-2.07038946496515E-2</v>
      </c>
      <c r="D606" s="130">
        <f t="shared" si="19"/>
        <v>-20703.894649651498</v>
      </c>
    </row>
    <row r="607" spans="1:4" x14ac:dyDescent="0.3">
      <c r="A607" s="73">
        <v>42964</v>
      </c>
      <c r="B607" s="130">
        <v>2430.01001</v>
      </c>
      <c r="C607" s="125">
        <f t="shared" si="18"/>
        <v>-1.704982828796886E-2</v>
      </c>
      <c r="D607" s="130">
        <f t="shared" si="19"/>
        <v>-17049.82828796886</v>
      </c>
    </row>
    <row r="608" spans="1:4" x14ac:dyDescent="0.3">
      <c r="A608" s="73">
        <v>42963</v>
      </c>
      <c r="B608" s="130">
        <v>2468.110107</v>
      </c>
      <c r="C608" s="125">
        <f t="shared" si="18"/>
        <v>-3.8182415594149033E-3</v>
      </c>
      <c r="D608" s="130">
        <f t="shared" si="19"/>
        <v>-3818.2415594149033</v>
      </c>
    </row>
    <row r="609" spans="1:4" x14ac:dyDescent="0.3">
      <c r="A609" s="73">
        <v>42962</v>
      </c>
      <c r="B609" s="130">
        <v>2464.610107</v>
      </c>
      <c r="C609" s="125">
        <f t="shared" si="18"/>
        <v>-4.7408446041137253E-3</v>
      </c>
      <c r="D609" s="130">
        <f t="shared" si="19"/>
        <v>-4740.8446041137249</v>
      </c>
    </row>
    <row r="610" spans="1:4" x14ac:dyDescent="0.3">
      <c r="A610" s="73">
        <v>42961</v>
      </c>
      <c r="B610" s="130">
        <v>2465.8400879999999</v>
      </c>
      <c r="C610" s="125">
        <f t="shared" si="18"/>
        <v>-1.8054329075553044E-3</v>
      </c>
      <c r="D610" s="130">
        <f t="shared" si="19"/>
        <v>-1805.4329075553044</v>
      </c>
    </row>
    <row r="611" spans="1:4" x14ac:dyDescent="0.3">
      <c r="A611" s="73">
        <v>42958</v>
      </c>
      <c r="B611" s="130">
        <v>2441.320068</v>
      </c>
      <c r="C611" s="125">
        <f t="shared" si="18"/>
        <v>-1.245096427321124E-2</v>
      </c>
      <c r="D611" s="130">
        <f t="shared" si="19"/>
        <v>-12450.964273211241</v>
      </c>
    </row>
    <row r="612" spans="1:4" x14ac:dyDescent="0.3">
      <c r="A612" s="73">
        <v>42957</v>
      </c>
      <c r="B612" s="130">
        <v>2438.209961</v>
      </c>
      <c r="C612" s="125">
        <f t="shared" si="18"/>
        <v>-1.5031777303438854E-2</v>
      </c>
      <c r="D612" s="130">
        <f t="shared" si="19"/>
        <v>-15031.777303438854</v>
      </c>
    </row>
    <row r="613" spans="1:4" x14ac:dyDescent="0.3">
      <c r="A613" s="73">
        <v>42956</v>
      </c>
      <c r="B613" s="130">
        <v>2474.0200199999999</v>
      </c>
      <c r="C613" s="125">
        <f t="shared" si="18"/>
        <v>-1.5376591130394912E-3</v>
      </c>
      <c r="D613" s="130">
        <f t="shared" si="19"/>
        <v>-1537.6591130394911</v>
      </c>
    </row>
    <row r="614" spans="1:4" x14ac:dyDescent="0.3">
      <c r="A614" s="73">
        <v>42955</v>
      </c>
      <c r="B614" s="130">
        <v>2474.919922</v>
      </c>
      <c r="C614" s="125">
        <f t="shared" si="18"/>
        <v>-8.9214579145269202E-4</v>
      </c>
      <c r="D614" s="130">
        <f t="shared" si="19"/>
        <v>-892.14579145269204</v>
      </c>
    </row>
    <row r="615" spans="1:4" x14ac:dyDescent="0.3">
      <c r="A615" s="73">
        <v>42954</v>
      </c>
      <c r="B615" s="130">
        <v>2480.9099120000001</v>
      </c>
      <c r="C615" s="125">
        <f t="shared" si="18"/>
        <v>4.4536037312765675E-3</v>
      </c>
      <c r="D615" s="130">
        <f t="shared" si="19"/>
        <v>4453.6037312765675</v>
      </c>
    </row>
    <row r="616" spans="1:4" x14ac:dyDescent="0.3">
      <c r="A616" s="73">
        <v>42951</v>
      </c>
      <c r="B616" s="130">
        <v>2476.830078</v>
      </c>
      <c r="C616" s="125">
        <f t="shared" si="18"/>
        <v>1.7350736215924201E-3</v>
      </c>
      <c r="D616" s="130">
        <f t="shared" si="19"/>
        <v>1735.0736215924201</v>
      </c>
    </row>
    <row r="617" spans="1:4" x14ac:dyDescent="0.3">
      <c r="A617" s="73">
        <v>42950</v>
      </c>
      <c r="B617" s="130">
        <v>2472.1599120000001</v>
      </c>
      <c r="C617" s="125">
        <f t="shared" si="18"/>
        <v>-5.2155451921653828E-4</v>
      </c>
      <c r="D617" s="130">
        <f t="shared" si="19"/>
        <v>-521.55451921653832</v>
      </c>
    </row>
    <row r="618" spans="1:4" x14ac:dyDescent="0.3">
      <c r="A618" s="73">
        <v>42949</v>
      </c>
      <c r="B618" s="130">
        <v>2477.570068</v>
      </c>
      <c r="C618" s="125">
        <f t="shared" si="18"/>
        <v>1.5118217024119307E-3</v>
      </c>
      <c r="D618" s="130">
        <f t="shared" si="19"/>
        <v>1511.8217024119308</v>
      </c>
    </row>
    <row r="619" spans="1:4" x14ac:dyDescent="0.3">
      <c r="A619" s="73">
        <v>42948</v>
      </c>
      <c r="B619" s="130">
        <v>2476.3500979999999</v>
      </c>
      <c r="C619" s="125">
        <f t="shared" si="18"/>
        <v>6.3967838525991194E-3</v>
      </c>
      <c r="D619" s="130">
        <f t="shared" si="19"/>
        <v>6396.7838525991192</v>
      </c>
    </row>
    <row r="620" spans="1:4" x14ac:dyDescent="0.3">
      <c r="A620" s="73">
        <v>42947</v>
      </c>
      <c r="B620" s="130">
        <v>2470.3000489999999</v>
      </c>
      <c r="C620" s="125">
        <f t="shared" si="18"/>
        <v>4.5382355155016985E-3</v>
      </c>
      <c r="D620" s="130">
        <f t="shared" si="19"/>
        <v>4538.2355155016985</v>
      </c>
    </row>
    <row r="621" spans="1:4" x14ac:dyDescent="0.3">
      <c r="A621" s="73">
        <v>42944</v>
      </c>
      <c r="B621" s="130">
        <v>2472.1000979999999</v>
      </c>
      <c r="C621" s="125">
        <f t="shared" si="18"/>
        <v>5.2170269615208209E-3</v>
      </c>
      <c r="D621" s="130">
        <f t="shared" si="19"/>
        <v>5217.0269615208208</v>
      </c>
    </row>
    <row r="622" spans="1:4" x14ac:dyDescent="0.3">
      <c r="A622" s="73">
        <v>42943</v>
      </c>
      <c r="B622" s="130">
        <v>2475.419922</v>
      </c>
      <c r="C622" s="125">
        <f t="shared" si="18"/>
        <v>1.1271143470278133E-2</v>
      </c>
      <c r="D622" s="130">
        <f t="shared" si="19"/>
        <v>11271.143470278133</v>
      </c>
    </row>
    <row r="623" spans="1:4" x14ac:dyDescent="0.3">
      <c r="A623" s="73">
        <v>42942</v>
      </c>
      <c r="B623" s="130">
        <v>2477.830078</v>
      </c>
      <c r="C623" s="125">
        <f t="shared" si="18"/>
        <v>1.4153311368054755E-2</v>
      </c>
      <c r="D623" s="130">
        <f t="shared" si="19"/>
        <v>14153.311368054756</v>
      </c>
    </row>
    <row r="624" spans="1:4" x14ac:dyDescent="0.3">
      <c r="A624" s="73">
        <v>42941</v>
      </c>
      <c r="B624" s="130">
        <v>2477.1298830000001</v>
      </c>
      <c r="C624" s="125">
        <f t="shared" si="18"/>
        <v>2.1273640558172602E-2</v>
      </c>
      <c r="D624" s="130">
        <f t="shared" si="19"/>
        <v>21273.640558172603</v>
      </c>
    </row>
    <row r="625" spans="1:4" x14ac:dyDescent="0.3">
      <c r="A625" s="73">
        <v>42940</v>
      </c>
      <c r="B625" s="130">
        <v>2469.9099120000001</v>
      </c>
      <c r="C625" s="125">
        <f t="shared" si="18"/>
        <v>1.7499981952105337E-2</v>
      </c>
      <c r="D625" s="130">
        <f t="shared" si="19"/>
        <v>17499.981952105336</v>
      </c>
    </row>
    <row r="626" spans="1:4" x14ac:dyDescent="0.3">
      <c r="A626" s="73">
        <v>42937</v>
      </c>
      <c r="B626" s="130">
        <v>2472.540039</v>
      </c>
      <c r="C626" s="125">
        <f t="shared" si="18"/>
        <v>1.9528492040977286E-2</v>
      </c>
      <c r="D626" s="130">
        <f t="shared" si="19"/>
        <v>19528.492040977286</v>
      </c>
    </row>
    <row r="627" spans="1:4" x14ac:dyDescent="0.3">
      <c r="A627" s="73">
        <v>42936</v>
      </c>
      <c r="B627" s="130">
        <v>2473.4499510000001</v>
      </c>
      <c r="C627" s="125">
        <f t="shared" si="18"/>
        <v>2.643425708060998E-2</v>
      </c>
      <c r="D627" s="130">
        <f t="shared" si="19"/>
        <v>26434.257080609979</v>
      </c>
    </row>
    <row r="628" spans="1:4" x14ac:dyDescent="0.3">
      <c r="A628" s="73">
        <v>42935</v>
      </c>
      <c r="B628" s="130">
        <v>2473.830078</v>
      </c>
      <c r="C628" s="125">
        <f t="shared" si="18"/>
        <v>1.6974042909063014E-2</v>
      </c>
      <c r="D628" s="130">
        <f t="shared" si="19"/>
        <v>16974.042909063013</v>
      </c>
    </row>
    <row r="629" spans="1:4" x14ac:dyDescent="0.3">
      <c r="A629" s="73">
        <v>42934</v>
      </c>
      <c r="B629" s="130">
        <v>2460.610107</v>
      </c>
      <c r="C629" s="125">
        <f t="shared" si="18"/>
        <v>1.535035192180878E-2</v>
      </c>
      <c r="D629" s="130">
        <f t="shared" si="19"/>
        <v>15350.35192180878</v>
      </c>
    </row>
    <row r="630" spans="1:4" x14ac:dyDescent="0.3">
      <c r="A630" s="73">
        <v>42933</v>
      </c>
      <c r="B630" s="130">
        <v>2459.139893</v>
      </c>
      <c r="C630" s="125">
        <f t="shared" si="18"/>
        <v>1.6299517625604887E-2</v>
      </c>
      <c r="D630" s="130">
        <f t="shared" si="19"/>
        <v>16299.517625604887</v>
      </c>
    </row>
    <row r="631" spans="1:4" x14ac:dyDescent="0.3">
      <c r="A631" s="73">
        <v>42930</v>
      </c>
      <c r="B631" s="130">
        <v>2459.2700199999999</v>
      </c>
      <c r="C631" s="125">
        <f t="shared" si="18"/>
        <v>7.6126339064548354E-3</v>
      </c>
      <c r="D631" s="130">
        <f t="shared" si="19"/>
        <v>7612.6339064548356</v>
      </c>
    </row>
    <row r="632" spans="1:4" x14ac:dyDescent="0.3">
      <c r="A632" s="73">
        <v>42929</v>
      </c>
      <c r="B632" s="130">
        <v>2447.830078</v>
      </c>
      <c r="C632" s="125">
        <f t="shared" si="18"/>
        <v>1.175929220537375E-2</v>
      </c>
      <c r="D632" s="130">
        <f t="shared" si="19"/>
        <v>11759.292205373751</v>
      </c>
    </row>
    <row r="633" spans="1:4" x14ac:dyDescent="0.3">
      <c r="A633" s="73">
        <v>42928</v>
      </c>
      <c r="B633" s="130">
        <v>2443.25</v>
      </c>
      <c r="C633" s="125">
        <f t="shared" si="18"/>
        <v>1.7137400252824619E-3</v>
      </c>
      <c r="D633" s="130">
        <f t="shared" si="19"/>
        <v>1713.7400252824618</v>
      </c>
    </row>
    <row r="634" spans="1:4" x14ac:dyDescent="0.3">
      <c r="A634" s="73">
        <v>42927</v>
      </c>
      <c r="B634" s="130">
        <v>2425.530029</v>
      </c>
      <c r="C634" s="125">
        <f t="shared" si="18"/>
        <v>-5.2372635620613339E-3</v>
      </c>
      <c r="D634" s="130">
        <f t="shared" si="19"/>
        <v>-5237.2635620613337</v>
      </c>
    </row>
    <row r="635" spans="1:4" x14ac:dyDescent="0.3">
      <c r="A635" s="73">
        <v>42926</v>
      </c>
      <c r="B635" s="130">
        <v>2427.429932</v>
      </c>
      <c r="C635" s="125">
        <f t="shared" si="18"/>
        <v>-2.9041150133497506E-3</v>
      </c>
      <c r="D635" s="130">
        <f t="shared" si="19"/>
        <v>-2904.1150133497508</v>
      </c>
    </row>
    <row r="636" spans="1:4" x14ac:dyDescent="0.3">
      <c r="A636" s="73">
        <v>42923</v>
      </c>
      <c r="B636" s="130">
        <v>2425.179932</v>
      </c>
      <c r="C636" s="125">
        <f t="shared" si="18"/>
        <v>-4.2823664469215927E-3</v>
      </c>
      <c r="D636" s="130">
        <f t="shared" si="19"/>
        <v>-4282.3664469215928</v>
      </c>
    </row>
    <row r="637" spans="1:4" x14ac:dyDescent="0.3">
      <c r="A637" s="73">
        <v>42922</v>
      </c>
      <c r="B637" s="130">
        <v>2409.75</v>
      </c>
      <c r="C637" s="125">
        <f t="shared" si="18"/>
        <v>-1.1193965062135103E-2</v>
      </c>
      <c r="D637" s="130">
        <f t="shared" si="19"/>
        <v>-11193.965062135103</v>
      </c>
    </row>
    <row r="638" spans="1:4" x14ac:dyDescent="0.3">
      <c r="A638" s="73">
        <v>42921</v>
      </c>
      <c r="B638" s="130">
        <v>2432.540039</v>
      </c>
      <c r="C638" s="125">
        <f t="shared" si="18"/>
        <v>-8.5267020177794972E-3</v>
      </c>
      <c r="D638" s="130">
        <f t="shared" si="19"/>
        <v>-8526.7020177794966</v>
      </c>
    </row>
    <row r="639" spans="1:4" x14ac:dyDescent="0.3">
      <c r="A639" s="73">
        <v>42916</v>
      </c>
      <c r="B639" s="130">
        <v>2423.4099120000001</v>
      </c>
      <c r="C639" s="125">
        <f t="shared" si="18"/>
        <v>-4.0030373763629834E-3</v>
      </c>
      <c r="D639" s="130">
        <f t="shared" si="19"/>
        <v>-4003.0373763629832</v>
      </c>
    </row>
    <row r="640" spans="1:4" x14ac:dyDescent="0.3">
      <c r="A640" s="73">
        <v>42915</v>
      </c>
      <c r="B640" s="130">
        <v>2419.6999510000001</v>
      </c>
      <c r="C640" s="125">
        <f t="shared" si="18"/>
        <v>-5.2457225214733727E-3</v>
      </c>
      <c r="D640" s="130">
        <f t="shared" si="19"/>
        <v>-5245.7225214733726</v>
      </c>
    </row>
    <row r="641" spans="1:4" x14ac:dyDescent="0.3">
      <c r="A641" s="73">
        <v>42914</v>
      </c>
      <c r="B641" s="130">
        <v>2440.6899410000001</v>
      </c>
      <c r="C641" s="125">
        <f t="shared" si="18"/>
        <v>1.1362223077973077E-3</v>
      </c>
      <c r="D641" s="130">
        <f t="shared" si="19"/>
        <v>1136.2223077973076</v>
      </c>
    </row>
    <row r="642" spans="1:4" x14ac:dyDescent="0.3">
      <c r="A642" s="73">
        <v>42913</v>
      </c>
      <c r="B642" s="130">
        <v>2419.3798830000001</v>
      </c>
      <c r="C642" s="125">
        <f t="shared" si="18"/>
        <v>-8.593117445396925E-3</v>
      </c>
      <c r="D642" s="130">
        <f t="shared" si="19"/>
        <v>-8593.1174453969252</v>
      </c>
    </row>
    <row r="643" spans="1:4" x14ac:dyDescent="0.3">
      <c r="A643" s="73">
        <v>42912</v>
      </c>
      <c r="B643" s="130">
        <v>2439.070068</v>
      </c>
      <c r="C643" s="125">
        <f t="shared" si="18"/>
        <v>3.9846115388444403E-3</v>
      </c>
      <c r="D643" s="130">
        <f t="shared" si="19"/>
        <v>3984.6115388444405</v>
      </c>
    </row>
    <row r="644" spans="1:4" x14ac:dyDescent="0.3">
      <c r="A644" s="73">
        <v>42909</v>
      </c>
      <c r="B644" s="130">
        <v>2438.3000489999999</v>
      </c>
      <c r="C644" s="125">
        <f t="shared" si="18"/>
        <v>2.6852987520586957E-3</v>
      </c>
      <c r="D644" s="130">
        <f t="shared" si="19"/>
        <v>2685.2987520586958</v>
      </c>
    </row>
    <row r="645" spans="1:4" x14ac:dyDescent="0.3">
      <c r="A645" s="73">
        <v>42908</v>
      </c>
      <c r="B645" s="130">
        <v>2434.5</v>
      </c>
      <c r="C645" s="125">
        <f t="shared" si="18"/>
        <v>2.9171004426165048E-4</v>
      </c>
      <c r="D645" s="130">
        <f t="shared" si="19"/>
        <v>291.71004426165047</v>
      </c>
    </row>
    <row r="646" spans="1:4" x14ac:dyDescent="0.3">
      <c r="A646" s="73">
        <v>42907</v>
      </c>
      <c r="B646" s="130">
        <v>2435.610107</v>
      </c>
      <c r="C646" s="125">
        <f t="shared" si="18"/>
        <v>1.0152371456761955E-3</v>
      </c>
      <c r="D646" s="130">
        <f t="shared" si="19"/>
        <v>1015.2371456761955</v>
      </c>
    </row>
    <row r="647" spans="1:4" x14ac:dyDescent="0.3">
      <c r="A647" s="73">
        <v>42906</v>
      </c>
      <c r="B647" s="130">
        <v>2437.030029</v>
      </c>
      <c r="C647" s="125">
        <f t="shared" si="18"/>
        <v>3.169577930035361E-3</v>
      </c>
      <c r="D647" s="130">
        <f t="shared" si="19"/>
        <v>3169.5779300353611</v>
      </c>
    </row>
    <row r="648" spans="1:4" x14ac:dyDescent="0.3">
      <c r="A648" s="73">
        <v>42905</v>
      </c>
      <c r="B648" s="130">
        <v>2453.459961</v>
      </c>
      <c r="C648" s="125">
        <f t="shared" ref="C648:C711" si="20">B648/B658-1</f>
        <v>7.1260877228536135E-3</v>
      </c>
      <c r="D648" s="130">
        <f t="shared" ref="D648:D711" si="21">C648*$B$5</f>
        <v>7126.0877228536137</v>
      </c>
    </row>
    <row r="649" spans="1:4" x14ac:dyDescent="0.3">
      <c r="A649" s="73">
        <v>42902</v>
      </c>
      <c r="B649" s="130">
        <v>2433.1499020000001</v>
      </c>
      <c r="C649" s="125">
        <f t="shared" si="20"/>
        <v>-2.4272226032663324E-3</v>
      </c>
      <c r="D649" s="130">
        <f t="shared" si="21"/>
        <v>-2427.2226032663325</v>
      </c>
    </row>
    <row r="650" spans="1:4" x14ac:dyDescent="0.3">
      <c r="A650" s="73">
        <v>42901</v>
      </c>
      <c r="B650" s="130">
        <v>2432.459961</v>
      </c>
      <c r="C650" s="125">
        <f t="shared" si="20"/>
        <v>9.8758958286304654E-4</v>
      </c>
      <c r="D650" s="130">
        <f t="shared" si="21"/>
        <v>987.58958286304653</v>
      </c>
    </row>
    <row r="651" spans="1:4" x14ac:dyDescent="0.3">
      <c r="A651" s="73">
        <v>42900</v>
      </c>
      <c r="B651" s="130">
        <v>2437.919922</v>
      </c>
      <c r="C651" s="125">
        <f t="shared" si="20"/>
        <v>1.0830032535587009E-2</v>
      </c>
      <c r="D651" s="130">
        <f t="shared" si="21"/>
        <v>10830.032535587008</v>
      </c>
    </row>
    <row r="652" spans="1:4" x14ac:dyDescent="0.3">
      <c r="A652" s="73">
        <v>42899</v>
      </c>
      <c r="B652" s="130">
        <v>2440.3500979999999</v>
      </c>
      <c r="C652" s="125">
        <f t="shared" si="20"/>
        <v>1.1372238086276187E-2</v>
      </c>
      <c r="D652" s="130">
        <f t="shared" si="21"/>
        <v>11372.238086276187</v>
      </c>
    </row>
    <row r="653" spans="1:4" x14ac:dyDescent="0.3">
      <c r="A653" s="73">
        <v>42898</v>
      </c>
      <c r="B653" s="130">
        <v>2429.389893</v>
      </c>
      <c r="C653" s="125">
        <f t="shared" si="20"/>
        <v>5.6170677525806401E-3</v>
      </c>
      <c r="D653" s="130">
        <f t="shared" si="21"/>
        <v>5617.0677525806404</v>
      </c>
    </row>
    <row r="654" spans="1:4" x14ac:dyDescent="0.3">
      <c r="A654" s="73">
        <v>42895</v>
      </c>
      <c r="B654" s="130">
        <v>2431.7700199999999</v>
      </c>
      <c r="C654" s="125">
        <f t="shared" si="20"/>
        <v>6.9148933694622716E-3</v>
      </c>
      <c r="D654" s="130">
        <f t="shared" si="21"/>
        <v>6914.8933694622719</v>
      </c>
    </row>
    <row r="655" spans="1:4" x14ac:dyDescent="0.3">
      <c r="A655" s="73">
        <v>42894</v>
      </c>
      <c r="B655" s="130">
        <v>2433.790039</v>
      </c>
      <c r="C655" s="125">
        <f t="shared" si="20"/>
        <v>1.2227694886588036E-2</v>
      </c>
      <c r="D655" s="130">
        <f t="shared" si="21"/>
        <v>12227.694886588037</v>
      </c>
    </row>
    <row r="656" spans="1:4" x14ac:dyDescent="0.3">
      <c r="A656" s="73">
        <v>42893</v>
      </c>
      <c r="B656" s="130">
        <v>2433.139893</v>
      </c>
      <c r="C656" s="125">
        <f t="shared" si="20"/>
        <v>1.4476185209072012E-2</v>
      </c>
      <c r="D656" s="130">
        <f t="shared" si="21"/>
        <v>14476.185209072013</v>
      </c>
    </row>
    <row r="657" spans="1:4" x14ac:dyDescent="0.3">
      <c r="A657" s="73">
        <v>42892</v>
      </c>
      <c r="B657" s="130">
        <v>2429.330078</v>
      </c>
      <c r="C657" s="125">
        <f t="shared" si="20"/>
        <v>1.4749274318934136E-2</v>
      </c>
      <c r="D657" s="130">
        <f t="shared" si="21"/>
        <v>14749.274318934136</v>
      </c>
    </row>
    <row r="658" spans="1:4" x14ac:dyDescent="0.3">
      <c r="A658" s="73">
        <v>42891</v>
      </c>
      <c r="B658" s="130">
        <v>2436.1000979999999</v>
      </c>
      <c r="C658" s="125">
        <f t="shared" si="20"/>
        <v>2.2827994128872486E-2</v>
      </c>
      <c r="D658" s="130">
        <f t="shared" si="21"/>
        <v>22827.994128872488</v>
      </c>
    </row>
    <row r="659" spans="1:4" x14ac:dyDescent="0.3">
      <c r="A659" s="73">
        <v>42888</v>
      </c>
      <c r="B659" s="130">
        <v>2439.070068</v>
      </c>
      <c r="C659" s="125">
        <f t="shared" si="20"/>
        <v>3.1005401272828914E-2</v>
      </c>
      <c r="D659" s="130">
        <f t="shared" si="21"/>
        <v>31005.401272828913</v>
      </c>
    </row>
    <row r="660" spans="1:4" x14ac:dyDescent="0.3">
      <c r="A660" s="73">
        <v>42887</v>
      </c>
      <c r="B660" s="130">
        <v>2430.0600589999999</v>
      </c>
      <c r="C660" s="125">
        <f t="shared" si="20"/>
        <v>3.0983920061037118E-2</v>
      </c>
      <c r="D660" s="130">
        <f t="shared" si="21"/>
        <v>30983.920061037119</v>
      </c>
    </row>
    <row r="661" spans="1:4" x14ac:dyDescent="0.3">
      <c r="A661" s="73">
        <v>42886</v>
      </c>
      <c r="B661" s="130">
        <v>2411.8000489999999</v>
      </c>
      <c r="C661" s="125">
        <f t="shared" si="20"/>
        <v>4.6362587784360976E-3</v>
      </c>
      <c r="D661" s="130">
        <f t="shared" si="21"/>
        <v>4636.2587784360976</v>
      </c>
    </row>
    <row r="662" spans="1:4" x14ac:dyDescent="0.3">
      <c r="A662" s="73">
        <v>42885</v>
      </c>
      <c r="B662" s="130">
        <v>2412.9099120000001</v>
      </c>
      <c r="C662" s="125">
        <f t="shared" si="20"/>
        <v>4.4081736405825467E-3</v>
      </c>
      <c r="D662" s="130">
        <f t="shared" si="21"/>
        <v>4408.1736405825468</v>
      </c>
    </row>
    <row r="663" spans="1:4" x14ac:dyDescent="0.3">
      <c r="A663" s="73">
        <v>42881</v>
      </c>
      <c r="B663" s="130">
        <v>2415.820068</v>
      </c>
      <c r="C663" s="125">
        <f t="shared" si="20"/>
        <v>1.042292317597826E-2</v>
      </c>
      <c r="D663" s="130">
        <f t="shared" si="21"/>
        <v>10422.92317597826</v>
      </c>
    </row>
    <row r="664" spans="1:4" x14ac:dyDescent="0.3">
      <c r="A664" s="73">
        <v>42880</v>
      </c>
      <c r="B664" s="130">
        <v>2415.070068</v>
      </c>
      <c r="C664" s="125">
        <f t="shared" si="20"/>
        <v>8.6158465062122769E-3</v>
      </c>
      <c r="D664" s="130">
        <f t="shared" si="21"/>
        <v>8615.8465062122777</v>
      </c>
    </row>
    <row r="665" spans="1:4" x14ac:dyDescent="0.3">
      <c r="A665" s="73">
        <v>42879</v>
      </c>
      <c r="B665" s="130">
        <v>2404.389893</v>
      </c>
      <c r="C665" s="125">
        <f t="shared" si="20"/>
        <v>1.9836434083946308E-3</v>
      </c>
      <c r="D665" s="130">
        <f t="shared" si="21"/>
        <v>1983.6434083946308</v>
      </c>
    </row>
    <row r="666" spans="1:4" x14ac:dyDescent="0.3">
      <c r="A666" s="73">
        <v>42878</v>
      </c>
      <c r="B666" s="130">
        <v>2398.419922</v>
      </c>
      <c r="C666" s="125">
        <f t="shared" si="20"/>
        <v>6.2580313436111368E-4</v>
      </c>
      <c r="D666" s="130">
        <f t="shared" si="21"/>
        <v>625.80313436111373</v>
      </c>
    </row>
    <row r="667" spans="1:4" x14ac:dyDescent="0.3">
      <c r="A667" s="73">
        <v>42877</v>
      </c>
      <c r="B667" s="130">
        <v>2394.0200199999999</v>
      </c>
      <c r="C667" s="125">
        <f t="shared" si="20"/>
        <v>-2.2338534377051023E-3</v>
      </c>
      <c r="D667" s="130">
        <f t="shared" si="21"/>
        <v>-2233.8534377051024</v>
      </c>
    </row>
    <row r="668" spans="1:4" x14ac:dyDescent="0.3">
      <c r="A668" s="73">
        <v>42874</v>
      </c>
      <c r="B668" s="130">
        <v>2381.7299800000001</v>
      </c>
      <c r="C668" s="125">
        <f t="shared" si="20"/>
        <v>-7.318856292721776E-3</v>
      </c>
      <c r="D668" s="130">
        <f t="shared" si="21"/>
        <v>-7318.8562927217763</v>
      </c>
    </row>
    <row r="669" spans="1:4" x14ac:dyDescent="0.3">
      <c r="A669" s="73">
        <v>42873</v>
      </c>
      <c r="B669" s="130">
        <v>2365.719971</v>
      </c>
      <c r="C669" s="125">
        <f t="shared" si="20"/>
        <v>-9.9601797853946517E-3</v>
      </c>
      <c r="D669" s="130">
        <f t="shared" si="21"/>
        <v>-9960.1797853946518</v>
      </c>
    </row>
    <row r="670" spans="1:4" x14ac:dyDescent="0.3">
      <c r="A670" s="73">
        <v>42872</v>
      </c>
      <c r="B670" s="130">
        <v>2357.030029</v>
      </c>
      <c r="C670" s="125">
        <f t="shared" si="20"/>
        <v>-1.3022681145353765E-2</v>
      </c>
      <c r="D670" s="130">
        <f t="shared" si="21"/>
        <v>-13022.681145353765</v>
      </c>
    </row>
    <row r="671" spans="1:4" x14ac:dyDescent="0.3">
      <c r="A671" s="73">
        <v>42871</v>
      </c>
      <c r="B671" s="130">
        <v>2400.669922</v>
      </c>
      <c r="C671" s="125">
        <f t="shared" si="20"/>
        <v>3.9729506099064338E-3</v>
      </c>
      <c r="D671" s="130">
        <f t="shared" si="21"/>
        <v>3972.9506099064338</v>
      </c>
    </row>
    <row r="672" spans="1:4" x14ac:dyDescent="0.3">
      <c r="A672" s="73">
        <v>42870</v>
      </c>
      <c r="B672" s="130">
        <v>2402.320068</v>
      </c>
      <c r="C672" s="125">
        <f t="shared" si="20"/>
        <v>5.8576451089689119E-3</v>
      </c>
      <c r="D672" s="130">
        <f t="shared" si="21"/>
        <v>5857.6451089689117</v>
      </c>
    </row>
    <row r="673" spans="1:4" x14ac:dyDescent="0.3">
      <c r="A673" s="73">
        <v>42867</v>
      </c>
      <c r="B673" s="130">
        <v>2390.8999020000001</v>
      </c>
      <c r="C673" s="125">
        <f t="shared" si="20"/>
        <v>2.8101464380911878E-3</v>
      </c>
      <c r="D673" s="130">
        <f t="shared" si="21"/>
        <v>2810.146438091188</v>
      </c>
    </row>
    <row r="674" spans="1:4" x14ac:dyDescent="0.3">
      <c r="A674" s="73">
        <v>42866</v>
      </c>
      <c r="B674" s="130">
        <v>2394.4399410000001</v>
      </c>
      <c r="C674" s="125">
        <f t="shared" si="20"/>
        <v>2.3735734091305805E-3</v>
      </c>
      <c r="D674" s="130">
        <f t="shared" si="21"/>
        <v>2373.5734091305803</v>
      </c>
    </row>
    <row r="675" spans="1:4" x14ac:dyDescent="0.3">
      <c r="A675" s="73">
        <v>42865</v>
      </c>
      <c r="B675" s="130">
        <v>2399.6298830000001</v>
      </c>
      <c r="C675" s="125">
        <f t="shared" si="20"/>
        <v>5.1016491444766388E-3</v>
      </c>
      <c r="D675" s="130">
        <f t="shared" si="21"/>
        <v>5101.6491444766389</v>
      </c>
    </row>
    <row r="676" spans="1:4" x14ac:dyDescent="0.3">
      <c r="A676" s="73">
        <v>42864</v>
      </c>
      <c r="B676" s="130">
        <v>2396.919922</v>
      </c>
      <c r="C676" s="125">
        <f t="shared" si="20"/>
        <v>3.4789331987030714E-3</v>
      </c>
      <c r="D676" s="130">
        <f t="shared" si="21"/>
        <v>3478.9331987030714</v>
      </c>
    </row>
    <row r="677" spans="1:4" x14ac:dyDescent="0.3">
      <c r="A677" s="73">
        <v>42863</v>
      </c>
      <c r="B677" s="130">
        <v>2399.3798830000001</v>
      </c>
      <c r="C677" s="125">
        <f t="shared" si="20"/>
        <v>1.0626953664023553E-2</v>
      </c>
      <c r="D677" s="130">
        <f t="shared" si="21"/>
        <v>10626.953664023553</v>
      </c>
    </row>
    <row r="678" spans="1:4" x14ac:dyDescent="0.3">
      <c r="A678" s="73">
        <v>42860</v>
      </c>
      <c r="B678" s="130">
        <v>2399.290039</v>
      </c>
      <c r="C678" s="125">
        <f t="shared" si="20"/>
        <v>2.1543966752144428E-2</v>
      </c>
      <c r="D678" s="130">
        <f t="shared" si="21"/>
        <v>21543.966752144428</v>
      </c>
    </row>
    <row r="679" spans="1:4" x14ac:dyDescent="0.3">
      <c r="A679" s="73">
        <v>42859</v>
      </c>
      <c r="B679" s="130">
        <v>2389.5200199999999</v>
      </c>
      <c r="C679" s="125">
        <f t="shared" si="20"/>
        <v>1.4296357452934227E-2</v>
      </c>
      <c r="D679" s="130">
        <f t="shared" si="21"/>
        <v>14296.357452934228</v>
      </c>
    </row>
    <row r="680" spans="1:4" x14ac:dyDescent="0.3">
      <c r="A680" s="73">
        <v>42858</v>
      </c>
      <c r="B680" s="130">
        <v>2388.1298830000001</v>
      </c>
      <c r="C680" s="125">
        <f t="shared" si="20"/>
        <v>2.1367121580824211E-2</v>
      </c>
      <c r="D680" s="130">
        <f t="shared" si="21"/>
        <v>21367.121580824212</v>
      </c>
    </row>
    <row r="681" spans="1:4" x14ac:dyDescent="0.3">
      <c r="A681" s="73">
        <v>42857</v>
      </c>
      <c r="B681" s="130">
        <v>2391.169922</v>
      </c>
      <c r="C681" s="125">
        <f t="shared" si="20"/>
        <v>2.0912044810118102E-2</v>
      </c>
      <c r="D681" s="130">
        <f t="shared" si="21"/>
        <v>20912.044810118103</v>
      </c>
    </row>
    <row r="682" spans="1:4" x14ac:dyDescent="0.3">
      <c r="A682" s="73">
        <v>42856</v>
      </c>
      <c r="B682" s="130">
        <v>2388.330078</v>
      </c>
      <c r="C682" s="125">
        <f t="shared" si="20"/>
        <v>1.6738995505600318E-2</v>
      </c>
      <c r="D682" s="130">
        <f t="shared" si="21"/>
        <v>16738.995505600316</v>
      </c>
    </row>
    <row r="683" spans="1:4" x14ac:dyDescent="0.3">
      <c r="A683" s="73">
        <v>42853</v>
      </c>
      <c r="B683" s="130">
        <v>2384.1999510000001</v>
      </c>
      <c r="C683" s="125">
        <f t="shared" si="20"/>
        <v>2.3723137535126781E-2</v>
      </c>
      <c r="D683" s="130">
        <f t="shared" si="21"/>
        <v>23723.137535126782</v>
      </c>
    </row>
    <row r="684" spans="1:4" x14ac:dyDescent="0.3">
      <c r="A684" s="73">
        <v>42852</v>
      </c>
      <c r="B684" s="130">
        <v>2388.7700199999999</v>
      </c>
      <c r="C684" s="125">
        <f t="shared" si="20"/>
        <v>1.8695692097975947E-2</v>
      </c>
      <c r="D684" s="130">
        <f t="shared" si="21"/>
        <v>18695.692097975945</v>
      </c>
    </row>
    <row r="685" spans="1:4" x14ac:dyDescent="0.3">
      <c r="A685" s="73">
        <v>42851</v>
      </c>
      <c r="B685" s="130">
        <v>2387.4499510000001</v>
      </c>
      <c r="C685" s="125">
        <f t="shared" si="20"/>
        <v>1.4304617077707471E-2</v>
      </c>
      <c r="D685" s="130">
        <f t="shared" si="21"/>
        <v>14304.617077707471</v>
      </c>
    </row>
    <row r="686" spans="1:4" x14ac:dyDescent="0.3">
      <c r="A686" s="73">
        <v>42850</v>
      </c>
      <c r="B686" s="130">
        <v>2388.610107</v>
      </c>
      <c r="C686" s="125">
        <f t="shared" si="20"/>
        <v>1.3342410432101381E-2</v>
      </c>
      <c r="D686" s="130">
        <f t="shared" si="21"/>
        <v>13342.410432101382</v>
      </c>
    </row>
    <row r="687" spans="1:4" x14ac:dyDescent="0.3">
      <c r="A687" s="73">
        <v>42849</v>
      </c>
      <c r="B687" s="130">
        <v>2374.1499020000001</v>
      </c>
      <c r="C687" s="125">
        <f t="shared" si="20"/>
        <v>7.9004655798169399E-3</v>
      </c>
      <c r="D687" s="130">
        <f t="shared" si="21"/>
        <v>7900.4655798169397</v>
      </c>
    </row>
    <row r="688" spans="1:4" x14ac:dyDescent="0.3">
      <c r="A688" s="73">
        <v>42846</v>
      </c>
      <c r="B688" s="130">
        <v>2348.6899410000001</v>
      </c>
      <c r="C688" s="125">
        <f t="shared" si="20"/>
        <v>-3.7328043967643776E-3</v>
      </c>
      <c r="D688" s="130">
        <f t="shared" si="21"/>
        <v>-3732.8043967643775</v>
      </c>
    </row>
    <row r="689" spans="1:4" x14ac:dyDescent="0.3">
      <c r="A689" s="73">
        <v>42845</v>
      </c>
      <c r="B689" s="130">
        <v>2355.8400879999999</v>
      </c>
      <c r="C689" s="125">
        <f t="shared" si="20"/>
        <v>1.2283036444407092E-3</v>
      </c>
      <c r="D689" s="130">
        <f t="shared" si="21"/>
        <v>1228.3036444407091</v>
      </c>
    </row>
    <row r="690" spans="1:4" x14ac:dyDescent="0.3">
      <c r="A690" s="73">
        <v>42844</v>
      </c>
      <c r="B690" s="130">
        <v>2338.169922</v>
      </c>
      <c r="C690" s="125">
        <f t="shared" si="20"/>
        <v>-9.317161048365441E-3</v>
      </c>
      <c r="D690" s="130">
        <f t="shared" si="21"/>
        <v>-9317.1610483654404</v>
      </c>
    </row>
    <row r="691" spans="1:4" x14ac:dyDescent="0.3">
      <c r="A691" s="73">
        <v>42843</v>
      </c>
      <c r="B691" s="130">
        <v>2342.1899410000001</v>
      </c>
      <c r="C691" s="125">
        <f t="shared" si="20"/>
        <v>-7.0586162600437818E-3</v>
      </c>
      <c r="D691" s="130">
        <f t="shared" si="21"/>
        <v>-7058.6162600437819</v>
      </c>
    </row>
    <row r="692" spans="1:4" x14ac:dyDescent="0.3">
      <c r="A692" s="73">
        <v>42842</v>
      </c>
      <c r="B692" s="130">
        <v>2349.01001</v>
      </c>
      <c r="C692" s="125">
        <f t="shared" si="20"/>
        <v>-5.8026178168704146E-3</v>
      </c>
      <c r="D692" s="130">
        <f t="shared" si="21"/>
        <v>-5802.6178168704146</v>
      </c>
    </row>
    <row r="693" spans="1:4" x14ac:dyDescent="0.3">
      <c r="A693" s="73">
        <v>42838</v>
      </c>
      <c r="B693" s="130">
        <v>2328.9499510000001</v>
      </c>
      <c r="C693" s="125">
        <f t="shared" si="20"/>
        <v>-1.6515674022438254E-2</v>
      </c>
      <c r="D693" s="130">
        <f t="shared" si="21"/>
        <v>-16515.674022438252</v>
      </c>
    </row>
    <row r="694" spans="1:4" x14ac:dyDescent="0.3">
      <c r="A694" s="73">
        <v>42837</v>
      </c>
      <c r="B694" s="130">
        <v>2344.929932</v>
      </c>
      <c r="C694" s="125">
        <f t="shared" si="20"/>
        <v>-6.8611011688254342E-3</v>
      </c>
      <c r="D694" s="130">
        <f t="shared" si="21"/>
        <v>-6861.1011688254339</v>
      </c>
    </row>
    <row r="695" spans="1:4" x14ac:dyDescent="0.3">
      <c r="A695" s="73">
        <v>42836</v>
      </c>
      <c r="B695" s="130">
        <v>2353.780029</v>
      </c>
      <c r="C695" s="125">
        <f t="shared" si="20"/>
        <v>-2.0309080764607801E-3</v>
      </c>
      <c r="D695" s="130">
        <f t="shared" si="21"/>
        <v>-2030.9080764607802</v>
      </c>
    </row>
    <row r="696" spans="1:4" x14ac:dyDescent="0.3">
      <c r="A696" s="73">
        <v>42835</v>
      </c>
      <c r="B696" s="130">
        <v>2357.1599120000001</v>
      </c>
      <c r="C696" s="125">
        <f t="shared" si="20"/>
        <v>6.6492526082131409E-3</v>
      </c>
      <c r="D696" s="130">
        <f t="shared" si="21"/>
        <v>6649.2526082131408</v>
      </c>
    </row>
    <row r="697" spans="1:4" x14ac:dyDescent="0.3">
      <c r="A697" s="73">
        <v>42832</v>
      </c>
      <c r="B697" s="130">
        <v>2355.540039</v>
      </c>
      <c r="C697" s="125">
        <f t="shared" si="20"/>
        <v>4.9318079073354948E-3</v>
      </c>
      <c r="D697" s="130">
        <f t="shared" si="21"/>
        <v>4931.8079073354947</v>
      </c>
    </row>
    <row r="698" spans="1:4" x14ac:dyDescent="0.3">
      <c r="A698" s="73">
        <v>42831</v>
      </c>
      <c r="B698" s="130">
        <v>2357.48999</v>
      </c>
      <c r="C698" s="125">
        <f t="shared" si="20"/>
        <v>4.9148447508393645E-3</v>
      </c>
      <c r="D698" s="130">
        <f t="shared" si="21"/>
        <v>4914.8447508393647</v>
      </c>
    </row>
    <row r="699" spans="1:4" x14ac:dyDescent="0.3">
      <c r="A699" s="73">
        <v>42830</v>
      </c>
      <c r="B699" s="130">
        <v>2352.9499510000001</v>
      </c>
      <c r="C699" s="125">
        <f t="shared" si="20"/>
        <v>1.9161575055426372E-3</v>
      </c>
      <c r="D699" s="130">
        <f t="shared" si="21"/>
        <v>1916.1575055426372</v>
      </c>
    </row>
    <row r="700" spans="1:4" x14ac:dyDescent="0.3">
      <c r="A700" s="73">
        <v>42829</v>
      </c>
      <c r="B700" s="130">
        <v>2360.1599120000001</v>
      </c>
      <c r="C700" s="125">
        <f t="shared" si="20"/>
        <v>6.8855606446569517E-3</v>
      </c>
      <c r="D700" s="130">
        <f t="shared" si="21"/>
        <v>6885.5606446569518</v>
      </c>
    </row>
    <row r="701" spans="1:4" x14ac:dyDescent="0.3">
      <c r="A701" s="73">
        <v>42828</v>
      </c>
      <c r="B701" s="130">
        <v>2358.8400879999999</v>
      </c>
      <c r="C701" s="125">
        <f t="shared" si="20"/>
        <v>-6.163921675333528E-3</v>
      </c>
      <c r="D701" s="130">
        <f t="shared" si="21"/>
        <v>-6163.9216753335277</v>
      </c>
    </row>
    <row r="702" spans="1:4" x14ac:dyDescent="0.3">
      <c r="A702" s="73">
        <v>42825</v>
      </c>
      <c r="B702" s="130">
        <v>2362.719971</v>
      </c>
      <c r="C702" s="125">
        <f t="shared" si="20"/>
        <v>-6.5300237569642094E-3</v>
      </c>
      <c r="D702" s="130">
        <f t="shared" si="21"/>
        <v>-6530.0237569642095</v>
      </c>
    </row>
    <row r="703" spans="1:4" x14ac:dyDescent="0.3">
      <c r="A703" s="73">
        <v>42824</v>
      </c>
      <c r="B703" s="130">
        <v>2368.0600589999999</v>
      </c>
      <c r="C703" s="125">
        <f t="shared" si="20"/>
        <v>-5.5933217942616409E-3</v>
      </c>
      <c r="D703" s="130">
        <f t="shared" si="21"/>
        <v>-5593.3217942616411</v>
      </c>
    </row>
    <row r="704" spans="1:4" x14ac:dyDescent="0.3">
      <c r="A704" s="73">
        <v>42823</v>
      </c>
      <c r="B704" s="130">
        <v>2361.1298830000001</v>
      </c>
      <c r="C704" s="125">
        <f t="shared" si="20"/>
        <v>-1.0116350795651763E-2</v>
      </c>
      <c r="D704" s="130">
        <f t="shared" si="21"/>
        <v>-10116.350795651762</v>
      </c>
    </row>
    <row r="705" spans="1:4" x14ac:dyDescent="0.3">
      <c r="A705" s="73">
        <v>42822</v>
      </c>
      <c r="B705" s="130">
        <v>2358.570068</v>
      </c>
      <c r="C705" s="125">
        <f t="shared" si="20"/>
        <v>-2.9084880857832562E-3</v>
      </c>
      <c r="D705" s="130">
        <f t="shared" si="21"/>
        <v>-2908.4880857832563</v>
      </c>
    </row>
    <row r="706" spans="1:4" x14ac:dyDescent="0.3">
      <c r="A706" s="73">
        <v>42821</v>
      </c>
      <c r="B706" s="130">
        <v>2341.5900879999999</v>
      </c>
      <c r="C706" s="125">
        <f t="shared" si="20"/>
        <v>-1.3431761677847653E-2</v>
      </c>
      <c r="D706" s="130">
        <f t="shared" si="21"/>
        <v>-13431.761677847653</v>
      </c>
    </row>
    <row r="707" spans="1:4" x14ac:dyDescent="0.3">
      <c r="A707" s="73">
        <v>42818</v>
      </c>
      <c r="B707" s="130">
        <v>2343.9799800000001</v>
      </c>
      <c r="C707" s="125">
        <f t="shared" si="20"/>
        <v>-1.2062765243972318E-2</v>
      </c>
      <c r="D707" s="130">
        <f t="shared" si="21"/>
        <v>-12062.765243972317</v>
      </c>
    </row>
    <row r="708" spans="1:4" x14ac:dyDescent="0.3">
      <c r="A708" s="73">
        <v>42817</v>
      </c>
      <c r="B708" s="130">
        <v>2345.959961</v>
      </c>
      <c r="C708" s="125">
        <f t="shared" si="20"/>
        <v>-7.9962767781889266E-3</v>
      </c>
      <c r="D708" s="130">
        <f t="shared" si="21"/>
        <v>-7996.276778188927</v>
      </c>
    </row>
    <row r="709" spans="1:4" x14ac:dyDescent="0.3">
      <c r="A709" s="73">
        <v>42816</v>
      </c>
      <c r="B709" s="130">
        <v>2348.4499510000001</v>
      </c>
      <c r="C709" s="125">
        <f t="shared" si="20"/>
        <v>-6.1490275512194881E-3</v>
      </c>
      <c r="D709" s="130">
        <f t="shared" si="21"/>
        <v>-6149.0275512194885</v>
      </c>
    </row>
    <row r="710" spans="1:4" x14ac:dyDescent="0.3">
      <c r="A710" s="73">
        <v>42815</v>
      </c>
      <c r="B710" s="130">
        <v>2344.0200199999999</v>
      </c>
      <c r="C710" s="125">
        <f t="shared" si="20"/>
        <v>-1.0289637306774346E-2</v>
      </c>
      <c r="D710" s="130">
        <f t="shared" si="21"/>
        <v>-10289.637306774346</v>
      </c>
    </row>
    <row r="711" spans="1:4" x14ac:dyDescent="0.3">
      <c r="A711" s="73">
        <v>42814</v>
      </c>
      <c r="B711" s="130">
        <v>2373.469971</v>
      </c>
      <c r="C711" s="125">
        <f t="shared" si="20"/>
        <v>-7.7467276031095711E-4</v>
      </c>
      <c r="D711" s="130">
        <f t="shared" si="21"/>
        <v>-774.67276031095707</v>
      </c>
    </row>
    <row r="712" spans="1:4" x14ac:dyDescent="0.3">
      <c r="A712" s="73">
        <v>42811</v>
      </c>
      <c r="B712" s="130">
        <v>2378.25</v>
      </c>
      <c r="C712" s="125">
        <f t="shared" ref="C712:C775" si="22">B712/B722-1</f>
        <v>-2.0435885565561751E-3</v>
      </c>
      <c r="D712" s="130">
        <f t="shared" ref="D712:D775" si="23">C712*$B$5</f>
        <v>-2043.588556556175</v>
      </c>
    </row>
    <row r="713" spans="1:4" x14ac:dyDescent="0.3">
      <c r="A713" s="73">
        <v>42810</v>
      </c>
      <c r="B713" s="130">
        <v>2381.3798830000001</v>
      </c>
      <c r="C713" s="125">
        <f t="shared" si="22"/>
        <v>-2.2672424669356595E-4</v>
      </c>
      <c r="D713" s="130">
        <f t="shared" si="23"/>
        <v>-226.72424669356593</v>
      </c>
    </row>
    <row r="714" spans="1:4" x14ac:dyDescent="0.3">
      <c r="A714" s="73">
        <v>42809</v>
      </c>
      <c r="B714" s="130">
        <v>2385.26001</v>
      </c>
      <c r="C714" s="125">
        <f t="shared" si="22"/>
        <v>-4.465830470528509E-3</v>
      </c>
      <c r="D714" s="130">
        <f t="shared" si="23"/>
        <v>-4465.8304705285091</v>
      </c>
    </row>
    <row r="715" spans="1:4" x14ac:dyDescent="0.3">
      <c r="A715" s="73">
        <v>42808</v>
      </c>
      <c r="B715" s="130">
        <v>2365.4499510000001</v>
      </c>
      <c r="C715" s="125">
        <f t="shared" si="22"/>
        <v>7.6579262575515727E-4</v>
      </c>
      <c r="D715" s="130">
        <f t="shared" si="23"/>
        <v>765.79262575515725</v>
      </c>
    </row>
    <row r="716" spans="1:4" x14ac:dyDescent="0.3">
      <c r="A716" s="73">
        <v>42807</v>
      </c>
      <c r="B716" s="130">
        <v>2373.469971</v>
      </c>
      <c r="C716" s="125">
        <f t="shared" si="22"/>
        <v>1.569773604810587E-3</v>
      </c>
      <c r="D716" s="130">
        <f t="shared" si="23"/>
        <v>1569.7736048105871</v>
      </c>
    </row>
    <row r="717" spans="1:4" x14ac:dyDescent="0.3">
      <c r="A717" s="73">
        <v>42804</v>
      </c>
      <c r="B717" s="130">
        <v>2372.6000979999999</v>
      </c>
      <c r="C717" s="125">
        <f t="shared" si="22"/>
        <v>2.2219072057549916E-3</v>
      </c>
      <c r="D717" s="130">
        <f t="shared" si="23"/>
        <v>2221.9072057549915</v>
      </c>
    </row>
    <row r="718" spans="1:4" x14ac:dyDescent="0.3">
      <c r="A718" s="73">
        <v>42803</v>
      </c>
      <c r="B718" s="130">
        <v>2364.8701169999999</v>
      </c>
      <c r="C718" s="125">
        <f t="shared" si="22"/>
        <v>4.4845312167285378E-4</v>
      </c>
      <c r="D718" s="130">
        <f t="shared" si="23"/>
        <v>448.4531216728538</v>
      </c>
    </row>
    <row r="719" spans="1:4" x14ac:dyDescent="0.3">
      <c r="A719" s="73">
        <v>42802</v>
      </c>
      <c r="B719" s="130">
        <v>2362.9799800000001</v>
      </c>
      <c r="C719" s="125">
        <f t="shared" si="22"/>
        <v>6.7678450071495533E-5</v>
      </c>
      <c r="D719" s="130">
        <f t="shared" si="23"/>
        <v>67.678450071495533</v>
      </c>
    </row>
    <row r="720" spans="1:4" x14ac:dyDescent="0.3">
      <c r="A720" s="73">
        <v>42801</v>
      </c>
      <c r="B720" s="130">
        <v>2368.389893</v>
      </c>
      <c r="C720" s="125">
        <f t="shared" si="22"/>
        <v>1.2725270987687942E-3</v>
      </c>
      <c r="D720" s="130">
        <f t="shared" si="23"/>
        <v>1272.5270987687943</v>
      </c>
    </row>
    <row r="721" spans="1:4" x14ac:dyDescent="0.3">
      <c r="A721" s="73">
        <v>42800</v>
      </c>
      <c r="B721" s="130">
        <v>2375.3100589999999</v>
      </c>
      <c r="C721" s="125">
        <f t="shared" si="22"/>
        <v>1.0271588451615132E-2</v>
      </c>
      <c r="D721" s="130">
        <f t="shared" si="23"/>
        <v>10271.588451615133</v>
      </c>
    </row>
    <row r="722" spans="1:4" x14ac:dyDescent="0.3">
      <c r="A722" s="73">
        <v>42797</v>
      </c>
      <c r="B722" s="130">
        <v>2383.1201169999999</v>
      </c>
      <c r="C722" s="125">
        <f t="shared" si="22"/>
        <v>1.5294751426601527E-2</v>
      </c>
      <c r="D722" s="130">
        <f t="shared" si="23"/>
        <v>15294.751426601528</v>
      </c>
    </row>
    <row r="723" spans="1:4" x14ac:dyDescent="0.3">
      <c r="A723" s="73">
        <v>42796</v>
      </c>
      <c r="B723" s="130">
        <v>2381.919922</v>
      </c>
      <c r="C723" s="125">
        <f t="shared" si="22"/>
        <v>1.3906532723209519E-2</v>
      </c>
      <c r="D723" s="130">
        <f t="shared" si="23"/>
        <v>13906.532723209519</v>
      </c>
    </row>
    <row r="724" spans="1:4" x14ac:dyDescent="0.3">
      <c r="A724" s="73">
        <v>42795</v>
      </c>
      <c r="B724" s="130">
        <v>2395.959961</v>
      </c>
      <c r="C724" s="125">
        <f t="shared" si="22"/>
        <v>2.4974495440579281E-2</v>
      </c>
      <c r="D724" s="130">
        <f t="shared" si="23"/>
        <v>24974.495440579281</v>
      </c>
    </row>
    <row r="725" spans="1:4" x14ac:dyDescent="0.3">
      <c r="A725" s="73">
        <v>42794</v>
      </c>
      <c r="B725" s="130">
        <v>2363.639893</v>
      </c>
      <c r="C725" s="125">
        <f t="shared" si="22"/>
        <v>1.5200211747020242E-2</v>
      </c>
      <c r="D725" s="130">
        <f t="shared" si="23"/>
        <v>15200.211747020243</v>
      </c>
    </row>
    <row r="726" spans="1:4" x14ac:dyDescent="0.3">
      <c r="A726" s="73">
        <v>42793</v>
      </c>
      <c r="B726" s="130">
        <v>2369.75</v>
      </c>
      <c r="C726" s="125">
        <f t="shared" si="22"/>
        <v>2.3163896088225222E-2</v>
      </c>
      <c r="D726" s="130">
        <f t="shared" si="23"/>
        <v>23163.896088225221</v>
      </c>
    </row>
    <row r="727" spans="1:4" x14ac:dyDescent="0.3">
      <c r="A727" s="73">
        <v>42790</v>
      </c>
      <c r="B727" s="130">
        <v>2367.3400879999999</v>
      </c>
      <c r="C727" s="125">
        <f t="shared" si="22"/>
        <v>2.5768335298394174E-2</v>
      </c>
      <c r="D727" s="130">
        <f t="shared" si="23"/>
        <v>25768.335298394173</v>
      </c>
    </row>
    <row r="728" spans="1:4" x14ac:dyDescent="0.3">
      <c r="A728" s="73">
        <v>42789</v>
      </c>
      <c r="B728" s="130">
        <v>2363.8100589999999</v>
      </c>
      <c r="C728" s="125">
        <f t="shared" si="22"/>
        <v>3.0130754901662948E-2</v>
      </c>
      <c r="D728" s="130">
        <f t="shared" si="23"/>
        <v>30130.754901662949</v>
      </c>
    </row>
    <row r="729" spans="1:4" x14ac:dyDescent="0.3">
      <c r="A729" s="73">
        <v>42788</v>
      </c>
      <c r="B729" s="130">
        <v>2362.820068</v>
      </c>
      <c r="C729" s="125">
        <f t="shared" si="22"/>
        <v>3.0413237927925607E-2</v>
      </c>
      <c r="D729" s="130">
        <f t="shared" si="23"/>
        <v>30413.237927925606</v>
      </c>
    </row>
    <row r="730" spans="1:4" x14ac:dyDescent="0.3">
      <c r="A730" s="73">
        <v>42787</v>
      </c>
      <c r="B730" s="130">
        <v>2365.3798830000001</v>
      </c>
      <c r="C730" s="125">
        <f t="shared" si="22"/>
        <v>3.1763540376675614E-2</v>
      </c>
      <c r="D730" s="130">
        <f t="shared" si="23"/>
        <v>31763.540376675614</v>
      </c>
    </row>
    <row r="731" spans="1:4" x14ac:dyDescent="0.3">
      <c r="A731" s="73">
        <v>42783</v>
      </c>
      <c r="B731" s="130">
        <v>2351.1599120000001</v>
      </c>
      <c r="C731" s="125">
        <f t="shared" si="22"/>
        <v>2.3391452944839575E-2</v>
      </c>
      <c r="D731" s="130">
        <f t="shared" si="23"/>
        <v>23391.452944839573</v>
      </c>
    </row>
    <row r="732" spans="1:4" x14ac:dyDescent="0.3">
      <c r="A732" s="73">
        <v>42782</v>
      </c>
      <c r="B732" s="130">
        <v>2347.219971</v>
      </c>
      <c r="C732" s="125">
        <f t="shared" si="22"/>
        <v>2.9098743954369288E-2</v>
      </c>
      <c r="D732" s="130">
        <f t="shared" si="23"/>
        <v>29098.743954369289</v>
      </c>
    </row>
    <row r="733" spans="1:4" x14ac:dyDescent="0.3">
      <c r="A733" s="73">
        <v>42781</v>
      </c>
      <c r="B733" s="130">
        <v>2349.25</v>
      </c>
      <c r="C733" s="125">
        <f t="shared" si="22"/>
        <v>3.0576188064208587E-2</v>
      </c>
      <c r="D733" s="130">
        <f t="shared" si="23"/>
        <v>30576.188064208585</v>
      </c>
    </row>
    <row r="734" spans="1:4" x14ac:dyDescent="0.3">
      <c r="A734" s="73">
        <v>42780</v>
      </c>
      <c r="B734" s="130">
        <v>2337.580078</v>
      </c>
      <c r="C734" s="125">
        <f t="shared" si="22"/>
        <v>2.5762749953160302E-2</v>
      </c>
      <c r="D734" s="130">
        <f t="shared" si="23"/>
        <v>25762.749953160303</v>
      </c>
    </row>
    <row r="735" spans="1:4" x14ac:dyDescent="0.3">
      <c r="A735" s="73">
        <v>42779</v>
      </c>
      <c r="B735" s="130">
        <v>2328.25</v>
      </c>
      <c r="C735" s="125">
        <f t="shared" si="22"/>
        <v>2.0759393237064439E-2</v>
      </c>
      <c r="D735" s="130">
        <f t="shared" si="23"/>
        <v>20759.39323706444</v>
      </c>
    </row>
    <row r="736" spans="1:4" x14ac:dyDescent="0.3">
      <c r="A736" s="73">
        <v>42776</v>
      </c>
      <c r="B736" s="130">
        <v>2316.1000979999999</v>
      </c>
      <c r="C736" s="125">
        <f t="shared" si="22"/>
        <v>9.3303049869428722E-3</v>
      </c>
      <c r="D736" s="130">
        <f t="shared" si="23"/>
        <v>9330.3049869428723</v>
      </c>
    </row>
    <row r="737" spans="1:4" x14ac:dyDescent="0.3">
      <c r="A737" s="73">
        <v>42775</v>
      </c>
      <c r="B737" s="130">
        <v>2307.8701169999999</v>
      </c>
      <c r="C737" s="125">
        <f t="shared" si="22"/>
        <v>4.8723310741236592E-3</v>
      </c>
      <c r="D737" s="130">
        <f t="shared" si="23"/>
        <v>4872.3310741236592</v>
      </c>
    </row>
    <row r="738" spans="1:4" x14ac:dyDescent="0.3">
      <c r="A738" s="73">
        <v>42774</v>
      </c>
      <c r="B738" s="130">
        <v>2294.669922</v>
      </c>
      <c r="C738" s="125">
        <f t="shared" si="22"/>
        <v>-1.6099212971101284E-3</v>
      </c>
      <c r="D738" s="130">
        <f t="shared" si="23"/>
        <v>-1609.9212971101285</v>
      </c>
    </row>
    <row r="739" spans="1:4" x14ac:dyDescent="0.3">
      <c r="A739" s="73">
        <v>42773</v>
      </c>
      <c r="B739" s="130">
        <v>2293.080078</v>
      </c>
      <c r="C739" s="125">
        <f t="shared" si="22"/>
        <v>5.7059693833934055E-3</v>
      </c>
      <c r="D739" s="130">
        <f t="shared" si="23"/>
        <v>5705.9693833934052</v>
      </c>
    </row>
    <row r="740" spans="1:4" x14ac:dyDescent="0.3">
      <c r="A740" s="73">
        <v>42772</v>
      </c>
      <c r="B740" s="130">
        <v>2292.5600589999999</v>
      </c>
      <c r="C740" s="125">
        <f t="shared" si="22"/>
        <v>1.207845161215082E-2</v>
      </c>
      <c r="D740" s="130">
        <f t="shared" si="23"/>
        <v>12078.45161215082</v>
      </c>
    </row>
    <row r="741" spans="1:4" x14ac:dyDescent="0.3">
      <c r="A741" s="73">
        <v>42769</v>
      </c>
      <c r="B741" s="130">
        <v>2297.419922</v>
      </c>
      <c r="C741" s="125">
        <f t="shared" si="22"/>
        <v>1.1495508020378242E-2</v>
      </c>
      <c r="D741" s="130">
        <f t="shared" si="23"/>
        <v>11495.508020378242</v>
      </c>
    </row>
    <row r="742" spans="1:4" x14ac:dyDescent="0.3">
      <c r="A742" s="73">
        <v>42768</v>
      </c>
      <c r="B742" s="130">
        <v>2280.8500979999999</v>
      </c>
      <c r="C742" s="125">
        <f t="shared" si="22"/>
        <v>7.5806128256323824E-3</v>
      </c>
      <c r="D742" s="130">
        <f t="shared" si="23"/>
        <v>7580.6128256323827</v>
      </c>
    </row>
    <row r="743" spans="1:4" x14ac:dyDescent="0.3">
      <c r="A743" s="73">
        <v>42767</v>
      </c>
      <c r="B743" s="130">
        <v>2279.5500489999999</v>
      </c>
      <c r="C743" s="125">
        <f t="shared" si="22"/>
        <v>3.3717109370492437E-3</v>
      </c>
      <c r="D743" s="130">
        <f t="shared" si="23"/>
        <v>3371.7109370492435</v>
      </c>
    </row>
    <row r="744" spans="1:4" x14ac:dyDescent="0.3">
      <c r="A744" s="73">
        <v>42766</v>
      </c>
      <c r="B744" s="130">
        <v>2278.8701169999999</v>
      </c>
      <c r="C744" s="125">
        <f t="shared" si="22"/>
        <v>4.841603657166571E-3</v>
      </c>
      <c r="D744" s="130">
        <f t="shared" si="23"/>
        <v>4841.6036571665709</v>
      </c>
    </row>
    <row r="745" spans="1:4" x14ac:dyDescent="0.3">
      <c r="A745" s="73">
        <v>42765</v>
      </c>
      <c r="B745" s="130">
        <v>2280.8999020000001</v>
      </c>
      <c r="C745" s="125">
        <f t="shared" si="22"/>
        <v>2.7520879323643666E-3</v>
      </c>
      <c r="D745" s="130">
        <f t="shared" si="23"/>
        <v>2752.0879323643667</v>
      </c>
    </row>
    <row r="746" spans="1:4" x14ac:dyDescent="0.3">
      <c r="A746" s="73">
        <v>42762</v>
      </c>
      <c r="B746" s="130">
        <v>2294.6899410000001</v>
      </c>
      <c r="C746" s="125">
        <f t="shared" si="22"/>
        <v>1.068074938345176E-2</v>
      </c>
      <c r="D746" s="130">
        <f t="shared" si="23"/>
        <v>10680.749383451759</v>
      </c>
    </row>
    <row r="747" spans="1:4" x14ac:dyDescent="0.3">
      <c r="A747" s="73">
        <v>42761</v>
      </c>
      <c r="B747" s="130">
        <v>2296.679932</v>
      </c>
      <c r="C747" s="125">
        <f t="shared" si="22"/>
        <v>9.3876304702815716E-3</v>
      </c>
      <c r="D747" s="130">
        <f t="shared" si="23"/>
        <v>9387.6304702815723</v>
      </c>
    </row>
    <row r="748" spans="1:4" x14ac:dyDescent="0.3">
      <c r="A748" s="73">
        <v>42760</v>
      </c>
      <c r="B748" s="130">
        <v>2298.3701169999999</v>
      </c>
      <c r="C748" s="125">
        <f t="shared" si="22"/>
        <v>1.2988768245801641E-2</v>
      </c>
      <c r="D748" s="130">
        <f t="shared" si="23"/>
        <v>12988.768245801641</v>
      </c>
    </row>
    <row r="749" spans="1:4" x14ac:dyDescent="0.3">
      <c r="A749" s="73">
        <v>42759</v>
      </c>
      <c r="B749" s="130">
        <v>2280.070068</v>
      </c>
      <c r="C749" s="125">
        <f t="shared" si="22"/>
        <v>4.9231638602273975E-3</v>
      </c>
      <c r="D749" s="130">
        <f t="shared" si="23"/>
        <v>4923.1638602273979</v>
      </c>
    </row>
    <row r="750" spans="1:4" x14ac:dyDescent="0.3">
      <c r="A750" s="73">
        <v>42758</v>
      </c>
      <c r="B750" s="130">
        <v>2265.1999510000001</v>
      </c>
      <c r="C750" s="125">
        <f t="shared" si="22"/>
        <v>-5.1735320922760009E-3</v>
      </c>
      <c r="D750" s="130">
        <f t="shared" si="23"/>
        <v>-5173.5320922760011</v>
      </c>
    </row>
    <row r="751" spans="1:4" x14ac:dyDescent="0.3">
      <c r="A751" s="73">
        <v>42755</v>
      </c>
      <c r="B751" s="130">
        <v>2271.3100589999999</v>
      </c>
      <c r="C751" s="125">
        <f t="shared" si="22"/>
        <v>1.0180956368444072E-3</v>
      </c>
      <c r="D751" s="130">
        <f t="shared" si="23"/>
        <v>1018.0956368444072</v>
      </c>
    </row>
    <row r="752" spans="1:4" x14ac:dyDescent="0.3">
      <c r="A752" s="73">
        <v>42754</v>
      </c>
      <c r="B752" s="130">
        <v>2263.6899410000001</v>
      </c>
      <c r="C752" s="125">
        <f t="shared" si="22"/>
        <v>-3.1091309038863146E-3</v>
      </c>
      <c r="D752" s="130">
        <f t="shared" si="23"/>
        <v>-3109.1309038863146</v>
      </c>
    </row>
    <row r="753" spans="1:4" x14ac:dyDescent="0.3">
      <c r="A753" s="73">
        <v>42753</v>
      </c>
      <c r="B753" s="130">
        <v>2271.889893</v>
      </c>
      <c r="C753" s="125">
        <f t="shared" si="22"/>
        <v>6.2271360174519508E-3</v>
      </c>
      <c r="D753" s="130">
        <f t="shared" si="23"/>
        <v>6227.1360174519505</v>
      </c>
    </row>
    <row r="754" spans="1:4" x14ac:dyDescent="0.3">
      <c r="A754" s="73">
        <v>42752</v>
      </c>
      <c r="B754" s="130">
        <v>2267.889893</v>
      </c>
      <c r="C754" s="125">
        <f t="shared" si="22"/>
        <v>1.2979910930069227E-2</v>
      </c>
      <c r="D754" s="130">
        <f t="shared" si="23"/>
        <v>12979.910930069227</v>
      </c>
    </row>
    <row r="755" spans="1:4" x14ac:dyDescent="0.3">
      <c r="A755" s="73">
        <v>42748</v>
      </c>
      <c r="B755" s="130">
        <v>2274.639893</v>
      </c>
      <c r="C755" s="125">
        <f t="shared" si="22"/>
        <v>1.1283659019928116E-2</v>
      </c>
      <c r="D755" s="130">
        <f t="shared" si="23"/>
        <v>11283.659019928116</v>
      </c>
    </row>
    <row r="756" spans="1:4" x14ac:dyDescent="0.3">
      <c r="A756" s="73">
        <v>42747</v>
      </c>
      <c r="B756" s="130">
        <v>2270.4399410000001</v>
      </c>
      <c r="C756" s="125">
        <f t="shared" si="22"/>
        <v>9.1203330391240733E-3</v>
      </c>
      <c r="D756" s="130">
        <f t="shared" si="23"/>
        <v>9120.3330391240725</v>
      </c>
    </row>
    <row r="757" spans="1:4" x14ac:dyDescent="0.3">
      <c r="A757" s="73">
        <v>42746</v>
      </c>
      <c r="B757" s="130">
        <v>2275.320068</v>
      </c>
      <c r="C757" s="125">
        <f t="shared" si="22"/>
        <v>2.8384865361337219E-3</v>
      </c>
      <c r="D757" s="130">
        <f t="shared" si="23"/>
        <v>2838.486536133722</v>
      </c>
    </row>
    <row r="758" spans="1:4" x14ac:dyDescent="0.3">
      <c r="A758" s="73">
        <v>42745</v>
      </c>
      <c r="B758" s="130">
        <v>2268.8999020000001</v>
      </c>
      <c r="C758" s="125">
        <f t="shared" si="22"/>
        <v>2.2572159572966655E-3</v>
      </c>
      <c r="D758" s="130">
        <f t="shared" si="23"/>
        <v>2257.2159572966657</v>
      </c>
    </row>
    <row r="759" spans="1:4" x14ac:dyDescent="0.3">
      <c r="A759" s="73">
        <v>42744</v>
      </c>
      <c r="B759" s="130">
        <v>2268.8999020000001</v>
      </c>
      <c r="C759" s="125">
        <f t="shared" si="22"/>
        <v>3.511756571084268E-3</v>
      </c>
      <c r="D759" s="130">
        <f t="shared" si="23"/>
        <v>3511.7565710842678</v>
      </c>
    </row>
    <row r="760" spans="1:4" x14ac:dyDescent="0.3">
      <c r="A760" s="73">
        <v>42741</v>
      </c>
      <c r="B760" s="130">
        <v>2276.9799800000001</v>
      </c>
      <c r="C760" s="125">
        <f t="shared" si="22"/>
        <v>5.2093203870040572E-3</v>
      </c>
      <c r="D760" s="130">
        <f t="shared" si="23"/>
        <v>5209.320387004057</v>
      </c>
    </row>
    <row r="761" spans="1:4" x14ac:dyDescent="0.3">
      <c r="A761" s="73">
        <v>42740</v>
      </c>
      <c r="B761" s="130">
        <v>2269</v>
      </c>
      <c r="C761" s="125">
        <f t="shared" si="22"/>
        <v>-7.750753017709E-4</v>
      </c>
      <c r="D761" s="130">
        <f t="shared" si="23"/>
        <v>-775.07530177089996</v>
      </c>
    </row>
    <row r="762" spans="1:4" x14ac:dyDescent="0.3">
      <c r="A762" s="73">
        <v>42739</v>
      </c>
      <c r="B762" s="130">
        <v>2270.75</v>
      </c>
      <c r="C762" s="125">
        <f t="shared" si="22"/>
        <v>3.6330881334791787E-3</v>
      </c>
      <c r="D762" s="130">
        <f t="shared" si="23"/>
        <v>3633.0881334791789</v>
      </c>
    </row>
    <row r="763" spans="1:4" x14ac:dyDescent="0.3">
      <c r="A763" s="73">
        <v>42738</v>
      </c>
      <c r="B763" s="130">
        <v>2257.830078</v>
      </c>
      <c r="C763" s="125">
        <f t="shared" si="22"/>
        <v>-1.0628102440268794E-4</v>
      </c>
      <c r="D763" s="130">
        <f t="shared" si="23"/>
        <v>-106.28102440268793</v>
      </c>
    </row>
    <row r="764" spans="1:4" x14ac:dyDescent="0.3">
      <c r="A764" s="73">
        <v>42734</v>
      </c>
      <c r="B764" s="130">
        <v>2238.830078</v>
      </c>
      <c r="C764" s="125">
        <f t="shared" si="22"/>
        <v>-1.0256252438105906E-2</v>
      </c>
      <c r="D764" s="130">
        <f t="shared" si="23"/>
        <v>-10256.252438105907</v>
      </c>
    </row>
    <row r="765" spans="1:4" x14ac:dyDescent="0.3">
      <c r="A765" s="73">
        <v>42733</v>
      </c>
      <c r="B765" s="130">
        <v>2249.26001</v>
      </c>
      <c r="C765" s="125">
        <f t="shared" si="22"/>
        <v>-1.7840743042417673E-3</v>
      </c>
      <c r="D765" s="130">
        <f t="shared" si="23"/>
        <v>-1784.0743042417673</v>
      </c>
    </row>
    <row r="766" spans="1:4" x14ac:dyDescent="0.3">
      <c r="A766" s="73">
        <v>42732</v>
      </c>
      <c r="B766" s="130">
        <v>2249.919922</v>
      </c>
      <c r="C766" s="125">
        <f t="shared" si="22"/>
        <v>-9.5962747514182212E-3</v>
      </c>
      <c r="D766" s="130">
        <f t="shared" si="23"/>
        <v>-9596.2747514182211</v>
      </c>
    </row>
    <row r="767" spans="1:4" x14ac:dyDescent="0.3">
      <c r="A767" s="73">
        <v>42731</v>
      </c>
      <c r="B767" s="130">
        <v>2268.8798830000001</v>
      </c>
      <c r="C767" s="125">
        <f t="shared" si="22"/>
        <v>5.2814060532639928E-3</v>
      </c>
      <c r="D767" s="130">
        <f t="shared" si="23"/>
        <v>5281.4060532639924</v>
      </c>
    </row>
    <row r="768" spans="1:4" x14ac:dyDescent="0.3">
      <c r="A768" s="73">
        <v>42727</v>
      </c>
      <c r="B768" s="130">
        <v>2263.790039</v>
      </c>
      <c r="C768" s="125">
        <f t="shared" si="22"/>
        <v>1.8853522393262878E-3</v>
      </c>
      <c r="D768" s="130">
        <f t="shared" si="23"/>
        <v>1885.3522393262879</v>
      </c>
    </row>
    <row r="769" spans="1:4" x14ac:dyDescent="0.3">
      <c r="A769" s="73">
        <v>42726</v>
      </c>
      <c r="B769" s="130">
        <v>2260.959961</v>
      </c>
      <c r="C769" s="125">
        <f t="shared" si="22"/>
        <v>6.575588168391544E-3</v>
      </c>
      <c r="D769" s="130">
        <f t="shared" si="23"/>
        <v>6575.5881683915441</v>
      </c>
    </row>
    <row r="770" spans="1:4" x14ac:dyDescent="0.3">
      <c r="A770" s="73">
        <v>42725</v>
      </c>
      <c r="B770" s="130">
        <v>2265.179932</v>
      </c>
      <c r="C770" s="125">
        <f t="shared" si="22"/>
        <v>1.063191066012581E-2</v>
      </c>
      <c r="D770" s="130">
        <f t="shared" si="23"/>
        <v>10631.91066012581</v>
      </c>
    </row>
    <row r="771" spans="1:4" x14ac:dyDescent="0.3">
      <c r="A771" s="73">
        <v>42724</v>
      </c>
      <c r="B771" s="130">
        <v>2270.76001</v>
      </c>
      <c r="C771" s="125">
        <f t="shared" si="22"/>
        <v>2.6457479796019978E-2</v>
      </c>
      <c r="D771" s="130">
        <f t="shared" si="23"/>
        <v>26457.479796019979</v>
      </c>
    </row>
    <row r="772" spans="1:4" x14ac:dyDescent="0.3">
      <c r="A772" s="73">
        <v>42723</v>
      </c>
      <c r="B772" s="130">
        <v>2262.530029</v>
      </c>
      <c r="C772" s="125">
        <f t="shared" si="22"/>
        <v>2.6225702710470866E-2</v>
      </c>
      <c r="D772" s="130">
        <f t="shared" si="23"/>
        <v>26225.702710470865</v>
      </c>
    </row>
    <row r="773" spans="1:4" x14ac:dyDescent="0.3">
      <c r="A773" s="73">
        <v>42720</v>
      </c>
      <c r="B773" s="130">
        <v>2258.070068</v>
      </c>
      <c r="C773" s="125">
        <f t="shared" si="22"/>
        <v>3.0164975696564067E-2</v>
      </c>
      <c r="D773" s="130">
        <f t="shared" si="23"/>
        <v>30164.975696564066</v>
      </c>
    </row>
    <row r="774" spans="1:4" x14ac:dyDescent="0.3">
      <c r="A774" s="73">
        <v>42719</v>
      </c>
      <c r="B774" s="130">
        <v>2262.030029</v>
      </c>
      <c r="C774" s="125">
        <f t="shared" si="22"/>
        <v>3.2381267901793187E-2</v>
      </c>
      <c r="D774" s="130">
        <f t="shared" si="23"/>
        <v>32381.267901793188</v>
      </c>
    </row>
    <row r="775" spans="1:4" x14ac:dyDescent="0.3">
      <c r="A775" s="73">
        <v>42718</v>
      </c>
      <c r="B775" s="130">
        <v>2253.280029</v>
      </c>
      <c r="C775" s="125">
        <f t="shared" si="22"/>
        <v>2.4772476265991106E-2</v>
      </c>
      <c r="D775" s="130">
        <f t="shared" si="23"/>
        <v>24772.476265991107</v>
      </c>
    </row>
    <row r="776" spans="1:4" x14ac:dyDescent="0.3">
      <c r="A776" s="73">
        <v>42717</v>
      </c>
      <c r="B776" s="130">
        <v>2271.719971</v>
      </c>
      <c r="C776" s="125">
        <f t="shared" ref="C776:C839" si="24">B776/B786-1</f>
        <v>3.041741659790298E-2</v>
      </c>
      <c r="D776" s="130">
        <f t="shared" ref="D776:D839" si="25">C776*$B$5</f>
        <v>30417.416597902979</v>
      </c>
    </row>
    <row r="777" spans="1:4" x14ac:dyDescent="0.3">
      <c r="A777" s="73">
        <v>42716</v>
      </c>
      <c r="B777" s="130">
        <v>2256.959961</v>
      </c>
      <c r="C777" s="125">
        <f t="shared" si="24"/>
        <v>2.508947128953487E-2</v>
      </c>
      <c r="D777" s="130">
        <f t="shared" si="25"/>
        <v>25089.471289534871</v>
      </c>
    </row>
    <row r="778" spans="1:4" x14ac:dyDescent="0.3">
      <c r="A778" s="73">
        <v>42713</v>
      </c>
      <c r="B778" s="130">
        <v>2259.530029</v>
      </c>
      <c r="C778" s="125">
        <f t="shared" si="24"/>
        <v>2.0864268622360571E-2</v>
      </c>
      <c r="D778" s="130">
        <f t="shared" si="25"/>
        <v>20864.268622360571</v>
      </c>
    </row>
    <row r="779" spans="1:4" x14ac:dyDescent="0.3">
      <c r="A779" s="73">
        <v>42712</v>
      </c>
      <c r="B779" s="130">
        <v>2246.1899410000001</v>
      </c>
      <c r="C779" s="125">
        <f t="shared" si="24"/>
        <v>1.8809631402390892E-2</v>
      </c>
      <c r="D779" s="130">
        <f t="shared" si="25"/>
        <v>18809.631402390893</v>
      </c>
    </row>
    <row r="780" spans="1:4" x14ac:dyDescent="0.3">
      <c r="A780" s="73">
        <v>42711</v>
      </c>
      <c r="B780" s="130">
        <v>2241.3500979999999</v>
      </c>
      <c r="C780" s="125">
        <f t="shared" si="24"/>
        <v>1.7435862088261977E-2</v>
      </c>
      <c r="D780" s="130">
        <f t="shared" si="25"/>
        <v>17435.862088261976</v>
      </c>
    </row>
    <row r="781" spans="1:4" x14ac:dyDescent="0.3">
      <c r="A781" s="73">
        <v>42710</v>
      </c>
      <c r="B781" s="130">
        <v>2212.2299800000001</v>
      </c>
      <c r="C781" s="125">
        <f t="shared" si="24"/>
        <v>6.3916733091164968E-3</v>
      </c>
      <c r="D781" s="130">
        <f t="shared" si="25"/>
        <v>6391.673309116497</v>
      </c>
    </row>
    <row r="782" spans="1:4" x14ac:dyDescent="0.3">
      <c r="A782" s="73">
        <v>42709</v>
      </c>
      <c r="B782" s="130">
        <v>2204.709961</v>
      </c>
      <c r="C782" s="125">
        <f t="shared" si="24"/>
        <v>1.0454218811363214E-2</v>
      </c>
      <c r="D782" s="130">
        <f t="shared" si="25"/>
        <v>10454.218811363215</v>
      </c>
    </row>
    <row r="783" spans="1:4" x14ac:dyDescent="0.3">
      <c r="A783" s="73">
        <v>42706</v>
      </c>
      <c r="B783" s="130">
        <v>2191.9499510000001</v>
      </c>
      <c r="C783" s="125">
        <f t="shared" si="24"/>
        <v>2.2083076107521915E-3</v>
      </c>
      <c r="D783" s="130">
        <f t="shared" si="25"/>
        <v>2208.3076107521915</v>
      </c>
    </row>
    <row r="784" spans="1:4" x14ac:dyDescent="0.3">
      <c r="A784" s="73">
        <v>42705</v>
      </c>
      <c r="B784" s="130">
        <v>2191.080078</v>
      </c>
      <c r="C784" s="125">
        <f t="shared" si="24"/>
        <v>6.4954189749049096E-3</v>
      </c>
      <c r="D784" s="130">
        <f t="shared" si="25"/>
        <v>6495.4189749049092</v>
      </c>
    </row>
    <row r="785" spans="1:4" x14ac:dyDescent="0.3">
      <c r="A785" s="73">
        <v>42704</v>
      </c>
      <c r="B785" s="130">
        <v>2198.8100589999999</v>
      </c>
      <c r="C785" s="125">
        <f t="shared" si="24"/>
        <v>8.4481064873473954E-3</v>
      </c>
      <c r="D785" s="130">
        <f t="shared" si="25"/>
        <v>8448.1064873473952</v>
      </c>
    </row>
    <row r="786" spans="1:4" x14ac:dyDescent="0.3">
      <c r="A786" s="73">
        <v>42703</v>
      </c>
      <c r="B786" s="130">
        <v>2204.6599120000001</v>
      </c>
      <c r="C786" s="125">
        <f t="shared" si="24"/>
        <v>1.8695112242889111E-2</v>
      </c>
      <c r="D786" s="130">
        <f t="shared" si="25"/>
        <v>18695.11224288911</v>
      </c>
    </row>
    <row r="787" spans="1:4" x14ac:dyDescent="0.3">
      <c r="A787" s="73">
        <v>42702</v>
      </c>
      <c r="B787" s="130">
        <v>2201.719971</v>
      </c>
      <c r="C787" s="125">
        <f t="shared" si="24"/>
        <v>1.7219164611674609E-2</v>
      </c>
      <c r="D787" s="130">
        <f t="shared" si="25"/>
        <v>17219.164611674609</v>
      </c>
    </row>
    <row r="788" spans="1:4" x14ac:dyDescent="0.3">
      <c r="A788" s="73">
        <v>42699</v>
      </c>
      <c r="B788" s="130">
        <v>2213.3500979999999</v>
      </c>
      <c r="C788" s="125">
        <f t="shared" si="24"/>
        <v>2.116287966821262E-2</v>
      </c>
      <c r="D788" s="130">
        <f t="shared" si="25"/>
        <v>21162.879668212619</v>
      </c>
    </row>
    <row r="789" spans="1:4" x14ac:dyDescent="0.3">
      <c r="A789" s="73">
        <v>42697</v>
      </c>
      <c r="B789" s="130">
        <v>2204.719971</v>
      </c>
      <c r="C789" s="125">
        <f t="shared" si="24"/>
        <v>1.9165500590934581E-2</v>
      </c>
      <c r="D789" s="130">
        <f t="shared" si="25"/>
        <v>19165.500590934582</v>
      </c>
    </row>
    <row r="790" spans="1:4" x14ac:dyDescent="0.3">
      <c r="A790" s="73">
        <v>42696</v>
      </c>
      <c r="B790" s="130">
        <v>2202.9399410000001</v>
      </c>
      <c r="C790" s="125">
        <f t="shared" si="24"/>
        <v>2.9622857153924986E-2</v>
      </c>
      <c r="D790" s="130">
        <f t="shared" si="25"/>
        <v>29622.857153924986</v>
      </c>
    </row>
    <row r="791" spans="1:4" x14ac:dyDescent="0.3">
      <c r="A791" s="73">
        <v>42695</v>
      </c>
      <c r="B791" s="130">
        <v>2198.179932</v>
      </c>
      <c r="C791" s="125">
        <f t="shared" si="24"/>
        <v>3.1273415860292975E-2</v>
      </c>
      <c r="D791" s="130">
        <f t="shared" si="25"/>
        <v>31273.415860292975</v>
      </c>
    </row>
    <row r="792" spans="1:4" x14ac:dyDescent="0.3">
      <c r="A792" s="73">
        <v>42692</v>
      </c>
      <c r="B792" s="130">
        <v>2181.8999020000001</v>
      </c>
      <c r="C792" s="125">
        <f t="shared" si="24"/>
        <v>4.6384471918081038E-2</v>
      </c>
      <c r="D792" s="130">
        <f t="shared" si="25"/>
        <v>46384.471918081035</v>
      </c>
    </row>
    <row r="793" spans="1:4" x14ac:dyDescent="0.3">
      <c r="A793" s="73">
        <v>42691</v>
      </c>
      <c r="B793" s="130">
        <v>2187.1201169999999</v>
      </c>
      <c r="C793" s="125">
        <f t="shared" si="24"/>
        <v>4.7140371888365173E-2</v>
      </c>
      <c r="D793" s="130">
        <f t="shared" si="25"/>
        <v>47140.371888365175</v>
      </c>
    </row>
    <row r="794" spans="1:4" x14ac:dyDescent="0.3">
      <c r="A794" s="73">
        <v>42690</v>
      </c>
      <c r="B794" s="130">
        <v>2176.9399410000001</v>
      </c>
      <c r="C794" s="125">
        <f t="shared" si="24"/>
        <v>3.7655987407505975E-2</v>
      </c>
      <c r="D794" s="130">
        <f t="shared" si="25"/>
        <v>37655.987407505978</v>
      </c>
    </row>
    <row r="795" spans="1:4" x14ac:dyDescent="0.3">
      <c r="A795" s="73">
        <v>42689</v>
      </c>
      <c r="B795" s="130">
        <v>2180.389893</v>
      </c>
      <c r="C795" s="125">
        <f t="shared" si="24"/>
        <v>3.2518479222167773E-2</v>
      </c>
      <c r="D795" s="130">
        <f t="shared" si="25"/>
        <v>32518.479222167774</v>
      </c>
    </row>
    <row r="796" spans="1:4" x14ac:dyDescent="0.3">
      <c r="A796" s="73">
        <v>42688</v>
      </c>
      <c r="B796" s="130">
        <v>2164.1999510000001</v>
      </c>
      <c r="C796" s="125">
        <f t="shared" si="24"/>
        <v>1.7896221223257847E-2</v>
      </c>
      <c r="D796" s="130">
        <f t="shared" si="25"/>
        <v>17896.221223257846</v>
      </c>
    </row>
    <row r="797" spans="1:4" x14ac:dyDescent="0.3">
      <c r="A797" s="73">
        <v>42685</v>
      </c>
      <c r="B797" s="130">
        <v>2164.4499510000001</v>
      </c>
      <c r="C797" s="125">
        <f t="shared" si="24"/>
        <v>1.7889325470751505E-2</v>
      </c>
      <c r="D797" s="130">
        <f t="shared" si="25"/>
        <v>17889.325470751504</v>
      </c>
    </row>
    <row r="798" spans="1:4" x14ac:dyDescent="0.3">
      <c r="A798" s="73">
        <v>42684</v>
      </c>
      <c r="B798" s="130">
        <v>2167.4799800000001</v>
      </c>
      <c r="C798" s="125">
        <f t="shared" si="24"/>
        <v>1.6145942115622924E-2</v>
      </c>
      <c r="D798" s="130">
        <f t="shared" si="25"/>
        <v>16145.942115622924</v>
      </c>
    </row>
    <row r="799" spans="1:4" x14ac:dyDescent="0.3">
      <c r="A799" s="73">
        <v>42683</v>
      </c>
      <c r="B799" s="130">
        <v>2163.26001</v>
      </c>
      <c r="C799" s="125">
        <f t="shared" si="24"/>
        <v>1.1138517622646837E-2</v>
      </c>
      <c r="D799" s="130">
        <f t="shared" si="25"/>
        <v>11138.517622646837</v>
      </c>
    </row>
    <row r="800" spans="1:4" x14ac:dyDescent="0.3">
      <c r="A800" s="73">
        <v>42682</v>
      </c>
      <c r="B800" s="130">
        <v>2139.5600589999999</v>
      </c>
      <c r="C800" s="125">
        <f t="shared" si="24"/>
        <v>-1.6796940722173526E-3</v>
      </c>
      <c r="D800" s="130">
        <f t="shared" si="25"/>
        <v>-1679.6940722173526</v>
      </c>
    </row>
    <row r="801" spans="1:4" x14ac:dyDescent="0.3">
      <c r="A801" s="73">
        <v>42681</v>
      </c>
      <c r="B801" s="130">
        <v>2131.5200199999999</v>
      </c>
      <c r="C801" s="125">
        <f t="shared" si="24"/>
        <v>-9.2082838438333203E-3</v>
      </c>
      <c r="D801" s="130">
        <f t="shared" si="25"/>
        <v>-9208.2838438333201</v>
      </c>
    </row>
    <row r="802" spans="1:4" x14ac:dyDescent="0.3">
      <c r="A802" s="73">
        <v>42678</v>
      </c>
      <c r="B802" s="130">
        <v>2085.179932</v>
      </c>
      <c r="C802" s="125">
        <f t="shared" si="24"/>
        <v>-2.614469834142874E-2</v>
      </c>
      <c r="D802" s="130">
        <f t="shared" si="25"/>
        <v>-26144.698341428739</v>
      </c>
    </row>
    <row r="803" spans="1:4" x14ac:dyDescent="0.3">
      <c r="A803" s="73">
        <v>42677</v>
      </c>
      <c r="B803" s="130">
        <v>2088.6599120000001</v>
      </c>
      <c r="C803" s="125">
        <f t="shared" si="24"/>
        <v>-2.4601498984312631E-2</v>
      </c>
      <c r="D803" s="130">
        <f t="shared" si="25"/>
        <v>-24601.498984312631</v>
      </c>
    </row>
    <row r="804" spans="1:4" x14ac:dyDescent="0.3">
      <c r="A804" s="73">
        <v>42676</v>
      </c>
      <c r="B804" s="130">
        <v>2097.9399410000001</v>
      </c>
      <c r="C804" s="125">
        <f t="shared" si="24"/>
        <v>-2.1615591714269855E-2</v>
      </c>
      <c r="D804" s="130">
        <f t="shared" si="25"/>
        <v>-21615.591714269856</v>
      </c>
    </row>
    <row r="805" spans="1:4" x14ac:dyDescent="0.3">
      <c r="A805" s="73">
        <v>42675</v>
      </c>
      <c r="B805" s="130">
        <v>2111.719971</v>
      </c>
      <c r="C805" s="125">
        <f t="shared" si="24"/>
        <v>-1.3030531745657048E-2</v>
      </c>
      <c r="D805" s="130">
        <f t="shared" si="25"/>
        <v>-13030.531745657048</v>
      </c>
    </row>
    <row r="806" spans="1:4" x14ac:dyDescent="0.3">
      <c r="A806" s="73">
        <v>42674</v>
      </c>
      <c r="B806" s="130">
        <v>2126.1499020000001</v>
      </c>
      <c r="C806" s="125">
        <f t="shared" si="24"/>
        <v>-1.6463578650360855E-4</v>
      </c>
      <c r="D806" s="130">
        <f t="shared" si="25"/>
        <v>-164.63578650360856</v>
      </c>
    </row>
    <row r="807" spans="1:4" x14ac:dyDescent="0.3">
      <c r="A807" s="73">
        <v>42671</v>
      </c>
      <c r="B807" s="130">
        <v>2126.4099120000001</v>
      </c>
      <c r="C807" s="125">
        <f t="shared" si="24"/>
        <v>-3.0802295668991286E-3</v>
      </c>
      <c r="D807" s="130">
        <f t="shared" si="25"/>
        <v>-3080.2295668991287</v>
      </c>
    </row>
    <row r="808" spans="1:4" x14ac:dyDescent="0.3">
      <c r="A808" s="73">
        <v>42670</v>
      </c>
      <c r="B808" s="130">
        <v>2133.040039</v>
      </c>
      <c r="C808" s="125">
        <f t="shared" si="24"/>
        <v>2.2976717485700959E-4</v>
      </c>
      <c r="D808" s="130">
        <f t="shared" si="25"/>
        <v>229.76717485700959</v>
      </c>
    </row>
    <row r="809" spans="1:4" x14ac:dyDescent="0.3">
      <c r="A809" s="73">
        <v>42669</v>
      </c>
      <c r="B809" s="130">
        <v>2139.429932</v>
      </c>
      <c r="C809" s="125">
        <f t="shared" si="24"/>
        <v>1.168672145153149E-4</v>
      </c>
      <c r="D809" s="130">
        <f t="shared" si="25"/>
        <v>116.8672145153149</v>
      </c>
    </row>
    <row r="810" spans="1:4" x14ac:dyDescent="0.3">
      <c r="A810" s="73">
        <v>42668</v>
      </c>
      <c r="B810" s="130">
        <v>2143.1599120000001</v>
      </c>
      <c r="C810" s="125">
        <f t="shared" si="24"/>
        <v>3.009239379886397E-3</v>
      </c>
      <c r="D810" s="130">
        <f t="shared" si="25"/>
        <v>3009.2393798863968</v>
      </c>
    </row>
    <row r="811" spans="1:4" x14ac:dyDescent="0.3">
      <c r="A811" s="73">
        <v>42667</v>
      </c>
      <c r="B811" s="130">
        <v>2151.330078</v>
      </c>
      <c r="C811" s="125">
        <f t="shared" si="24"/>
        <v>-5.6986007512627168E-3</v>
      </c>
      <c r="D811" s="130">
        <f t="shared" si="25"/>
        <v>-5698.6007512627166</v>
      </c>
    </row>
    <row r="812" spans="1:4" x14ac:dyDescent="0.3">
      <c r="A812" s="73">
        <v>42664</v>
      </c>
      <c r="B812" s="130">
        <v>2141.1599120000001</v>
      </c>
      <c r="C812" s="125">
        <f t="shared" si="24"/>
        <v>-5.8410384068691146E-3</v>
      </c>
      <c r="D812" s="130">
        <f t="shared" si="25"/>
        <v>-5841.0384068691146</v>
      </c>
    </row>
    <row r="813" spans="1:4" x14ac:dyDescent="0.3">
      <c r="A813" s="73">
        <v>42663</v>
      </c>
      <c r="B813" s="130">
        <v>2141.3400879999999</v>
      </c>
      <c r="C813" s="125">
        <f t="shared" si="24"/>
        <v>-8.9921332766362827E-3</v>
      </c>
      <c r="D813" s="130">
        <f t="shared" si="25"/>
        <v>-8992.133276636283</v>
      </c>
    </row>
    <row r="814" spans="1:4" x14ac:dyDescent="0.3">
      <c r="A814" s="73">
        <v>42662</v>
      </c>
      <c r="B814" s="130">
        <v>2144.290039</v>
      </c>
      <c r="C814" s="125">
        <f t="shared" si="24"/>
        <v>-7.1490145263437554E-3</v>
      </c>
      <c r="D814" s="130">
        <f t="shared" si="25"/>
        <v>-7149.0145263437553</v>
      </c>
    </row>
    <row r="815" spans="1:4" x14ac:dyDescent="0.3">
      <c r="A815" s="73">
        <v>42661</v>
      </c>
      <c r="B815" s="130">
        <v>2139.6000979999999</v>
      </c>
      <c r="C815" s="125">
        <f t="shared" si="24"/>
        <v>-5.063911969197421E-3</v>
      </c>
      <c r="D815" s="130">
        <f t="shared" si="25"/>
        <v>-5063.9119691974211</v>
      </c>
    </row>
    <row r="816" spans="1:4" x14ac:dyDescent="0.3">
      <c r="A816" s="73">
        <v>42660</v>
      </c>
      <c r="B816" s="130">
        <v>2126.5</v>
      </c>
      <c r="C816" s="125">
        <f t="shared" si="24"/>
        <v>-1.6055872564657458E-2</v>
      </c>
      <c r="D816" s="130">
        <f t="shared" si="25"/>
        <v>-16055.872564657458</v>
      </c>
    </row>
    <row r="817" spans="1:4" x14ac:dyDescent="0.3">
      <c r="A817" s="73">
        <v>42657</v>
      </c>
      <c r="B817" s="130">
        <v>2132.9799800000001</v>
      </c>
      <c r="C817" s="125">
        <f t="shared" si="24"/>
        <v>-1.6275666625690799E-2</v>
      </c>
      <c r="D817" s="130">
        <f t="shared" si="25"/>
        <v>-16275.666625690799</v>
      </c>
    </row>
    <row r="818" spans="1:4" x14ac:dyDescent="0.3">
      <c r="A818" s="73">
        <v>42656</v>
      </c>
      <c r="B818" s="130">
        <v>2132.5500489999999</v>
      </c>
      <c r="C818" s="125">
        <f t="shared" si="24"/>
        <v>-8.6372441510079723E-3</v>
      </c>
      <c r="D818" s="130">
        <f t="shared" si="25"/>
        <v>-8637.2441510079716</v>
      </c>
    </row>
    <row r="819" spans="1:4" x14ac:dyDescent="0.3">
      <c r="A819" s="73">
        <v>42655</v>
      </c>
      <c r="B819" s="130">
        <v>2139.179932</v>
      </c>
      <c r="C819" s="125">
        <f t="shared" si="24"/>
        <v>-1.482482638403182E-2</v>
      </c>
      <c r="D819" s="130">
        <f t="shared" si="25"/>
        <v>-14824.82638403182</v>
      </c>
    </row>
    <row r="820" spans="1:4" x14ac:dyDescent="0.3">
      <c r="A820" s="73">
        <v>42654</v>
      </c>
      <c r="B820" s="130">
        <v>2136.7299800000001</v>
      </c>
      <c r="C820" s="125">
        <f t="shared" si="24"/>
        <v>-1.0741066946795774E-2</v>
      </c>
      <c r="D820" s="130">
        <f t="shared" si="25"/>
        <v>-10741.066946795774</v>
      </c>
    </row>
    <row r="821" spans="1:4" x14ac:dyDescent="0.3">
      <c r="A821" s="73">
        <v>42653</v>
      </c>
      <c r="B821" s="130">
        <v>2163.6599120000001</v>
      </c>
      <c r="C821" s="125">
        <f t="shared" si="24"/>
        <v>8.1821971008548822E-3</v>
      </c>
      <c r="D821" s="130">
        <f t="shared" si="25"/>
        <v>8182.1971008548826</v>
      </c>
    </row>
    <row r="822" spans="1:4" x14ac:dyDescent="0.3">
      <c r="A822" s="73">
        <v>42650</v>
      </c>
      <c r="B822" s="130">
        <v>2153.73999</v>
      </c>
      <c r="C822" s="125">
        <f t="shared" si="24"/>
        <v>-5.05843852858745E-3</v>
      </c>
      <c r="D822" s="130">
        <f t="shared" si="25"/>
        <v>-5058.4385285874496</v>
      </c>
    </row>
    <row r="823" spans="1:4" x14ac:dyDescent="0.3">
      <c r="A823" s="73">
        <v>42649</v>
      </c>
      <c r="B823" s="130">
        <v>2160.7700199999999</v>
      </c>
      <c r="C823" s="125">
        <f t="shared" si="24"/>
        <v>-7.5372328023093349E-3</v>
      </c>
      <c r="D823" s="130">
        <f t="shared" si="25"/>
        <v>-7537.2328023093351</v>
      </c>
    </row>
    <row r="824" spans="1:4" x14ac:dyDescent="0.3">
      <c r="A824" s="73">
        <v>42648</v>
      </c>
      <c r="B824" s="130">
        <v>2159.7299800000001</v>
      </c>
      <c r="C824" s="125">
        <f t="shared" si="24"/>
        <v>-1.5672439886055267E-3</v>
      </c>
      <c r="D824" s="130">
        <f t="shared" si="25"/>
        <v>-1567.2439886055267</v>
      </c>
    </row>
    <row r="825" spans="1:4" x14ac:dyDescent="0.3">
      <c r="A825" s="73">
        <v>42647</v>
      </c>
      <c r="B825" s="130">
        <v>2150.48999</v>
      </c>
      <c r="C825" s="125">
        <f t="shared" si="24"/>
        <v>5.0145717042351379E-3</v>
      </c>
      <c r="D825" s="130">
        <f t="shared" si="25"/>
        <v>5014.571704235138</v>
      </c>
    </row>
    <row r="826" spans="1:4" x14ac:dyDescent="0.3">
      <c r="A826" s="73">
        <v>42646</v>
      </c>
      <c r="B826" s="130">
        <v>2161.1999510000001</v>
      </c>
      <c r="C826" s="125">
        <f t="shared" si="24"/>
        <v>1.032192340417315E-2</v>
      </c>
      <c r="D826" s="130">
        <f t="shared" si="25"/>
        <v>10321.923404173151</v>
      </c>
    </row>
    <row r="827" spans="1:4" x14ac:dyDescent="0.3">
      <c r="A827" s="73">
        <v>42643</v>
      </c>
      <c r="B827" s="130">
        <v>2168.2700199999999</v>
      </c>
      <c r="C827" s="125">
        <f t="shared" si="24"/>
        <v>1.3608196300193054E-2</v>
      </c>
      <c r="D827" s="130">
        <f t="shared" si="25"/>
        <v>13608.196300193054</v>
      </c>
    </row>
    <row r="828" spans="1:4" x14ac:dyDescent="0.3">
      <c r="A828" s="73">
        <v>42642</v>
      </c>
      <c r="B828" s="130">
        <v>2151.1298830000001</v>
      </c>
      <c r="C828" s="125">
        <f t="shared" si="24"/>
        <v>1.8022377271396106E-3</v>
      </c>
      <c r="D828" s="130">
        <f t="shared" si="25"/>
        <v>1802.2377271396106</v>
      </c>
    </row>
    <row r="829" spans="1:4" x14ac:dyDescent="0.3">
      <c r="A829" s="73">
        <v>42641</v>
      </c>
      <c r="B829" s="130">
        <v>2171.3701169999999</v>
      </c>
      <c r="C829" s="125">
        <f t="shared" si="24"/>
        <v>2.1451096106812173E-2</v>
      </c>
      <c r="D829" s="130">
        <f t="shared" si="25"/>
        <v>21451.096106812172</v>
      </c>
    </row>
    <row r="830" spans="1:4" x14ac:dyDescent="0.3">
      <c r="A830" s="73">
        <v>42640</v>
      </c>
      <c r="B830" s="130">
        <v>2159.929932</v>
      </c>
      <c r="C830" s="125">
        <f t="shared" si="24"/>
        <v>1.5472309470787149E-2</v>
      </c>
      <c r="D830" s="130">
        <f t="shared" si="25"/>
        <v>15472.30947078715</v>
      </c>
    </row>
    <row r="831" spans="1:4" x14ac:dyDescent="0.3">
      <c r="A831" s="73">
        <v>42639</v>
      </c>
      <c r="B831" s="130">
        <v>2146.1000979999999</v>
      </c>
      <c r="C831" s="125">
        <f t="shared" si="24"/>
        <v>-5.9933770408414633E-3</v>
      </c>
      <c r="D831" s="130">
        <f t="shared" si="25"/>
        <v>-5993.377040841463</v>
      </c>
    </row>
    <row r="832" spans="1:4" x14ac:dyDescent="0.3">
      <c r="A832" s="73">
        <v>42636</v>
      </c>
      <c r="B832" s="130">
        <v>2164.6899410000001</v>
      </c>
      <c r="C832" s="125">
        <f t="shared" si="24"/>
        <v>1.7332318664445401E-2</v>
      </c>
      <c r="D832" s="130">
        <f t="shared" si="25"/>
        <v>17332.3186644454</v>
      </c>
    </row>
    <row r="833" spans="1:4" x14ac:dyDescent="0.3">
      <c r="A833" s="73">
        <v>42635</v>
      </c>
      <c r="B833" s="130">
        <v>2177.179932</v>
      </c>
      <c r="C833" s="125">
        <f t="shared" si="24"/>
        <v>-1.8888355143478197E-3</v>
      </c>
      <c r="D833" s="130">
        <f t="shared" si="25"/>
        <v>-1888.8355143478198</v>
      </c>
    </row>
    <row r="834" spans="1:4" x14ac:dyDescent="0.3">
      <c r="A834" s="73">
        <v>42634</v>
      </c>
      <c r="B834" s="130">
        <v>2163.1201169999999</v>
      </c>
      <c r="C834" s="125">
        <f t="shared" si="24"/>
        <v>-1.0538933988100796E-2</v>
      </c>
      <c r="D834" s="130">
        <f t="shared" si="25"/>
        <v>-10538.933988100796</v>
      </c>
    </row>
    <row r="835" spans="1:4" x14ac:dyDescent="0.3">
      <c r="A835" s="73">
        <v>42633</v>
      </c>
      <c r="B835" s="130">
        <v>2139.76001</v>
      </c>
      <c r="C835" s="125">
        <f t="shared" si="24"/>
        <v>-2.1367664203355785E-2</v>
      </c>
      <c r="D835" s="130">
        <f t="shared" si="25"/>
        <v>-21367.664203355784</v>
      </c>
    </row>
    <row r="836" spans="1:4" x14ac:dyDescent="0.3">
      <c r="A836" s="73">
        <v>42632</v>
      </c>
      <c r="B836" s="130">
        <v>2139.1201169999999</v>
      </c>
      <c r="C836" s="125">
        <f t="shared" si="24"/>
        <v>-1.8743228550199831E-2</v>
      </c>
      <c r="D836" s="130">
        <f t="shared" si="25"/>
        <v>-18743.22855019983</v>
      </c>
    </row>
    <row r="837" spans="1:4" x14ac:dyDescent="0.3">
      <c r="A837" s="73">
        <v>42629</v>
      </c>
      <c r="B837" s="130">
        <v>2139.1599120000001</v>
      </c>
      <c r="C837" s="125">
        <f t="shared" si="24"/>
        <v>-1.4602596868302009E-2</v>
      </c>
      <c r="D837" s="130">
        <f t="shared" si="25"/>
        <v>-14602.596868302009</v>
      </c>
    </row>
    <row r="838" spans="1:4" x14ac:dyDescent="0.3">
      <c r="A838" s="73">
        <v>42628</v>
      </c>
      <c r="B838" s="130">
        <v>2147.26001</v>
      </c>
      <c r="C838" s="125">
        <f t="shared" si="24"/>
        <v>-1.091224649793876E-2</v>
      </c>
      <c r="D838" s="130">
        <f t="shared" si="25"/>
        <v>-10912.246497938761</v>
      </c>
    </row>
    <row r="839" spans="1:4" x14ac:dyDescent="0.3">
      <c r="A839" s="73">
        <v>42627</v>
      </c>
      <c r="B839" s="130">
        <v>2125.7700199999999</v>
      </c>
      <c r="C839" s="125">
        <f t="shared" si="24"/>
        <v>-2.3137554129784244E-2</v>
      </c>
      <c r="D839" s="130">
        <f t="shared" si="25"/>
        <v>-23137.554129784243</v>
      </c>
    </row>
    <row r="840" spans="1:4" x14ac:dyDescent="0.3">
      <c r="A840" s="73">
        <v>42626</v>
      </c>
      <c r="B840" s="130">
        <v>2127.0200199999999</v>
      </c>
      <c r="C840" s="125">
        <f t="shared" ref="C840:C903" si="26">B840/B850-1</f>
        <v>-2.4472736799691086E-2</v>
      </c>
      <c r="D840" s="130">
        <f t="shared" ref="D840:D903" si="27">C840*$B$5</f>
        <v>-24472.736799691087</v>
      </c>
    </row>
    <row r="841" spans="1:4" x14ac:dyDescent="0.3">
      <c r="A841" s="73">
        <v>42625</v>
      </c>
      <c r="B841" s="130">
        <v>2159.040039</v>
      </c>
      <c r="C841" s="125">
        <f t="shared" si="26"/>
        <v>-4.6103344429779813E-3</v>
      </c>
      <c r="D841" s="130">
        <f t="shared" si="27"/>
        <v>-4610.3344429779818</v>
      </c>
    </row>
    <row r="842" spans="1:4" x14ac:dyDescent="0.3">
      <c r="A842" s="73">
        <v>42622</v>
      </c>
      <c r="B842" s="130">
        <v>2127.8100589999999</v>
      </c>
      <c r="C842" s="125">
        <f t="shared" si="26"/>
        <v>-2.0557205667355194E-2</v>
      </c>
      <c r="D842" s="130">
        <f t="shared" si="27"/>
        <v>-20557.205667355192</v>
      </c>
    </row>
    <row r="843" spans="1:4" x14ac:dyDescent="0.3">
      <c r="A843" s="73">
        <v>42621</v>
      </c>
      <c r="B843" s="130">
        <v>2181.3000489999999</v>
      </c>
      <c r="C843" s="125">
        <f t="shared" si="26"/>
        <v>2.6937576577297229E-3</v>
      </c>
      <c r="D843" s="130">
        <f t="shared" si="27"/>
        <v>2693.7576577297227</v>
      </c>
    </row>
    <row r="844" spans="1:4" x14ac:dyDescent="0.3">
      <c r="A844" s="73">
        <v>42620</v>
      </c>
      <c r="B844" s="130">
        <v>2186.1599120000001</v>
      </c>
      <c r="C844" s="125">
        <f t="shared" si="26"/>
        <v>-3.3837396916214235E-4</v>
      </c>
      <c r="D844" s="130">
        <f t="shared" si="27"/>
        <v>-338.37396916214237</v>
      </c>
    </row>
    <row r="845" spans="1:4" x14ac:dyDescent="0.3">
      <c r="A845" s="73">
        <v>42619</v>
      </c>
      <c r="B845" s="130">
        <v>2186.4799800000001</v>
      </c>
      <c r="C845" s="125">
        <f t="shared" si="26"/>
        <v>1.7593772625139614E-3</v>
      </c>
      <c r="D845" s="130">
        <f t="shared" si="27"/>
        <v>1759.3772625139613</v>
      </c>
    </row>
    <row r="846" spans="1:4" x14ac:dyDescent="0.3">
      <c r="A846" s="73">
        <v>42615</v>
      </c>
      <c r="B846" s="130">
        <v>2179.9799800000001</v>
      </c>
      <c r="C846" s="125">
        <f t="shared" si="26"/>
        <v>-1.781304194657829E-3</v>
      </c>
      <c r="D846" s="130">
        <f t="shared" si="27"/>
        <v>-1781.3041946578289</v>
      </c>
    </row>
    <row r="847" spans="1:4" x14ac:dyDescent="0.3">
      <c r="A847" s="73">
        <v>42614</v>
      </c>
      <c r="B847" s="130">
        <v>2170.860107</v>
      </c>
      <c r="C847" s="125">
        <f t="shared" si="26"/>
        <v>-7.3890100923721391E-3</v>
      </c>
      <c r="D847" s="130">
        <f t="shared" si="27"/>
        <v>-7389.0100923721393</v>
      </c>
    </row>
    <row r="848" spans="1:4" x14ac:dyDescent="0.3">
      <c r="A848" s="73">
        <v>42613</v>
      </c>
      <c r="B848" s="130">
        <v>2170.9499510000001</v>
      </c>
      <c r="C848" s="125">
        <f t="shared" si="26"/>
        <v>-5.1644747778728517E-3</v>
      </c>
      <c r="D848" s="130">
        <f t="shared" si="27"/>
        <v>-5164.4747778728515</v>
      </c>
    </row>
    <row r="849" spans="1:4" x14ac:dyDescent="0.3">
      <c r="A849" s="73">
        <v>42612</v>
      </c>
      <c r="B849" s="130">
        <v>2176.1201169999999</v>
      </c>
      <c r="C849" s="125">
        <f t="shared" si="26"/>
        <v>-9.3188489834261645E-4</v>
      </c>
      <c r="D849" s="130">
        <f t="shared" si="27"/>
        <v>-931.88489834261645</v>
      </c>
    </row>
    <row r="850" spans="1:4" x14ac:dyDescent="0.3">
      <c r="A850" s="73">
        <v>42611</v>
      </c>
      <c r="B850" s="130">
        <v>2180.3798830000001</v>
      </c>
      <c r="C850" s="125">
        <f t="shared" si="26"/>
        <v>-4.4608905495820972E-3</v>
      </c>
      <c r="D850" s="130">
        <f t="shared" si="27"/>
        <v>-4460.8905495820973</v>
      </c>
    </row>
    <row r="851" spans="1:4" x14ac:dyDescent="0.3">
      <c r="A851" s="73">
        <v>42608</v>
      </c>
      <c r="B851" s="130">
        <v>2169.040039</v>
      </c>
      <c r="C851" s="125">
        <f t="shared" si="26"/>
        <v>-6.8725577084978173E-3</v>
      </c>
      <c r="D851" s="130">
        <f t="shared" si="27"/>
        <v>-6872.5577084978177</v>
      </c>
    </row>
    <row r="852" spans="1:4" x14ac:dyDescent="0.3">
      <c r="A852" s="73">
        <v>42607</v>
      </c>
      <c r="B852" s="130">
        <v>2172.469971</v>
      </c>
      <c r="C852" s="125">
        <f t="shared" si="26"/>
        <v>-6.0939375522517381E-3</v>
      </c>
      <c r="D852" s="130">
        <f t="shared" si="27"/>
        <v>-6093.9375522517385</v>
      </c>
    </row>
    <row r="853" spans="1:4" x14ac:dyDescent="0.3">
      <c r="A853" s="73">
        <v>42606</v>
      </c>
      <c r="B853" s="130">
        <v>2175.4399410000001</v>
      </c>
      <c r="C853" s="125">
        <f t="shared" si="26"/>
        <v>-2.3005851661039856E-5</v>
      </c>
      <c r="D853" s="130">
        <f t="shared" si="27"/>
        <v>-23.005851661039856</v>
      </c>
    </row>
    <row r="854" spans="1:4" x14ac:dyDescent="0.3">
      <c r="A854" s="73">
        <v>42605</v>
      </c>
      <c r="B854" s="130">
        <v>2186.8999020000001</v>
      </c>
      <c r="C854" s="125">
        <f t="shared" si="26"/>
        <v>2.3650444249316838E-3</v>
      </c>
      <c r="D854" s="130">
        <f t="shared" si="27"/>
        <v>2365.0444249316838</v>
      </c>
    </row>
    <row r="855" spans="1:4" x14ac:dyDescent="0.3">
      <c r="A855" s="73">
        <v>42604</v>
      </c>
      <c r="B855" s="130">
        <v>2182.639893</v>
      </c>
      <c r="C855" s="125">
        <f t="shared" si="26"/>
        <v>8.0242473754266186E-4</v>
      </c>
      <c r="D855" s="130">
        <f t="shared" si="27"/>
        <v>802.42473754266189</v>
      </c>
    </row>
    <row r="856" spans="1:4" x14ac:dyDescent="0.3">
      <c r="A856" s="73">
        <v>42601</v>
      </c>
      <c r="B856" s="130">
        <v>2183.8701169999999</v>
      </c>
      <c r="C856" s="125">
        <f t="shared" si="26"/>
        <v>4.5811246038507392E-4</v>
      </c>
      <c r="D856" s="130">
        <f t="shared" si="27"/>
        <v>458.11246038507392</v>
      </c>
    </row>
    <row r="857" spans="1:4" x14ac:dyDescent="0.3">
      <c r="A857" s="73">
        <v>42600</v>
      </c>
      <c r="B857" s="130">
        <v>2187.0200199999999</v>
      </c>
      <c r="C857" s="125">
        <f t="shared" si="26"/>
        <v>1.052097493357973E-2</v>
      </c>
      <c r="D857" s="130">
        <f t="shared" si="27"/>
        <v>10520.97493357973</v>
      </c>
    </row>
    <row r="858" spans="1:4" x14ac:dyDescent="0.3">
      <c r="A858" s="73">
        <v>42599</v>
      </c>
      <c r="B858" s="130">
        <v>2182.219971</v>
      </c>
      <c r="C858" s="125">
        <f t="shared" si="26"/>
        <v>8.5174308356263939E-3</v>
      </c>
      <c r="D858" s="130">
        <f t="shared" si="27"/>
        <v>8517.4308356263937</v>
      </c>
    </row>
    <row r="859" spans="1:4" x14ac:dyDescent="0.3">
      <c r="A859" s="73">
        <v>42598</v>
      </c>
      <c r="B859" s="130">
        <v>2178.1499020000001</v>
      </c>
      <c r="C859" s="125">
        <f t="shared" si="26"/>
        <v>9.7911817248976796E-3</v>
      </c>
      <c r="D859" s="130">
        <f t="shared" si="27"/>
        <v>9791.1817248976804</v>
      </c>
    </row>
    <row r="860" spans="1:4" x14ac:dyDescent="0.3">
      <c r="A860" s="73">
        <v>42597</v>
      </c>
      <c r="B860" s="130">
        <v>2190.1499020000001</v>
      </c>
      <c r="C860" s="125">
        <f t="shared" si="26"/>
        <v>8.8950881765732515E-3</v>
      </c>
      <c r="D860" s="130">
        <f t="shared" si="27"/>
        <v>8895.088176573252</v>
      </c>
    </row>
    <row r="861" spans="1:4" x14ac:dyDescent="0.3">
      <c r="A861" s="73">
        <v>42594</v>
      </c>
      <c r="B861" s="130">
        <v>2184.0500489999999</v>
      </c>
      <c r="C861" s="125">
        <f t="shared" si="26"/>
        <v>4.8076695476850784E-3</v>
      </c>
      <c r="D861" s="130">
        <f t="shared" si="27"/>
        <v>4807.6695476850782</v>
      </c>
    </row>
    <row r="862" spans="1:4" x14ac:dyDescent="0.3">
      <c r="A862" s="73">
        <v>42593</v>
      </c>
      <c r="B862" s="130">
        <v>2185.790039</v>
      </c>
      <c r="C862" s="125">
        <f t="shared" si="26"/>
        <v>7.2486380894216662E-3</v>
      </c>
      <c r="D862" s="130">
        <f t="shared" si="27"/>
        <v>7248.6380894216663</v>
      </c>
    </row>
    <row r="863" spans="1:4" x14ac:dyDescent="0.3">
      <c r="A863" s="73">
        <v>42592</v>
      </c>
      <c r="B863" s="130">
        <v>2175.48999</v>
      </c>
      <c r="C863" s="125">
        <f t="shared" si="26"/>
        <v>4.1124314261327122E-3</v>
      </c>
      <c r="D863" s="130">
        <f t="shared" si="27"/>
        <v>4112.4314261327117</v>
      </c>
    </row>
    <row r="864" spans="1:4" x14ac:dyDescent="0.3">
      <c r="A864" s="73">
        <v>42591</v>
      </c>
      <c r="B864" s="130">
        <v>2181.73999</v>
      </c>
      <c r="C864" s="125">
        <f t="shared" si="26"/>
        <v>5.7902333571837605E-3</v>
      </c>
      <c r="D864" s="130">
        <f t="shared" si="27"/>
        <v>5790.2333571837607</v>
      </c>
    </row>
    <row r="865" spans="1:4" x14ac:dyDescent="0.3">
      <c r="A865" s="73">
        <v>42590</v>
      </c>
      <c r="B865" s="130">
        <v>2180.889893</v>
      </c>
      <c r="C865" s="125">
        <f t="shared" si="26"/>
        <v>5.7228626108873915E-3</v>
      </c>
      <c r="D865" s="130">
        <f t="shared" si="27"/>
        <v>5722.8626108873914</v>
      </c>
    </row>
    <row r="866" spans="1:4" x14ac:dyDescent="0.3">
      <c r="A866" s="73">
        <v>42587</v>
      </c>
      <c r="B866" s="130">
        <v>2182.8701169999999</v>
      </c>
      <c r="C866" s="125">
        <f t="shared" si="26"/>
        <v>3.6045883943978119E-3</v>
      </c>
      <c r="D866" s="130">
        <f t="shared" si="27"/>
        <v>3604.588394397812</v>
      </c>
    </row>
    <row r="867" spans="1:4" x14ac:dyDescent="0.3">
      <c r="A867" s="73">
        <v>42586</v>
      </c>
      <c r="B867" s="130">
        <v>2164.25</v>
      </c>
      <c r="C867" s="125">
        <f t="shared" si="26"/>
        <v>-4.2487288902959275E-4</v>
      </c>
      <c r="D867" s="130">
        <f t="shared" si="27"/>
        <v>-424.87288902959273</v>
      </c>
    </row>
    <row r="868" spans="1:4" x14ac:dyDescent="0.3">
      <c r="A868" s="73">
        <v>42585</v>
      </c>
      <c r="B868" s="130">
        <v>2163.790039</v>
      </c>
      <c r="C868" s="125">
        <f t="shared" si="26"/>
        <v>-4.2475361087561669E-3</v>
      </c>
      <c r="D868" s="130">
        <f t="shared" si="27"/>
        <v>-4247.5361087561669</v>
      </c>
    </row>
    <row r="869" spans="1:4" x14ac:dyDescent="0.3">
      <c r="A869" s="73">
        <v>42584</v>
      </c>
      <c r="B869" s="130">
        <v>2157.030029</v>
      </c>
      <c r="C869" s="125">
        <f t="shared" si="26"/>
        <v>-3.119540761784112E-3</v>
      </c>
      <c r="D869" s="130">
        <f t="shared" si="27"/>
        <v>-3119.540761784112</v>
      </c>
    </row>
    <row r="870" spans="1:4" x14ac:dyDescent="0.3">
      <c r="A870" s="73">
        <v>42583</v>
      </c>
      <c r="B870" s="130">
        <v>2170.8400879999999</v>
      </c>
      <c r="C870" s="125">
        <f t="shared" si="26"/>
        <v>1.8229791060269118E-3</v>
      </c>
      <c r="D870" s="130">
        <f t="shared" si="27"/>
        <v>1822.9791060269117</v>
      </c>
    </row>
    <row r="871" spans="1:4" x14ac:dyDescent="0.3">
      <c r="A871" s="73">
        <v>42580</v>
      </c>
      <c r="B871" s="130">
        <v>2173.6000979999999</v>
      </c>
      <c r="C871" s="125">
        <f t="shared" si="26"/>
        <v>5.4863711893491374E-3</v>
      </c>
      <c r="D871" s="130">
        <f t="shared" si="27"/>
        <v>5486.3711893491372</v>
      </c>
    </row>
    <row r="872" spans="1:4" x14ac:dyDescent="0.3">
      <c r="A872" s="73">
        <v>42579</v>
      </c>
      <c r="B872" s="130">
        <v>2170.0600589999999</v>
      </c>
      <c r="C872" s="125">
        <f t="shared" si="26"/>
        <v>2.916260658578862E-3</v>
      </c>
      <c r="D872" s="130">
        <f t="shared" si="27"/>
        <v>2916.2606585788621</v>
      </c>
    </row>
    <row r="873" spans="1:4" x14ac:dyDescent="0.3">
      <c r="A873" s="73">
        <v>42578</v>
      </c>
      <c r="B873" s="130">
        <v>2166.580078</v>
      </c>
      <c r="C873" s="125">
        <f t="shared" si="26"/>
        <v>6.5740332772885601E-3</v>
      </c>
      <c r="D873" s="130">
        <f t="shared" si="27"/>
        <v>6574.0332772885604</v>
      </c>
    </row>
    <row r="874" spans="1:4" x14ac:dyDescent="0.3">
      <c r="A874" s="73">
        <v>42577</v>
      </c>
      <c r="B874" s="130">
        <v>2169.179932</v>
      </c>
      <c r="C874" s="125">
        <f t="shared" si="26"/>
        <v>7.9177190364920769E-3</v>
      </c>
      <c r="D874" s="130">
        <f t="shared" si="27"/>
        <v>7917.7190364920771</v>
      </c>
    </row>
    <row r="875" spans="1:4" x14ac:dyDescent="0.3">
      <c r="A875" s="73">
        <v>42576</v>
      </c>
      <c r="B875" s="130">
        <v>2168.4799800000001</v>
      </c>
      <c r="C875" s="125">
        <f t="shared" si="26"/>
        <v>1.4654995082090005E-2</v>
      </c>
      <c r="D875" s="130">
        <f t="shared" si="27"/>
        <v>14654.995082090005</v>
      </c>
    </row>
    <row r="876" spans="1:4" x14ac:dyDescent="0.3">
      <c r="A876" s="73">
        <v>42573</v>
      </c>
      <c r="B876" s="130">
        <v>2175.030029</v>
      </c>
      <c r="C876" s="125">
        <f t="shared" si="26"/>
        <v>2.1188848808163296E-2</v>
      </c>
      <c r="D876" s="130">
        <f t="shared" si="27"/>
        <v>21188.848808163297</v>
      </c>
    </row>
    <row r="877" spans="1:4" x14ac:dyDescent="0.3">
      <c r="A877" s="73">
        <v>42572</v>
      </c>
      <c r="B877" s="130">
        <v>2165.169922</v>
      </c>
      <c r="C877" s="125">
        <f t="shared" si="26"/>
        <v>3.2065409763291974E-2</v>
      </c>
      <c r="D877" s="130">
        <f t="shared" si="27"/>
        <v>32065.409763291973</v>
      </c>
    </row>
    <row r="878" spans="1:4" x14ac:dyDescent="0.3">
      <c r="A878" s="73">
        <v>42571</v>
      </c>
      <c r="B878" s="130">
        <v>2173.0200199999999</v>
      </c>
      <c r="C878" s="125">
        <f t="shared" si="26"/>
        <v>3.4904507102384574E-2</v>
      </c>
      <c r="D878" s="130">
        <f t="shared" si="27"/>
        <v>34904.507102384574</v>
      </c>
    </row>
    <row r="879" spans="1:4" x14ac:dyDescent="0.3">
      <c r="A879" s="73">
        <v>42570</v>
      </c>
      <c r="B879" s="130">
        <v>2163.780029</v>
      </c>
      <c r="C879" s="125">
        <f t="shared" si="26"/>
        <v>3.6020194984563769E-2</v>
      </c>
      <c r="D879" s="130">
        <f t="shared" si="27"/>
        <v>36020.194984563772</v>
      </c>
    </row>
    <row r="880" spans="1:4" x14ac:dyDescent="0.3">
      <c r="A880" s="73">
        <v>42569</v>
      </c>
      <c r="B880" s="130">
        <v>2166.889893</v>
      </c>
      <c r="C880" s="125">
        <f t="shared" si="26"/>
        <v>3.0404880520145117E-2</v>
      </c>
      <c r="D880" s="130">
        <f t="shared" si="27"/>
        <v>30404.880520145118</v>
      </c>
    </row>
    <row r="881" spans="1:4" x14ac:dyDescent="0.3">
      <c r="A881" s="73">
        <v>42566</v>
      </c>
      <c r="B881" s="130">
        <v>2161.73999</v>
      </c>
      <c r="C881" s="125">
        <f t="shared" si="26"/>
        <v>2.9959063393642404E-2</v>
      </c>
      <c r="D881" s="130">
        <f t="shared" si="27"/>
        <v>29959.063393642406</v>
      </c>
    </row>
    <row r="882" spans="1:4" x14ac:dyDescent="0.3">
      <c r="A882" s="73">
        <v>42565</v>
      </c>
      <c r="B882" s="130">
        <v>2163.75</v>
      </c>
      <c r="C882" s="125">
        <f t="shared" si="26"/>
        <v>4.4901161935887002E-2</v>
      </c>
      <c r="D882" s="130">
        <f t="shared" si="27"/>
        <v>44901.161935887001</v>
      </c>
    </row>
    <row r="883" spans="1:4" x14ac:dyDescent="0.3">
      <c r="A883" s="73">
        <v>42564</v>
      </c>
      <c r="B883" s="130">
        <v>2152.429932</v>
      </c>
      <c r="C883" s="125">
        <f t="shared" si="26"/>
        <v>5.7138912298927425E-2</v>
      </c>
      <c r="D883" s="130">
        <f t="shared" si="27"/>
        <v>57138.912298927426</v>
      </c>
    </row>
    <row r="884" spans="1:4" x14ac:dyDescent="0.3">
      <c r="A884" s="73">
        <v>42563</v>
      </c>
      <c r="B884" s="130">
        <v>2152.139893</v>
      </c>
      <c r="C884" s="125">
        <f t="shared" si="26"/>
        <v>7.5779465066732499E-2</v>
      </c>
      <c r="D884" s="130">
        <f t="shared" si="27"/>
        <v>75779.465066732504</v>
      </c>
    </row>
    <row r="885" spans="1:4" x14ac:dyDescent="0.3">
      <c r="A885" s="73">
        <v>42562</v>
      </c>
      <c r="B885" s="130">
        <v>2137.1599120000001</v>
      </c>
      <c r="C885" s="125">
        <f t="shared" si="26"/>
        <v>4.8959157133511955E-2</v>
      </c>
      <c r="D885" s="130">
        <f t="shared" si="27"/>
        <v>48959.157133511952</v>
      </c>
    </row>
    <row r="886" spans="1:4" x14ac:dyDescent="0.3">
      <c r="A886" s="73">
        <v>42559</v>
      </c>
      <c r="B886" s="130">
        <v>2129.8999020000001</v>
      </c>
      <c r="C886" s="125">
        <f t="shared" si="26"/>
        <v>7.845396563943563E-3</v>
      </c>
      <c r="D886" s="130">
        <f t="shared" si="27"/>
        <v>7845.3965639435628</v>
      </c>
    </row>
    <row r="887" spans="1:4" x14ac:dyDescent="0.3">
      <c r="A887" s="73">
        <v>42558</v>
      </c>
      <c r="B887" s="130">
        <v>2097.8999020000001</v>
      </c>
      <c r="C887" s="125">
        <f t="shared" si="26"/>
        <v>5.9699111906426072E-3</v>
      </c>
      <c r="D887" s="130">
        <f t="shared" si="27"/>
        <v>5969.9111906426069</v>
      </c>
    </row>
    <row r="888" spans="1:4" x14ac:dyDescent="0.3">
      <c r="A888" s="73">
        <v>42557</v>
      </c>
      <c r="B888" s="130">
        <v>2099.7299800000001</v>
      </c>
      <c r="C888" s="125">
        <f t="shared" si="26"/>
        <v>5.1845844741678082E-3</v>
      </c>
      <c r="D888" s="130">
        <f t="shared" si="27"/>
        <v>5184.5844741678084</v>
      </c>
    </row>
    <row r="889" spans="1:4" x14ac:dyDescent="0.3">
      <c r="A889" s="73">
        <v>42556</v>
      </c>
      <c r="B889" s="130">
        <v>2088.5500489999999</v>
      </c>
      <c r="C889" s="125">
        <f t="shared" si="26"/>
        <v>2.544125285011356E-3</v>
      </c>
      <c r="D889" s="130">
        <f t="shared" si="27"/>
        <v>2544.125285011356</v>
      </c>
    </row>
    <row r="890" spans="1:4" x14ac:dyDescent="0.3">
      <c r="A890" s="73">
        <v>42552</v>
      </c>
      <c r="B890" s="130">
        <v>2102.9499510000001</v>
      </c>
      <c r="C890" s="125">
        <f t="shared" si="26"/>
        <v>1.531946410534113E-2</v>
      </c>
      <c r="D890" s="130">
        <f t="shared" si="27"/>
        <v>15319.464105341129</v>
      </c>
    </row>
    <row r="891" spans="1:4" x14ac:dyDescent="0.3">
      <c r="A891" s="73">
        <v>42551</v>
      </c>
      <c r="B891" s="130">
        <v>2098.860107</v>
      </c>
      <c r="C891" s="125">
        <f t="shared" si="26"/>
        <v>1.0043415560437863E-2</v>
      </c>
      <c r="D891" s="130">
        <f t="shared" si="27"/>
        <v>10043.415560437863</v>
      </c>
    </row>
    <row r="892" spans="1:4" x14ac:dyDescent="0.3">
      <c r="A892" s="73">
        <v>42550</v>
      </c>
      <c r="B892" s="130">
        <v>2070.7700199999999</v>
      </c>
      <c r="C892" s="125">
        <f t="shared" si="26"/>
        <v>-3.523919864832914E-4</v>
      </c>
      <c r="D892" s="130">
        <f t="shared" si="27"/>
        <v>-352.39198648329142</v>
      </c>
    </row>
    <row r="893" spans="1:4" x14ac:dyDescent="0.3">
      <c r="A893" s="73">
        <v>42549</v>
      </c>
      <c r="B893" s="130">
        <v>2036.089966</v>
      </c>
      <c r="C893" s="125">
        <f t="shared" si="26"/>
        <v>-1.8903157447808239E-2</v>
      </c>
      <c r="D893" s="130">
        <f t="shared" si="27"/>
        <v>-18903.15744780824</v>
      </c>
    </row>
    <row r="894" spans="1:4" x14ac:dyDescent="0.3">
      <c r="A894" s="73">
        <v>42548</v>
      </c>
      <c r="B894" s="130">
        <v>2000.540039</v>
      </c>
      <c r="C894" s="125">
        <f t="shared" si="26"/>
        <v>-3.7767076357460794E-2</v>
      </c>
      <c r="D894" s="130">
        <f t="shared" si="27"/>
        <v>-37767.076357460792</v>
      </c>
    </row>
    <row r="895" spans="1:4" x14ac:dyDescent="0.3">
      <c r="A895" s="73">
        <v>42545</v>
      </c>
      <c r="B895" s="130">
        <v>2037.410034</v>
      </c>
      <c r="C895" s="125">
        <f t="shared" si="26"/>
        <v>-2.7985721897155535E-2</v>
      </c>
      <c r="D895" s="130">
        <f t="shared" si="27"/>
        <v>-27985.721897155534</v>
      </c>
    </row>
    <row r="896" spans="1:4" x14ac:dyDescent="0.3">
      <c r="A896" s="73">
        <v>42544</v>
      </c>
      <c r="B896" s="130">
        <v>2113.320068</v>
      </c>
      <c r="C896" s="125">
        <f t="shared" si="26"/>
        <v>-1.0210032807779212E-3</v>
      </c>
      <c r="D896" s="130">
        <f t="shared" si="27"/>
        <v>-1021.0032807779212</v>
      </c>
    </row>
    <row r="897" spans="1:4" x14ac:dyDescent="0.3">
      <c r="A897" s="73">
        <v>42543</v>
      </c>
      <c r="B897" s="130">
        <v>2085.4499510000001</v>
      </c>
      <c r="C897" s="125">
        <f t="shared" si="26"/>
        <v>-1.5888748226158156E-2</v>
      </c>
      <c r="D897" s="130">
        <f t="shared" si="27"/>
        <v>-15888.748226158155</v>
      </c>
    </row>
    <row r="898" spans="1:4" x14ac:dyDescent="0.3">
      <c r="A898" s="73">
        <v>42542</v>
      </c>
      <c r="B898" s="130">
        <v>2088.8999020000001</v>
      </c>
      <c r="C898" s="125">
        <f t="shared" si="26"/>
        <v>-1.0998367660517538E-2</v>
      </c>
      <c r="D898" s="130">
        <f t="shared" si="27"/>
        <v>-10998.367660517539</v>
      </c>
    </row>
    <row r="899" spans="1:4" x14ac:dyDescent="0.3">
      <c r="A899" s="73">
        <v>42541</v>
      </c>
      <c r="B899" s="130">
        <v>2083.25</v>
      </c>
      <c r="C899" s="125">
        <f t="shared" si="26"/>
        <v>-1.2401530803084593E-2</v>
      </c>
      <c r="D899" s="130">
        <f t="shared" si="27"/>
        <v>-12401.530803084594</v>
      </c>
    </row>
    <row r="900" spans="1:4" x14ac:dyDescent="0.3">
      <c r="A900" s="73">
        <v>42538</v>
      </c>
      <c r="B900" s="130">
        <v>2071.219971</v>
      </c>
      <c r="C900" s="125">
        <f t="shared" si="26"/>
        <v>-1.3295943345874472E-2</v>
      </c>
      <c r="D900" s="130">
        <f t="shared" si="27"/>
        <v>-13295.943345874472</v>
      </c>
    </row>
    <row r="901" spans="1:4" x14ac:dyDescent="0.3">
      <c r="A901" s="73">
        <v>42537</v>
      </c>
      <c r="B901" s="130">
        <v>2077.98999</v>
      </c>
      <c r="C901" s="125">
        <f t="shared" si="26"/>
        <v>-1.295327886839015E-2</v>
      </c>
      <c r="D901" s="130">
        <f t="shared" si="27"/>
        <v>-12953.278868390151</v>
      </c>
    </row>
    <row r="902" spans="1:4" x14ac:dyDescent="0.3">
      <c r="A902" s="73">
        <v>42536</v>
      </c>
      <c r="B902" s="130">
        <v>2071.5</v>
      </c>
      <c r="C902" s="125">
        <f t="shared" si="26"/>
        <v>-1.3256647104543551E-2</v>
      </c>
      <c r="D902" s="130">
        <f t="shared" si="27"/>
        <v>-13256.64710454355</v>
      </c>
    </row>
    <row r="903" spans="1:4" x14ac:dyDescent="0.3">
      <c r="A903" s="73">
        <v>42535</v>
      </c>
      <c r="B903" s="130">
        <v>2075.320068</v>
      </c>
      <c r="C903" s="125">
        <f t="shared" si="26"/>
        <v>-1.0314925728048596E-2</v>
      </c>
      <c r="D903" s="130">
        <f t="shared" si="27"/>
        <v>-10314.925728048596</v>
      </c>
    </row>
    <row r="904" spans="1:4" x14ac:dyDescent="0.3">
      <c r="A904" s="73">
        <v>42534</v>
      </c>
      <c r="B904" s="130">
        <v>2079.0600589999999</v>
      </c>
      <c r="C904" s="125">
        <f t="shared" ref="C904:C967" si="28">B904/B914-1</f>
        <v>-9.5280742036166766E-3</v>
      </c>
      <c r="D904" s="130">
        <f t="shared" ref="D904:D967" si="29">C904*$B$5</f>
        <v>-9528.0742036166757</v>
      </c>
    </row>
    <row r="905" spans="1:4" x14ac:dyDescent="0.3">
      <c r="A905" s="73">
        <v>42531</v>
      </c>
      <c r="B905" s="130">
        <v>2096.070068</v>
      </c>
      <c r="C905" s="125">
        <f t="shared" si="28"/>
        <v>2.8563081766814769E-3</v>
      </c>
      <c r="D905" s="130">
        <f t="shared" si="29"/>
        <v>2856.3081766814767</v>
      </c>
    </row>
    <row r="906" spans="1:4" x14ac:dyDescent="0.3">
      <c r="A906" s="73">
        <v>42530</v>
      </c>
      <c r="B906" s="130">
        <v>2115.4799800000001</v>
      </c>
      <c r="C906" s="125">
        <f t="shared" si="28"/>
        <v>1.1929903534366071E-2</v>
      </c>
      <c r="D906" s="130">
        <f t="shared" si="29"/>
        <v>11929.903534366071</v>
      </c>
    </row>
    <row r="907" spans="1:4" x14ac:dyDescent="0.3">
      <c r="A907" s="73">
        <v>42529</v>
      </c>
      <c r="B907" s="130">
        <v>2119.1201169999999</v>
      </c>
      <c r="C907" s="125">
        <f t="shared" si="28"/>
        <v>2.0741239066436767E-2</v>
      </c>
      <c r="D907" s="130">
        <f t="shared" si="29"/>
        <v>20741.239066436767</v>
      </c>
    </row>
    <row r="908" spans="1:4" x14ac:dyDescent="0.3">
      <c r="A908" s="73">
        <v>42528</v>
      </c>
      <c r="B908" s="130">
        <v>2112.1298830000001</v>
      </c>
      <c r="C908" s="125">
        <f t="shared" si="28"/>
        <v>3.1293257348276038E-2</v>
      </c>
      <c r="D908" s="130">
        <f t="shared" si="29"/>
        <v>31293.257348276038</v>
      </c>
    </row>
    <row r="909" spans="1:4" x14ac:dyDescent="0.3">
      <c r="A909" s="73">
        <v>42527</v>
      </c>
      <c r="B909" s="130">
        <v>2109.4099120000001</v>
      </c>
      <c r="C909" s="125">
        <f t="shared" si="28"/>
        <v>2.7817222513267348E-2</v>
      </c>
      <c r="D909" s="130">
        <f t="shared" si="29"/>
        <v>27817.222513267348</v>
      </c>
    </row>
    <row r="910" spans="1:4" x14ac:dyDescent="0.3">
      <c r="A910" s="73">
        <v>42524</v>
      </c>
      <c r="B910" s="130">
        <v>2099.1298830000001</v>
      </c>
      <c r="C910" s="125">
        <f t="shared" si="28"/>
        <v>2.8965041308191664E-2</v>
      </c>
      <c r="D910" s="130">
        <f t="shared" si="29"/>
        <v>28965.041308191663</v>
      </c>
    </row>
    <row r="911" spans="1:4" x14ac:dyDescent="0.3">
      <c r="A911" s="73">
        <v>42523</v>
      </c>
      <c r="B911" s="130">
        <v>2105.26001</v>
      </c>
      <c r="C911" s="125">
        <f t="shared" si="28"/>
        <v>2.8144735552456446E-2</v>
      </c>
      <c r="D911" s="130">
        <f t="shared" si="29"/>
        <v>28144.735552456445</v>
      </c>
    </row>
    <row r="912" spans="1:4" x14ac:dyDescent="0.3">
      <c r="A912" s="73">
        <v>42522</v>
      </c>
      <c r="B912" s="130">
        <v>2099.330078</v>
      </c>
      <c r="C912" s="125">
        <f t="shared" si="28"/>
        <v>2.5459097011496068E-2</v>
      </c>
      <c r="D912" s="130">
        <f t="shared" si="29"/>
        <v>25459.097011496069</v>
      </c>
    </row>
    <row r="913" spans="1:4" x14ac:dyDescent="0.3">
      <c r="A913" s="73">
        <v>42521</v>
      </c>
      <c r="B913" s="130">
        <v>2096.9499510000001</v>
      </c>
      <c r="C913" s="125">
        <f t="shared" si="28"/>
        <v>1.4656518387046624E-2</v>
      </c>
      <c r="D913" s="130">
        <f t="shared" si="29"/>
        <v>14656.518387046624</v>
      </c>
    </row>
    <row r="914" spans="1:4" x14ac:dyDescent="0.3">
      <c r="A914" s="73">
        <v>42517</v>
      </c>
      <c r="B914" s="130">
        <v>2099.0600589999999</v>
      </c>
      <c r="C914" s="125">
        <f t="shared" si="28"/>
        <v>2.5627781738785993E-2</v>
      </c>
      <c r="D914" s="130">
        <f t="shared" si="29"/>
        <v>25627.781738785994</v>
      </c>
    </row>
    <row r="915" spans="1:4" x14ac:dyDescent="0.3">
      <c r="A915" s="73">
        <v>42516</v>
      </c>
      <c r="B915" s="130">
        <v>2090.1000979999999</v>
      </c>
      <c r="C915" s="125">
        <f t="shared" si="28"/>
        <v>1.2591378198217429E-2</v>
      </c>
      <c r="D915" s="130">
        <f t="shared" si="29"/>
        <v>12591.37819821743</v>
      </c>
    </row>
    <row r="916" spans="1:4" x14ac:dyDescent="0.3">
      <c r="A916" s="73">
        <v>42515</v>
      </c>
      <c r="B916" s="130">
        <v>2090.540039</v>
      </c>
      <c r="C916" s="125">
        <f t="shared" si="28"/>
        <v>1.2632881476358104E-2</v>
      </c>
      <c r="D916" s="130">
        <f t="shared" si="29"/>
        <v>12632.881476358105</v>
      </c>
    </row>
    <row r="917" spans="1:4" x14ac:dyDescent="0.3">
      <c r="A917" s="73">
        <v>42514</v>
      </c>
      <c r="B917" s="130">
        <v>2076.0600589999999</v>
      </c>
      <c r="C917" s="125">
        <f t="shared" si="28"/>
        <v>-3.9962936051332054E-3</v>
      </c>
      <c r="D917" s="130">
        <f t="shared" si="29"/>
        <v>-3996.2936051332053</v>
      </c>
    </row>
    <row r="918" spans="1:4" x14ac:dyDescent="0.3">
      <c r="A918" s="73">
        <v>42513</v>
      </c>
      <c r="B918" s="130">
        <v>2048.040039</v>
      </c>
      <c r="C918" s="125">
        <f t="shared" si="28"/>
        <v>-5.1731452065224559E-3</v>
      </c>
      <c r="D918" s="130">
        <f t="shared" si="29"/>
        <v>-5173.1452065224557</v>
      </c>
    </row>
    <row r="919" spans="1:4" x14ac:dyDescent="0.3">
      <c r="A919" s="73">
        <v>42510</v>
      </c>
      <c r="B919" s="130">
        <v>2052.320068</v>
      </c>
      <c r="C919" s="125">
        <f t="shared" si="28"/>
        <v>-2.3429738621086882E-3</v>
      </c>
      <c r="D919" s="130">
        <f t="shared" si="29"/>
        <v>-2342.9738621086881</v>
      </c>
    </row>
    <row r="920" spans="1:4" x14ac:dyDescent="0.3">
      <c r="A920" s="73">
        <v>42509</v>
      </c>
      <c r="B920" s="130">
        <v>2040.040039</v>
      </c>
      <c r="C920" s="125">
        <f t="shared" si="28"/>
        <v>-5.1641908117068258E-3</v>
      </c>
      <c r="D920" s="130">
        <f t="shared" si="29"/>
        <v>-5164.190811706826</v>
      </c>
    </row>
    <row r="921" spans="1:4" x14ac:dyDescent="0.3">
      <c r="A921" s="73">
        <v>42508</v>
      </c>
      <c r="B921" s="130">
        <v>2047.630005</v>
      </c>
      <c r="C921" s="125">
        <f t="shared" si="28"/>
        <v>-1.7015639264972293E-3</v>
      </c>
      <c r="D921" s="130">
        <f t="shared" si="29"/>
        <v>-1701.5639264972292</v>
      </c>
    </row>
    <row r="922" spans="1:4" x14ac:dyDescent="0.3">
      <c r="A922" s="73">
        <v>42507</v>
      </c>
      <c r="B922" s="130">
        <v>2047.209961</v>
      </c>
      <c r="C922" s="125">
        <f t="shared" si="28"/>
        <v>-7.8319230596862743E-3</v>
      </c>
      <c r="D922" s="130">
        <f t="shared" si="29"/>
        <v>-7831.9230596862744</v>
      </c>
    </row>
    <row r="923" spans="1:4" x14ac:dyDescent="0.3">
      <c r="A923" s="73">
        <v>42506</v>
      </c>
      <c r="B923" s="130">
        <v>2066.6599120000001</v>
      </c>
      <c r="C923" s="125">
        <f t="shared" si="28"/>
        <v>-7.0960928220186181E-3</v>
      </c>
      <c r="D923" s="130">
        <f t="shared" si="29"/>
        <v>-7096.0928220186179</v>
      </c>
    </row>
    <row r="924" spans="1:4" x14ac:dyDescent="0.3">
      <c r="A924" s="73">
        <v>42503</v>
      </c>
      <c r="B924" s="130">
        <v>2046.6099850000001</v>
      </c>
      <c r="C924" s="125">
        <f t="shared" si="28"/>
        <v>-9.0495635290617216E-3</v>
      </c>
      <c r="D924" s="130">
        <f t="shared" si="29"/>
        <v>-9049.5635290617211</v>
      </c>
    </row>
    <row r="925" spans="1:4" x14ac:dyDescent="0.3">
      <c r="A925" s="73">
        <v>42502</v>
      </c>
      <c r="B925" s="130">
        <v>2064.110107</v>
      </c>
      <c r="C925" s="125">
        <f t="shared" si="28"/>
        <v>-5.6363307178673994E-3</v>
      </c>
      <c r="D925" s="130">
        <f t="shared" si="29"/>
        <v>-5636.3307178673995</v>
      </c>
    </row>
    <row r="926" spans="1:4" x14ac:dyDescent="0.3">
      <c r="A926" s="73">
        <v>42501</v>
      </c>
      <c r="B926" s="130">
        <v>2064.459961</v>
      </c>
      <c r="C926" s="125">
        <f t="shared" si="28"/>
        <v>-1.464808841157561E-2</v>
      </c>
      <c r="D926" s="130">
        <f t="shared" si="29"/>
        <v>-14648.088411575611</v>
      </c>
    </row>
    <row r="927" spans="1:4" x14ac:dyDescent="0.3">
      <c r="A927" s="73">
        <v>42500</v>
      </c>
      <c r="B927" s="130">
        <v>2084.389893</v>
      </c>
      <c r="C927" s="125">
        <f t="shared" si="28"/>
        <v>-3.4947928341755308E-3</v>
      </c>
      <c r="D927" s="130">
        <f t="shared" si="29"/>
        <v>-3494.792834175531</v>
      </c>
    </row>
    <row r="928" spans="1:4" x14ac:dyDescent="0.3">
      <c r="A928" s="73">
        <v>42499</v>
      </c>
      <c r="B928" s="130">
        <v>2058.6899410000001</v>
      </c>
      <c r="C928" s="125">
        <f t="shared" si="28"/>
        <v>-1.3938230117209516E-2</v>
      </c>
      <c r="D928" s="130">
        <f t="shared" si="29"/>
        <v>-13938.230117209516</v>
      </c>
    </row>
    <row r="929" spans="1:4" x14ac:dyDescent="0.3">
      <c r="A929" s="73">
        <v>42496</v>
      </c>
      <c r="B929" s="130">
        <v>2057.139893</v>
      </c>
      <c r="C929" s="125">
        <f t="shared" si="28"/>
        <v>-1.6466108738677709E-2</v>
      </c>
      <c r="D929" s="130">
        <f t="shared" si="29"/>
        <v>-16466.108738677711</v>
      </c>
    </row>
    <row r="930" spans="1:4" x14ac:dyDescent="0.3">
      <c r="A930" s="73">
        <v>42495</v>
      </c>
      <c r="B930" s="130">
        <v>2050.6298830000001</v>
      </c>
      <c r="C930" s="125">
        <f t="shared" si="28"/>
        <v>-1.9531670104726562E-2</v>
      </c>
      <c r="D930" s="130">
        <f t="shared" si="29"/>
        <v>-19531.670104726563</v>
      </c>
    </row>
    <row r="931" spans="1:4" x14ac:dyDescent="0.3">
      <c r="A931" s="73">
        <v>42494</v>
      </c>
      <c r="B931" s="130">
        <v>2051.1201169999999</v>
      </c>
      <c r="C931" s="125">
        <f t="shared" si="28"/>
        <v>-2.4391070866783271E-2</v>
      </c>
      <c r="D931" s="130">
        <f t="shared" si="29"/>
        <v>-24391.07086678327</v>
      </c>
    </row>
    <row r="932" spans="1:4" x14ac:dyDescent="0.3">
      <c r="A932" s="73">
        <v>42493</v>
      </c>
      <c r="B932" s="130">
        <v>2063.3701169999999</v>
      </c>
      <c r="C932" s="125">
        <f t="shared" si="28"/>
        <v>-1.7816989302631203E-2</v>
      </c>
      <c r="D932" s="130">
        <f t="shared" si="29"/>
        <v>-17816.989302631202</v>
      </c>
    </row>
    <row r="933" spans="1:4" x14ac:dyDescent="0.3">
      <c r="A933" s="73">
        <v>42492</v>
      </c>
      <c r="B933" s="130">
        <v>2081.429932</v>
      </c>
      <c r="C933" s="125">
        <f t="shared" si="28"/>
        <v>-6.1643073510226909E-3</v>
      </c>
      <c r="D933" s="130">
        <f t="shared" si="29"/>
        <v>-6164.3073510226905</v>
      </c>
    </row>
    <row r="934" spans="1:4" x14ac:dyDescent="0.3">
      <c r="A934" s="73">
        <v>42489</v>
      </c>
      <c r="B934" s="130">
        <v>2065.3000489999999</v>
      </c>
      <c r="C934" s="125">
        <f t="shared" si="28"/>
        <v>-7.4156335268452667E-3</v>
      </c>
      <c r="D934" s="130">
        <f t="shared" si="29"/>
        <v>-7415.6335268452667</v>
      </c>
    </row>
    <row r="935" spans="1:4" x14ac:dyDescent="0.3">
      <c r="A935" s="73">
        <v>42488</v>
      </c>
      <c r="B935" s="130">
        <v>2075.8100589999999</v>
      </c>
      <c r="C935" s="125">
        <f t="shared" si="28"/>
        <v>-3.3464743770116323E-3</v>
      </c>
      <c r="D935" s="130">
        <f t="shared" si="29"/>
        <v>-3346.4743770116324</v>
      </c>
    </row>
    <row r="936" spans="1:4" x14ac:dyDescent="0.3">
      <c r="A936" s="73">
        <v>42487</v>
      </c>
      <c r="B936" s="130">
        <v>2095.1499020000001</v>
      </c>
      <c r="C936" s="125">
        <f t="shared" si="28"/>
        <v>6.1130705990239953E-3</v>
      </c>
      <c r="D936" s="130">
        <f t="shared" si="29"/>
        <v>6113.0705990239949</v>
      </c>
    </row>
    <row r="937" spans="1:4" x14ac:dyDescent="0.3">
      <c r="A937" s="73">
        <v>42486</v>
      </c>
      <c r="B937" s="130">
        <v>2091.6999510000001</v>
      </c>
      <c r="C937" s="125">
        <f t="shared" si="28"/>
        <v>1.4541247318596184E-2</v>
      </c>
      <c r="D937" s="130">
        <f t="shared" si="29"/>
        <v>14541.247318596184</v>
      </c>
    </row>
    <row r="938" spans="1:4" x14ac:dyDescent="0.3">
      <c r="A938" s="73">
        <v>42485</v>
      </c>
      <c r="B938" s="130">
        <v>2087.790039</v>
      </c>
      <c r="C938" s="125">
        <f t="shared" si="28"/>
        <v>2.2429125130040362E-2</v>
      </c>
      <c r="D938" s="130">
        <f t="shared" si="29"/>
        <v>22429.12513004036</v>
      </c>
    </row>
    <row r="939" spans="1:4" x14ac:dyDescent="0.3">
      <c r="A939" s="73">
        <v>42482</v>
      </c>
      <c r="B939" s="130">
        <v>2091.580078</v>
      </c>
      <c r="C939" s="125">
        <f t="shared" si="28"/>
        <v>2.1478854520166291E-2</v>
      </c>
      <c r="D939" s="130">
        <f t="shared" si="29"/>
        <v>21478.854520166289</v>
      </c>
    </row>
    <row r="940" spans="1:4" x14ac:dyDescent="0.3">
      <c r="A940" s="73">
        <v>42481</v>
      </c>
      <c r="B940" s="130">
        <v>2091.4799800000001</v>
      </c>
      <c r="C940" s="125">
        <f t="shared" si="28"/>
        <v>2.4276263485955463E-2</v>
      </c>
      <c r="D940" s="130">
        <f t="shared" si="29"/>
        <v>24276.263485955464</v>
      </c>
    </row>
    <row r="941" spans="1:4" x14ac:dyDescent="0.3">
      <c r="A941" s="73">
        <v>42480</v>
      </c>
      <c r="B941" s="130">
        <v>2102.3999020000001</v>
      </c>
      <c r="C941" s="125">
        <f t="shared" si="28"/>
        <v>1.7293600070566351E-2</v>
      </c>
      <c r="D941" s="130">
        <f t="shared" si="29"/>
        <v>17293.60007056635</v>
      </c>
    </row>
    <row r="942" spans="1:4" x14ac:dyDescent="0.3">
      <c r="A942" s="73">
        <v>42479</v>
      </c>
      <c r="B942" s="130">
        <v>2100.8000489999999</v>
      </c>
      <c r="C942" s="125">
        <f t="shared" si="28"/>
        <v>2.7200674664292102E-2</v>
      </c>
      <c r="D942" s="130">
        <f t="shared" si="29"/>
        <v>27200.674664292103</v>
      </c>
    </row>
    <row r="943" spans="1:4" x14ac:dyDescent="0.3">
      <c r="A943" s="73">
        <v>42478</v>
      </c>
      <c r="B943" s="130">
        <v>2094.3400879999999</v>
      </c>
      <c r="C943" s="125">
        <f t="shared" si="28"/>
        <v>1.3653645509951629E-2</v>
      </c>
      <c r="D943" s="130">
        <f t="shared" si="29"/>
        <v>13653.645509951628</v>
      </c>
    </row>
    <row r="944" spans="1:4" x14ac:dyDescent="0.3">
      <c r="A944" s="73">
        <v>42475</v>
      </c>
      <c r="B944" s="130">
        <v>2080.7299800000001</v>
      </c>
      <c r="C944" s="125">
        <f t="shared" si="28"/>
        <v>3.835405054455121E-3</v>
      </c>
      <c r="D944" s="130">
        <f t="shared" si="29"/>
        <v>3835.405054455121</v>
      </c>
    </row>
    <row r="945" spans="1:4" x14ac:dyDescent="0.3">
      <c r="A945" s="73">
        <v>42474</v>
      </c>
      <c r="B945" s="130">
        <v>2082.780029</v>
      </c>
      <c r="C945" s="125">
        <f t="shared" si="28"/>
        <v>1.1185896817976548E-2</v>
      </c>
      <c r="D945" s="130">
        <f t="shared" si="29"/>
        <v>11185.896817976549</v>
      </c>
    </row>
    <row r="946" spans="1:4" x14ac:dyDescent="0.3">
      <c r="A946" s="73">
        <v>42473</v>
      </c>
      <c r="B946" s="130">
        <v>2082.419922</v>
      </c>
      <c r="C946" s="125">
        <f t="shared" si="28"/>
        <v>8.9488463569822319E-3</v>
      </c>
      <c r="D946" s="130">
        <f t="shared" si="29"/>
        <v>8948.8463569822325</v>
      </c>
    </row>
    <row r="947" spans="1:4" x14ac:dyDescent="0.3">
      <c r="A947" s="73">
        <v>42472</v>
      </c>
      <c r="B947" s="130">
        <v>2061.719971</v>
      </c>
      <c r="C947" s="125">
        <f t="shared" si="28"/>
        <v>3.2651719297465132E-3</v>
      </c>
      <c r="D947" s="130">
        <f t="shared" si="29"/>
        <v>3265.1719297465133</v>
      </c>
    </row>
    <row r="948" spans="1:4" x14ac:dyDescent="0.3">
      <c r="A948" s="73">
        <v>42471</v>
      </c>
      <c r="B948" s="130">
        <v>2041.98999</v>
      </c>
      <c r="C948" s="125">
        <f t="shared" si="28"/>
        <v>2.4250464550072959E-3</v>
      </c>
      <c r="D948" s="130">
        <f t="shared" si="29"/>
        <v>2425.0464550072957</v>
      </c>
    </row>
    <row r="949" spans="1:4" x14ac:dyDescent="0.3">
      <c r="A949" s="73">
        <v>42468</v>
      </c>
      <c r="B949" s="130">
        <v>2047.599976</v>
      </c>
      <c r="C949" s="125">
        <f t="shared" si="28"/>
        <v>5.7271016522584262E-3</v>
      </c>
      <c r="D949" s="130">
        <f t="shared" si="29"/>
        <v>5727.1016522584259</v>
      </c>
    </row>
    <row r="950" spans="1:4" x14ac:dyDescent="0.3">
      <c r="A950" s="73">
        <v>42467</v>
      </c>
      <c r="B950" s="130">
        <v>2041.910034</v>
      </c>
      <c r="C950" s="125">
        <f t="shared" si="28"/>
        <v>2.5531730583017165E-3</v>
      </c>
      <c r="D950" s="130">
        <f t="shared" si="29"/>
        <v>2553.1730583017165</v>
      </c>
    </row>
    <row r="951" spans="1:4" x14ac:dyDescent="0.3">
      <c r="A951" s="73">
        <v>42466</v>
      </c>
      <c r="B951" s="130">
        <v>2066.6599120000001</v>
      </c>
      <c r="C951" s="125">
        <f t="shared" si="28"/>
        <v>8.2251256693184338E-3</v>
      </c>
      <c r="D951" s="130">
        <f t="shared" si="29"/>
        <v>8225.1256693184332</v>
      </c>
    </row>
    <row r="952" spans="1:4" x14ac:dyDescent="0.3">
      <c r="A952" s="73">
        <v>42465</v>
      </c>
      <c r="B952" s="130">
        <v>2045.170044</v>
      </c>
      <c r="C952" s="125">
        <f t="shared" si="28"/>
        <v>-3.134165379631404E-3</v>
      </c>
      <c r="D952" s="130">
        <f t="shared" si="29"/>
        <v>-3134.165379631404</v>
      </c>
    </row>
    <row r="953" spans="1:4" x14ac:dyDescent="0.3">
      <c r="A953" s="73">
        <v>42464</v>
      </c>
      <c r="B953" s="130">
        <v>2066.1298830000001</v>
      </c>
      <c r="C953" s="125">
        <f t="shared" si="28"/>
        <v>8.0747296373750999E-3</v>
      </c>
      <c r="D953" s="130">
        <f t="shared" si="29"/>
        <v>8074.7296373750996</v>
      </c>
    </row>
    <row r="954" spans="1:4" x14ac:dyDescent="0.3">
      <c r="A954" s="73">
        <v>42461</v>
      </c>
      <c r="B954" s="130">
        <v>2072.780029</v>
      </c>
      <c r="C954" s="125">
        <f t="shared" si="28"/>
        <v>1.5774880567064331E-2</v>
      </c>
      <c r="D954" s="130">
        <f t="shared" si="29"/>
        <v>15774.880567064331</v>
      </c>
    </row>
    <row r="955" spans="1:4" x14ac:dyDescent="0.3">
      <c r="A955" s="73">
        <v>42460</v>
      </c>
      <c r="B955" s="130">
        <v>2059.73999</v>
      </c>
      <c r="C955" s="125">
        <f t="shared" si="28"/>
        <v>1.6041682434668525E-2</v>
      </c>
      <c r="D955" s="130">
        <f t="shared" si="29"/>
        <v>16041.682434668524</v>
      </c>
    </row>
    <row r="956" spans="1:4" x14ac:dyDescent="0.3">
      <c r="A956" s="73">
        <v>42459</v>
      </c>
      <c r="B956" s="130">
        <v>2063.9499510000001</v>
      </c>
      <c r="C956" s="125">
        <f t="shared" si="28"/>
        <v>2.3820219806098608E-2</v>
      </c>
      <c r="D956" s="130">
        <f t="shared" si="29"/>
        <v>23820.219806098608</v>
      </c>
    </row>
    <row r="957" spans="1:4" x14ac:dyDescent="0.3">
      <c r="A957" s="73">
        <v>42458</v>
      </c>
      <c r="B957" s="130">
        <v>2055.01001</v>
      </c>
      <c r="C957" s="125">
        <f t="shared" si="28"/>
        <v>1.7513019516995465E-2</v>
      </c>
      <c r="D957" s="130">
        <f t="shared" si="29"/>
        <v>17513.019516995464</v>
      </c>
    </row>
    <row r="958" spans="1:4" x14ac:dyDescent="0.3">
      <c r="A958" s="73">
        <v>42457</v>
      </c>
      <c r="B958" s="130">
        <v>2037.0500489999999</v>
      </c>
      <c r="C958" s="125">
        <f t="shared" si="28"/>
        <v>7.3485223611839956E-3</v>
      </c>
      <c r="D958" s="130">
        <f t="shared" si="29"/>
        <v>7348.5223611839956</v>
      </c>
    </row>
    <row r="959" spans="1:4" x14ac:dyDescent="0.3">
      <c r="A959" s="73">
        <v>42453</v>
      </c>
      <c r="B959" s="130">
        <v>2035.9399410000001</v>
      </c>
      <c r="C959" s="125">
        <f t="shared" si="28"/>
        <v>2.3306541744473996E-2</v>
      </c>
      <c r="D959" s="130">
        <f t="shared" si="29"/>
        <v>23306.541744473998</v>
      </c>
    </row>
    <row r="960" spans="1:4" x14ac:dyDescent="0.3">
      <c r="A960" s="73">
        <v>42452</v>
      </c>
      <c r="B960" s="130">
        <v>2036.709961</v>
      </c>
      <c r="C960" s="125">
        <f t="shared" si="28"/>
        <v>2.3853066347018226E-2</v>
      </c>
      <c r="D960" s="130">
        <f t="shared" si="29"/>
        <v>23853.066347018226</v>
      </c>
    </row>
    <row r="961" spans="1:4" x14ac:dyDescent="0.3">
      <c r="A961" s="73">
        <v>42451</v>
      </c>
      <c r="B961" s="130">
        <v>2049.8000489999999</v>
      </c>
      <c r="C961" s="125">
        <f t="shared" si="28"/>
        <v>3.5639601994484682E-2</v>
      </c>
      <c r="D961" s="130">
        <f t="shared" si="29"/>
        <v>35639.601994484685</v>
      </c>
    </row>
    <row r="962" spans="1:4" x14ac:dyDescent="0.3">
      <c r="A962" s="73">
        <v>42450</v>
      </c>
      <c r="B962" s="130">
        <v>2051.6000979999999</v>
      </c>
      <c r="C962" s="125">
        <f t="shared" si="28"/>
        <v>2.4898133518013399E-2</v>
      </c>
      <c r="D962" s="130">
        <f t="shared" si="29"/>
        <v>24898.133518013397</v>
      </c>
    </row>
    <row r="963" spans="1:4" x14ac:dyDescent="0.3">
      <c r="A963" s="73">
        <v>42447</v>
      </c>
      <c r="B963" s="130">
        <v>2049.580078</v>
      </c>
      <c r="C963" s="125">
        <f t="shared" si="28"/>
        <v>2.4795168099816411E-2</v>
      </c>
      <c r="D963" s="130">
        <f t="shared" si="29"/>
        <v>24795.168099816412</v>
      </c>
    </row>
    <row r="964" spans="1:4" x14ac:dyDescent="0.3">
      <c r="A964" s="73">
        <v>42446</v>
      </c>
      <c r="B964" s="130">
        <v>2040.589966</v>
      </c>
      <c r="C964" s="125">
        <f t="shared" si="28"/>
        <v>2.3673091919256484E-2</v>
      </c>
      <c r="D964" s="130">
        <f t="shared" si="29"/>
        <v>23673.091919256483</v>
      </c>
    </row>
    <row r="965" spans="1:4" x14ac:dyDescent="0.3">
      <c r="A965" s="73">
        <v>42445</v>
      </c>
      <c r="B965" s="130">
        <v>2027.219971</v>
      </c>
      <c r="C965" s="125">
        <f t="shared" si="28"/>
        <v>2.0524061016224282E-2</v>
      </c>
      <c r="D965" s="130">
        <f t="shared" si="29"/>
        <v>20524.061016224281</v>
      </c>
    </row>
    <row r="966" spans="1:4" x14ac:dyDescent="0.3">
      <c r="A966" s="73">
        <v>42444</v>
      </c>
      <c r="B966" s="130">
        <v>2015.9300539999999</v>
      </c>
      <c r="C966" s="125">
        <f t="shared" si="28"/>
        <v>1.8995667326760168E-2</v>
      </c>
      <c r="D966" s="130">
        <f t="shared" si="29"/>
        <v>18995.667326760169</v>
      </c>
    </row>
    <row r="967" spans="1:4" x14ac:dyDescent="0.3">
      <c r="A967" s="73">
        <v>42443</v>
      </c>
      <c r="B967" s="130">
        <v>2019.6400149999999</v>
      </c>
      <c r="C967" s="125">
        <f t="shared" si="28"/>
        <v>4.5237904340972745E-2</v>
      </c>
      <c r="D967" s="130">
        <f t="shared" si="29"/>
        <v>45237.904340972746</v>
      </c>
    </row>
    <row r="968" spans="1:4" x14ac:dyDescent="0.3">
      <c r="A968" s="73">
        <v>42440</v>
      </c>
      <c r="B968" s="130">
        <v>2022.1899410000001</v>
      </c>
      <c r="C968" s="125">
        <f t="shared" ref="C968:C1031" si="30">B968/B978-1</f>
        <v>3.8058514994549819E-2</v>
      </c>
      <c r="D968" s="130">
        <f t="shared" ref="D968:D1031" si="31">C968*$B$5</f>
        <v>38058.51499454982</v>
      </c>
    </row>
    <row r="969" spans="1:4" x14ac:dyDescent="0.3">
      <c r="A969" s="73">
        <v>42439</v>
      </c>
      <c r="B969" s="130">
        <v>1989.5699460000001</v>
      </c>
      <c r="C969" s="125">
        <f t="shared" si="30"/>
        <v>1.9403594789555889E-2</v>
      </c>
      <c r="D969" s="130">
        <f t="shared" si="31"/>
        <v>19403.594789555889</v>
      </c>
    </row>
    <row r="970" spans="1:4" x14ac:dyDescent="0.3">
      <c r="A970" s="73">
        <v>42438</v>
      </c>
      <c r="B970" s="130">
        <v>1989.26001</v>
      </c>
      <c r="C970" s="125">
        <f t="shared" si="30"/>
        <v>3.0811462063549788E-2</v>
      </c>
      <c r="D970" s="130">
        <f t="shared" si="31"/>
        <v>30811.462063549789</v>
      </c>
    </row>
    <row r="971" spans="1:4" x14ac:dyDescent="0.3">
      <c r="A971" s="73">
        <v>42437</v>
      </c>
      <c r="B971" s="130">
        <v>1979.26001</v>
      </c>
      <c r="C971" s="125">
        <f t="shared" si="30"/>
        <v>3.0183154578136806E-2</v>
      </c>
      <c r="D971" s="130">
        <f t="shared" si="31"/>
        <v>30183.154578136808</v>
      </c>
    </row>
    <row r="972" spans="1:4" x14ac:dyDescent="0.3">
      <c r="A972" s="73">
        <v>42436</v>
      </c>
      <c r="B972" s="130">
        <v>2001.76001</v>
      </c>
      <c r="C972" s="125">
        <f t="shared" si="30"/>
        <v>2.8918021074273881E-2</v>
      </c>
      <c r="D972" s="130">
        <f t="shared" si="31"/>
        <v>28918.021074273882</v>
      </c>
    </row>
    <row r="973" spans="1:4" x14ac:dyDescent="0.3">
      <c r="A973" s="73">
        <v>42433</v>
      </c>
      <c r="B973" s="130">
        <v>1999.98999</v>
      </c>
      <c r="C973" s="125">
        <f t="shared" si="30"/>
        <v>4.2867252634217534E-2</v>
      </c>
      <c r="D973" s="130">
        <f t="shared" si="31"/>
        <v>42867.252634217533</v>
      </c>
    </row>
    <row r="974" spans="1:4" x14ac:dyDescent="0.3">
      <c r="A974" s="73">
        <v>42432</v>
      </c>
      <c r="B974" s="130">
        <v>1993.400024</v>
      </c>
      <c r="C974" s="125">
        <f t="shared" si="30"/>
        <v>3.9403945987795286E-2</v>
      </c>
      <c r="D974" s="130">
        <f t="shared" si="31"/>
        <v>39403.945987795283</v>
      </c>
    </row>
    <row r="975" spans="1:4" x14ac:dyDescent="0.3">
      <c r="A975" s="73">
        <v>42431</v>
      </c>
      <c r="B975" s="130">
        <v>1986.4499510000001</v>
      </c>
      <c r="C975" s="125">
        <f t="shared" si="30"/>
        <v>3.0947367512875079E-2</v>
      </c>
      <c r="D975" s="130">
        <f t="shared" si="31"/>
        <v>30947.36751287508</v>
      </c>
    </row>
    <row r="976" spans="1:4" x14ac:dyDescent="0.3">
      <c r="A976" s="73">
        <v>42430</v>
      </c>
      <c r="B976" s="130">
        <v>1978.349976</v>
      </c>
      <c r="C976" s="125">
        <f t="shared" si="30"/>
        <v>4.366474742361115E-2</v>
      </c>
      <c r="D976" s="130">
        <f t="shared" si="31"/>
        <v>43664.747423611152</v>
      </c>
    </row>
    <row r="977" spans="1:4" x14ac:dyDescent="0.3">
      <c r="A977" s="73">
        <v>42429</v>
      </c>
      <c r="B977" s="130">
        <v>1932.2299800000001</v>
      </c>
      <c r="C977" s="125">
        <f t="shared" si="30"/>
        <v>3.6170459759894857E-2</v>
      </c>
      <c r="D977" s="130">
        <f t="shared" si="31"/>
        <v>36170.45975989486</v>
      </c>
    </row>
    <row r="978" spans="1:4" x14ac:dyDescent="0.3">
      <c r="A978" s="73">
        <v>42426</v>
      </c>
      <c r="B978" s="130">
        <v>1948.0500489999999</v>
      </c>
      <c r="C978" s="125">
        <f t="shared" si="30"/>
        <v>6.5043680900737977E-2</v>
      </c>
      <c r="D978" s="130">
        <f t="shared" si="31"/>
        <v>65043.680900737978</v>
      </c>
    </row>
    <row r="979" spans="1:4" x14ac:dyDescent="0.3">
      <c r="A979" s="73">
        <v>42425</v>
      </c>
      <c r="B979" s="130">
        <v>1951.6999510000001</v>
      </c>
      <c r="C979" s="125">
        <f t="shared" si="30"/>
        <v>5.3913344857980716E-2</v>
      </c>
      <c r="D979" s="130">
        <f t="shared" si="31"/>
        <v>53913.344857980715</v>
      </c>
    </row>
    <row r="980" spans="1:4" x14ac:dyDescent="0.3">
      <c r="A980" s="73">
        <v>42424</v>
      </c>
      <c r="B980" s="130">
        <v>1929.8000489999999</v>
      </c>
      <c r="C980" s="125">
        <f t="shared" si="30"/>
        <v>4.189054677046955E-2</v>
      </c>
      <c r="D980" s="130">
        <f t="shared" si="31"/>
        <v>41890.546770469547</v>
      </c>
    </row>
    <row r="981" spans="1:4" x14ac:dyDescent="0.3">
      <c r="A981" s="73">
        <v>42423</v>
      </c>
      <c r="B981" s="130">
        <v>1921.2700199999999</v>
      </c>
      <c r="C981" s="125">
        <f t="shared" si="30"/>
        <v>3.6596858360246065E-2</v>
      </c>
      <c r="D981" s="130">
        <f t="shared" si="31"/>
        <v>36596.858360246064</v>
      </c>
    </row>
    <row r="982" spans="1:4" x14ac:dyDescent="0.3">
      <c r="A982" s="73">
        <v>42422</v>
      </c>
      <c r="B982" s="130">
        <v>1945.5</v>
      </c>
      <c r="C982" s="125">
        <f t="shared" si="30"/>
        <v>3.4812876941660686E-2</v>
      </c>
      <c r="D982" s="130">
        <f t="shared" si="31"/>
        <v>34812.876941660688</v>
      </c>
    </row>
    <row r="983" spans="1:4" x14ac:dyDescent="0.3">
      <c r="A983" s="73">
        <v>42419</v>
      </c>
      <c r="B983" s="130">
        <v>1917.780029</v>
      </c>
      <c r="C983" s="125">
        <f t="shared" si="30"/>
        <v>1.2164650915484909E-3</v>
      </c>
      <c r="D983" s="130">
        <f t="shared" si="31"/>
        <v>1216.4650915484908</v>
      </c>
    </row>
    <row r="984" spans="1:4" x14ac:dyDescent="0.3">
      <c r="A984" s="73">
        <v>42418</v>
      </c>
      <c r="B984" s="130">
        <v>1917.829956</v>
      </c>
      <c r="C984" s="125">
        <f t="shared" si="30"/>
        <v>2.7711601489317506E-3</v>
      </c>
      <c r="D984" s="130">
        <f t="shared" si="31"/>
        <v>2771.1601489317504</v>
      </c>
    </row>
    <row r="985" spans="1:4" x14ac:dyDescent="0.3">
      <c r="A985" s="73">
        <v>42417</v>
      </c>
      <c r="B985" s="130">
        <v>1926.8199460000001</v>
      </c>
      <c r="C985" s="125">
        <f t="shared" si="30"/>
        <v>1.2501072835146454E-2</v>
      </c>
      <c r="D985" s="130">
        <f t="shared" si="31"/>
        <v>12501.072835146453</v>
      </c>
    </row>
    <row r="986" spans="1:4" x14ac:dyDescent="0.3">
      <c r="A986" s="73">
        <v>42416</v>
      </c>
      <c r="B986" s="130">
        <v>1895.579956</v>
      </c>
      <c r="C986" s="125">
        <f t="shared" si="30"/>
        <v>-2.2584562533942365E-2</v>
      </c>
      <c r="D986" s="130">
        <f t="shared" si="31"/>
        <v>-22584.562533942364</v>
      </c>
    </row>
    <row r="987" spans="1:4" x14ac:dyDescent="0.3">
      <c r="A987" s="73">
        <v>42412</v>
      </c>
      <c r="B987" s="130">
        <v>1864.780029</v>
      </c>
      <c r="C987" s="125">
        <f t="shared" si="30"/>
        <v>-3.8892075923040892E-2</v>
      </c>
      <c r="D987" s="130">
        <f t="shared" si="31"/>
        <v>-38892.075923040895</v>
      </c>
    </row>
    <row r="988" spans="1:4" x14ac:dyDescent="0.3">
      <c r="A988" s="73">
        <v>42411</v>
      </c>
      <c r="B988" s="130">
        <v>1829.079956</v>
      </c>
      <c r="C988" s="125">
        <f t="shared" si="30"/>
        <v>-3.395024163880811E-2</v>
      </c>
      <c r="D988" s="130">
        <f t="shared" si="31"/>
        <v>-33950.241638808111</v>
      </c>
    </row>
    <row r="989" spans="1:4" x14ac:dyDescent="0.3">
      <c r="A989" s="73">
        <v>42410</v>
      </c>
      <c r="B989" s="130">
        <v>1851.8599850000001</v>
      </c>
      <c r="C989" s="125">
        <f t="shared" si="30"/>
        <v>-1.651130768690301E-2</v>
      </c>
      <c r="D989" s="130">
        <f t="shared" si="31"/>
        <v>-16511.307686903008</v>
      </c>
    </row>
    <row r="990" spans="1:4" x14ac:dyDescent="0.3">
      <c r="A990" s="73">
        <v>42409</v>
      </c>
      <c r="B990" s="130">
        <v>1852.209961</v>
      </c>
      <c r="C990" s="125">
        <f t="shared" si="30"/>
        <v>-2.7011574657334725E-2</v>
      </c>
      <c r="D990" s="130">
        <f t="shared" si="31"/>
        <v>-27011.574657334724</v>
      </c>
    </row>
    <row r="991" spans="1:4" x14ac:dyDescent="0.3">
      <c r="A991" s="73">
        <v>42408</v>
      </c>
      <c r="B991" s="130">
        <v>1853.4399410000001</v>
      </c>
      <c r="C991" s="125">
        <f t="shared" si="30"/>
        <v>-1.259403731015063E-2</v>
      </c>
      <c r="D991" s="130">
        <f t="shared" si="31"/>
        <v>-12594.03731015063</v>
      </c>
    </row>
    <row r="992" spans="1:4" x14ac:dyDescent="0.3">
      <c r="A992" s="73">
        <v>42405</v>
      </c>
      <c r="B992" s="130">
        <v>1880.0500489999999</v>
      </c>
      <c r="C992" s="125">
        <f t="shared" si="30"/>
        <v>-1.4080431413325156E-2</v>
      </c>
      <c r="D992" s="130">
        <f t="shared" si="31"/>
        <v>-14080.431413325156</v>
      </c>
    </row>
    <row r="993" spans="1:4" x14ac:dyDescent="0.3">
      <c r="A993" s="73">
        <v>42404</v>
      </c>
      <c r="B993" s="130">
        <v>1915.4499510000001</v>
      </c>
      <c r="C993" s="125">
        <f t="shared" si="30"/>
        <v>2.4858325217675503E-2</v>
      </c>
      <c r="D993" s="130">
        <f t="shared" si="31"/>
        <v>24858.325217675505</v>
      </c>
    </row>
    <row r="994" spans="1:4" x14ac:dyDescent="0.3">
      <c r="A994" s="73">
        <v>42403</v>
      </c>
      <c r="B994" s="130">
        <v>1912.530029</v>
      </c>
      <c r="C994" s="125">
        <f t="shared" si="30"/>
        <v>2.8612497113987168E-2</v>
      </c>
      <c r="D994" s="130">
        <f t="shared" si="31"/>
        <v>28612.497113987167</v>
      </c>
    </row>
    <row r="995" spans="1:4" x14ac:dyDescent="0.3">
      <c r="A995" s="73">
        <v>42402</v>
      </c>
      <c r="B995" s="130">
        <v>1903.030029</v>
      </c>
      <c r="C995" s="125">
        <f t="shared" si="30"/>
        <v>1.1534432293917041E-2</v>
      </c>
      <c r="D995" s="130">
        <f t="shared" si="31"/>
        <v>11534.432293917042</v>
      </c>
    </row>
    <row r="996" spans="1:4" x14ac:dyDescent="0.3">
      <c r="A996" s="73">
        <v>42401</v>
      </c>
      <c r="B996" s="130">
        <v>1939.380005</v>
      </c>
      <c r="C996" s="125">
        <f t="shared" si="30"/>
        <v>3.1404088847053258E-2</v>
      </c>
      <c r="D996" s="130">
        <f t="shared" si="31"/>
        <v>31404.088847053259</v>
      </c>
    </row>
    <row r="997" spans="1:4" x14ac:dyDescent="0.3">
      <c r="A997" s="73">
        <v>42398</v>
      </c>
      <c r="B997" s="130">
        <v>1940.23999</v>
      </c>
      <c r="C997" s="125">
        <f t="shared" si="30"/>
        <v>9.574170755901612E-3</v>
      </c>
      <c r="D997" s="130">
        <f t="shared" si="31"/>
        <v>9574.1707559016122</v>
      </c>
    </row>
    <row r="998" spans="1:4" x14ac:dyDescent="0.3">
      <c r="A998" s="73">
        <v>42397</v>
      </c>
      <c r="B998" s="130">
        <v>1893.3599850000001</v>
      </c>
      <c r="C998" s="125">
        <f t="shared" si="30"/>
        <v>1.6293649368075425E-3</v>
      </c>
      <c r="D998" s="130">
        <f t="shared" si="31"/>
        <v>1629.3649368075426</v>
      </c>
    </row>
    <row r="999" spans="1:4" x14ac:dyDescent="0.3">
      <c r="A999" s="73">
        <v>42396</v>
      </c>
      <c r="B999" s="130">
        <v>1882.9499510000001</v>
      </c>
      <c r="C999" s="125">
        <f t="shared" si="30"/>
        <v>-2.8746415833295513E-2</v>
      </c>
      <c r="D999" s="130">
        <f t="shared" si="31"/>
        <v>-28746.415833295512</v>
      </c>
    </row>
    <row r="1000" spans="1:4" x14ac:dyDescent="0.3">
      <c r="A1000" s="73">
        <v>42395</v>
      </c>
      <c r="B1000" s="130">
        <v>1903.630005</v>
      </c>
      <c r="C1000" s="125">
        <f t="shared" si="30"/>
        <v>-1.0417607251568706E-2</v>
      </c>
      <c r="D1000" s="130">
        <f t="shared" si="31"/>
        <v>-10417.607251568706</v>
      </c>
    </row>
    <row r="1001" spans="1:4" x14ac:dyDescent="0.3">
      <c r="A1001" s="73">
        <v>42394</v>
      </c>
      <c r="B1001" s="130">
        <v>1877.079956</v>
      </c>
      <c r="C1001" s="125">
        <f t="shared" si="30"/>
        <v>-2.3386769364569626E-2</v>
      </c>
      <c r="D1001" s="130">
        <f t="shared" si="31"/>
        <v>-23386.769364569627</v>
      </c>
    </row>
    <row r="1002" spans="1:4" x14ac:dyDescent="0.3">
      <c r="A1002" s="73">
        <v>42391</v>
      </c>
      <c r="B1002" s="130">
        <v>1906.900024</v>
      </c>
      <c r="C1002" s="125">
        <f t="shared" si="30"/>
        <v>-1.8624944101018559E-2</v>
      </c>
      <c r="D1002" s="130">
        <f t="shared" si="31"/>
        <v>-18624.944101018558</v>
      </c>
    </row>
    <row r="1003" spans="1:4" x14ac:dyDescent="0.3">
      <c r="A1003" s="73">
        <v>42390</v>
      </c>
      <c r="B1003" s="130">
        <v>1868.98999</v>
      </c>
      <c r="C1003" s="125">
        <f t="shared" si="30"/>
        <v>-6.0931747304715178E-2</v>
      </c>
      <c r="D1003" s="130">
        <f t="shared" si="31"/>
        <v>-60931.74730471518</v>
      </c>
    </row>
    <row r="1004" spans="1:4" x14ac:dyDescent="0.3">
      <c r="A1004" s="73">
        <v>42389</v>
      </c>
      <c r="B1004" s="130">
        <v>1859.329956</v>
      </c>
      <c r="C1004" s="125">
        <f t="shared" si="30"/>
        <v>-7.8037996560478162E-2</v>
      </c>
      <c r="D1004" s="130">
        <f t="shared" si="31"/>
        <v>-78037.996560478161</v>
      </c>
    </row>
    <row r="1005" spans="1:4" x14ac:dyDescent="0.3">
      <c r="A1005" s="73">
        <v>42388</v>
      </c>
      <c r="B1005" s="130">
        <v>1881.329956</v>
      </c>
      <c r="C1005" s="125">
        <f t="shared" si="30"/>
        <v>-6.5251992776441226E-2</v>
      </c>
      <c r="D1005" s="130">
        <f t="shared" si="31"/>
        <v>-65251.992776441228</v>
      </c>
    </row>
    <row r="1006" spans="1:4" x14ac:dyDescent="0.3">
      <c r="A1006" s="73">
        <v>42384</v>
      </c>
      <c r="B1006" s="130">
        <v>1880.329956</v>
      </c>
      <c r="C1006" s="125">
        <f t="shared" si="30"/>
        <v>-8.0046375981064122E-2</v>
      </c>
      <c r="D1006" s="130">
        <f t="shared" si="31"/>
        <v>-80046.37598106412</v>
      </c>
    </row>
    <row r="1007" spans="1:4" x14ac:dyDescent="0.3">
      <c r="A1007" s="73">
        <v>42383</v>
      </c>
      <c r="B1007" s="130">
        <v>1921.839966</v>
      </c>
      <c r="C1007" s="125">
        <f t="shared" si="30"/>
        <v>-6.858722358733671E-2</v>
      </c>
      <c r="D1007" s="130">
        <f t="shared" si="31"/>
        <v>-68587.223587336703</v>
      </c>
    </row>
    <row r="1008" spans="1:4" x14ac:dyDescent="0.3">
      <c r="A1008" s="73">
        <v>42382</v>
      </c>
      <c r="B1008" s="130">
        <v>1890.280029</v>
      </c>
      <c r="C1008" s="125">
        <f t="shared" si="30"/>
        <v>-9.0494461169909224E-2</v>
      </c>
      <c r="D1008" s="130">
        <f t="shared" si="31"/>
        <v>-90494.46116990922</v>
      </c>
    </row>
    <row r="1009" spans="1:4" x14ac:dyDescent="0.3">
      <c r="A1009" s="73">
        <v>42381</v>
      </c>
      <c r="B1009" s="130">
        <v>1938.6800539999999</v>
      </c>
      <c r="C1009" s="125">
        <f t="shared" si="30"/>
        <v>-5.7291488451252204E-2</v>
      </c>
      <c r="D1009" s="130">
        <f t="shared" si="31"/>
        <v>-57291.488451252204</v>
      </c>
    </row>
    <row r="1010" spans="1:4" x14ac:dyDescent="0.3">
      <c r="A1010" s="73">
        <v>42380</v>
      </c>
      <c r="B1010" s="130">
        <v>1923.670044</v>
      </c>
      <c r="C1010" s="125">
        <f t="shared" si="30"/>
        <v>-6.6628147961067974E-2</v>
      </c>
      <c r="D1010" s="130">
        <f t="shared" si="31"/>
        <v>-66628.147961067967</v>
      </c>
    </row>
    <row r="1011" spans="1:4" x14ac:dyDescent="0.3">
      <c r="A1011" s="73">
        <v>42377</v>
      </c>
      <c r="B1011" s="130">
        <v>1922.030029</v>
      </c>
      <c r="C1011" s="125">
        <f t="shared" si="30"/>
        <v>-6.8914739359452915E-2</v>
      </c>
      <c r="D1011" s="130">
        <f t="shared" si="31"/>
        <v>-68914.739359452913</v>
      </c>
    </row>
    <row r="1012" spans="1:4" x14ac:dyDescent="0.3">
      <c r="A1012" s="73">
        <v>42376</v>
      </c>
      <c r="B1012" s="130">
        <v>1943.089966</v>
      </c>
      <c r="C1012" s="125">
        <f t="shared" si="30"/>
        <v>-4.7023745500761938E-2</v>
      </c>
      <c r="D1012" s="130">
        <f t="shared" si="31"/>
        <v>-47023.745500761936</v>
      </c>
    </row>
    <row r="1013" spans="1:4" x14ac:dyDescent="0.3">
      <c r="A1013" s="73">
        <v>42375</v>
      </c>
      <c r="B1013" s="130">
        <v>1990.26001</v>
      </c>
      <c r="C1013" s="125">
        <f t="shared" si="30"/>
        <v>-1.5283385020012807E-2</v>
      </c>
      <c r="D1013" s="130">
        <f t="shared" si="31"/>
        <v>-15283.385020012807</v>
      </c>
    </row>
    <row r="1014" spans="1:4" x14ac:dyDescent="0.3">
      <c r="A1014" s="73">
        <v>42374</v>
      </c>
      <c r="B1014" s="130">
        <v>2016.709961</v>
      </c>
      <c r="C1014" s="125">
        <f t="shared" si="30"/>
        <v>5.5645143363860505E-3</v>
      </c>
      <c r="D1014" s="130">
        <f t="shared" si="31"/>
        <v>5564.5143363860507</v>
      </c>
    </row>
    <row r="1015" spans="1:4" x14ac:dyDescent="0.3">
      <c r="A1015" s="73">
        <v>42373</v>
      </c>
      <c r="B1015" s="130">
        <v>2012.660034</v>
      </c>
      <c r="C1015" s="125">
        <f t="shared" si="30"/>
        <v>-1.4315159379434061E-2</v>
      </c>
      <c r="D1015" s="130">
        <f t="shared" si="31"/>
        <v>-14315.159379434061</v>
      </c>
    </row>
    <row r="1016" spans="1:4" x14ac:dyDescent="0.3">
      <c r="A1016" s="73">
        <v>42369</v>
      </c>
      <c r="B1016" s="130">
        <v>2043.9399410000001</v>
      </c>
      <c r="C1016" s="125">
        <f t="shared" si="30"/>
        <v>-1.4051684720962299E-2</v>
      </c>
      <c r="D1016" s="130">
        <f t="shared" si="31"/>
        <v>-14051.684720962299</v>
      </c>
    </row>
    <row r="1017" spans="1:4" x14ac:dyDescent="0.3">
      <c r="A1017" s="73">
        <v>42368</v>
      </c>
      <c r="B1017" s="130">
        <v>2063.360107</v>
      </c>
      <c r="C1017" s="125">
        <f t="shared" si="30"/>
        <v>9.763127648417802E-3</v>
      </c>
      <c r="D1017" s="130">
        <f t="shared" si="31"/>
        <v>9763.1276484178015</v>
      </c>
    </row>
    <row r="1018" spans="1:4" x14ac:dyDescent="0.3">
      <c r="A1018" s="73">
        <v>42367</v>
      </c>
      <c r="B1018" s="130">
        <v>2078.360107</v>
      </c>
      <c r="C1018" s="125">
        <f t="shared" si="30"/>
        <v>2.7903977193356244E-2</v>
      </c>
      <c r="D1018" s="130">
        <f t="shared" si="31"/>
        <v>27903.977193356244</v>
      </c>
    </row>
    <row r="1019" spans="1:4" x14ac:dyDescent="0.3">
      <c r="A1019" s="73">
        <v>42366</v>
      </c>
      <c r="B1019" s="130">
        <v>2056.5</v>
      </c>
      <c r="C1019" s="125">
        <f t="shared" si="30"/>
        <v>2.1929369405053079E-2</v>
      </c>
      <c r="D1019" s="130">
        <f t="shared" si="31"/>
        <v>21929.369405053079</v>
      </c>
    </row>
    <row r="1020" spans="1:4" x14ac:dyDescent="0.3">
      <c r="A1020" s="73">
        <v>42362</v>
      </c>
      <c r="B1020" s="130">
        <v>2060.98999</v>
      </c>
      <c r="C1020" s="125">
        <f t="shared" si="30"/>
        <v>4.2685323211193449E-3</v>
      </c>
      <c r="D1020" s="130">
        <f t="shared" si="31"/>
        <v>4268.5323211193445</v>
      </c>
    </row>
    <row r="1021" spans="1:4" x14ac:dyDescent="0.3">
      <c r="A1021" s="73">
        <v>42361</v>
      </c>
      <c r="B1021" s="130">
        <v>2064.290039</v>
      </c>
      <c r="C1021" s="125">
        <f t="shared" si="30"/>
        <v>8.1411805123536851E-3</v>
      </c>
      <c r="D1021" s="130">
        <f t="shared" si="31"/>
        <v>8141.1805123536851</v>
      </c>
    </row>
    <row r="1022" spans="1:4" x14ac:dyDescent="0.3">
      <c r="A1022" s="73">
        <v>42360</v>
      </c>
      <c r="B1022" s="130">
        <v>2038.969971</v>
      </c>
      <c r="C1022" s="125">
        <f t="shared" si="30"/>
        <v>-1.1930720710071507E-2</v>
      </c>
      <c r="D1022" s="130">
        <f t="shared" si="31"/>
        <v>-11930.720710071508</v>
      </c>
    </row>
    <row r="1023" spans="1:4" x14ac:dyDescent="0.3">
      <c r="A1023" s="73">
        <v>42359</v>
      </c>
      <c r="B1023" s="130">
        <v>2021.150024</v>
      </c>
      <c r="C1023" s="125">
        <f t="shared" si="30"/>
        <v>-2.6922560226312009E-2</v>
      </c>
      <c r="D1023" s="130">
        <f t="shared" si="31"/>
        <v>-26922.560226312009</v>
      </c>
    </row>
    <row r="1024" spans="1:4" x14ac:dyDescent="0.3">
      <c r="A1024" s="73">
        <v>42356</v>
      </c>
      <c r="B1024" s="130">
        <v>2005.5500489999999</v>
      </c>
      <c r="C1024" s="125">
        <f t="shared" si="30"/>
        <v>-4.1181960247329119E-2</v>
      </c>
      <c r="D1024" s="130">
        <f t="shared" si="31"/>
        <v>-41181.960247329116</v>
      </c>
    </row>
    <row r="1025" spans="1:4" x14ac:dyDescent="0.3">
      <c r="A1025" s="73">
        <v>42355</v>
      </c>
      <c r="B1025" s="130">
        <v>2041.8900149999999</v>
      </c>
      <c r="C1025" s="125">
        <f t="shared" si="30"/>
        <v>-3.7714803518392737E-3</v>
      </c>
      <c r="D1025" s="130">
        <f t="shared" si="31"/>
        <v>-3771.4803518392737</v>
      </c>
    </row>
    <row r="1026" spans="1:4" x14ac:dyDescent="0.3">
      <c r="A1026" s="73">
        <v>42354</v>
      </c>
      <c r="B1026" s="130">
        <v>2073.070068</v>
      </c>
      <c r="C1026" s="125">
        <f t="shared" si="30"/>
        <v>-3.0968554943382465E-3</v>
      </c>
      <c r="D1026" s="130">
        <f t="shared" si="31"/>
        <v>-3096.8554943382464</v>
      </c>
    </row>
    <row r="1027" spans="1:4" x14ac:dyDescent="0.3">
      <c r="A1027" s="73">
        <v>42353</v>
      </c>
      <c r="B1027" s="130">
        <v>2043.410034</v>
      </c>
      <c r="C1027" s="125">
        <f t="shared" si="30"/>
        <v>-2.8164656784724351E-2</v>
      </c>
      <c r="D1027" s="130">
        <f t="shared" si="31"/>
        <v>-28164.65678472435</v>
      </c>
    </row>
    <row r="1028" spans="1:4" x14ac:dyDescent="0.3">
      <c r="A1028" s="73">
        <v>42352</v>
      </c>
      <c r="B1028" s="130">
        <v>2021.9399410000001</v>
      </c>
      <c r="C1028" s="125">
        <f t="shared" si="30"/>
        <v>-2.8105024237165765E-2</v>
      </c>
      <c r="D1028" s="130">
        <f t="shared" si="31"/>
        <v>-28105.024237165766</v>
      </c>
    </row>
    <row r="1029" spans="1:4" x14ac:dyDescent="0.3">
      <c r="A1029" s="73">
        <v>42349</v>
      </c>
      <c r="B1029" s="130">
        <v>2012.369995</v>
      </c>
      <c r="C1029" s="125">
        <f t="shared" si="30"/>
        <v>-3.7194266340151216E-2</v>
      </c>
      <c r="D1029" s="130">
        <f t="shared" si="31"/>
        <v>-37194.266340151218</v>
      </c>
    </row>
    <row r="1030" spans="1:4" x14ac:dyDescent="0.3">
      <c r="A1030" s="73">
        <v>42348</v>
      </c>
      <c r="B1030" s="130">
        <v>2052.2299800000001</v>
      </c>
      <c r="C1030" s="125">
        <f t="shared" si="30"/>
        <v>-1.7540648746807608E-2</v>
      </c>
      <c r="D1030" s="130">
        <f t="shared" si="31"/>
        <v>-17540.648746807608</v>
      </c>
    </row>
    <row r="1031" spans="1:4" x14ac:dyDescent="0.3">
      <c r="A1031" s="73">
        <v>42347</v>
      </c>
      <c r="B1031" s="130">
        <v>2047.619995</v>
      </c>
      <c r="C1031" s="125">
        <f t="shared" si="30"/>
        <v>-1.9874158805314623E-2</v>
      </c>
      <c r="D1031" s="130">
        <f t="shared" si="31"/>
        <v>-19874.158805314622</v>
      </c>
    </row>
    <row r="1032" spans="1:4" x14ac:dyDescent="0.3">
      <c r="A1032" s="73">
        <v>42346</v>
      </c>
      <c r="B1032" s="130">
        <v>2063.5900879999999</v>
      </c>
      <c r="C1032" s="125">
        <f t="shared" ref="C1032:C1095" si="32">B1032/B1042-1</f>
        <v>-1.1022768742300237E-2</v>
      </c>
      <c r="D1032" s="130">
        <f t="shared" ref="D1032:D1095" si="33">C1032*$B$5</f>
        <v>-11022.768742300237</v>
      </c>
    </row>
    <row r="1033" spans="1:4" x14ac:dyDescent="0.3">
      <c r="A1033" s="73">
        <v>42345</v>
      </c>
      <c r="B1033" s="130">
        <v>2077.070068</v>
      </c>
      <c r="C1033" s="125">
        <f t="shared" si="32"/>
        <v>-5.7917040986387169E-3</v>
      </c>
      <c r="D1033" s="130">
        <f t="shared" si="33"/>
        <v>-5791.7040986387174</v>
      </c>
    </row>
    <row r="1034" spans="1:4" x14ac:dyDescent="0.3">
      <c r="A1034" s="73">
        <v>42342</v>
      </c>
      <c r="B1034" s="130">
        <v>2091.6899410000001</v>
      </c>
      <c r="C1034" s="125">
        <f t="shared" si="32"/>
        <v>5.0210216266313168E-3</v>
      </c>
      <c r="D1034" s="130">
        <f t="shared" si="33"/>
        <v>5021.0216266313164</v>
      </c>
    </row>
    <row r="1035" spans="1:4" x14ac:dyDescent="0.3">
      <c r="A1035" s="73">
        <v>42341</v>
      </c>
      <c r="B1035" s="130">
        <v>2049.6201169999999</v>
      </c>
      <c r="C1035" s="125">
        <f t="shared" si="32"/>
        <v>-1.6298850885826166E-2</v>
      </c>
      <c r="D1035" s="130">
        <f t="shared" si="33"/>
        <v>-16298.850885826167</v>
      </c>
    </row>
    <row r="1036" spans="1:4" x14ac:dyDescent="0.3">
      <c r="A1036" s="73">
        <v>42340</v>
      </c>
      <c r="B1036" s="130">
        <v>2079.51001</v>
      </c>
      <c r="C1036" s="125">
        <f t="shared" si="32"/>
        <v>1.4177478900368357E-2</v>
      </c>
      <c r="D1036" s="130">
        <f t="shared" si="33"/>
        <v>14177.478900368356</v>
      </c>
    </row>
    <row r="1037" spans="1:4" x14ac:dyDescent="0.3">
      <c r="A1037" s="73">
        <v>42339</v>
      </c>
      <c r="B1037" s="130">
        <v>2102.6298830000001</v>
      </c>
      <c r="C1037" s="125">
        <f t="shared" si="32"/>
        <v>2.4079575402517595E-2</v>
      </c>
      <c r="D1037" s="130">
        <f t="shared" si="33"/>
        <v>24079.575402517596</v>
      </c>
    </row>
    <row r="1038" spans="1:4" x14ac:dyDescent="0.3">
      <c r="A1038" s="73">
        <v>42338</v>
      </c>
      <c r="B1038" s="130">
        <v>2080.4099120000001</v>
      </c>
      <c r="C1038" s="125">
        <f t="shared" si="32"/>
        <v>2.8358248919462037E-2</v>
      </c>
      <c r="D1038" s="130">
        <f t="shared" si="33"/>
        <v>28358.248919462036</v>
      </c>
    </row>
    <row r="1039" spans="1:4" x14ac:dyDescent="0.3">
      <c r="A1039" s="73">
        <v>42335</v>
      </c>
      <c r="B1039" s="130">
        <v>2090.110107</v>
      </c>
      <c r="C1039" s="125">
        <f t="shared" si="32"/>
        <v>2.1574185655533151E-2</v>
      </c>
      <c r="D1039" s="130">
        <f t="shared" si="33"/>
        <v>21574.185655533151</v>
      </c>
    </row>
    <row r="1040" spans="1:4" x14ac:dyDescent="0.3">
      <c r="A1040" s="73">
        <v>42333</v>
      </c>
      <c r="B1040" s="130">
        <v>2088.8701169999999</v>
      </c>
      <c r="C1040" s="125">
        <f t="shared" si="32"/>
        <v>6.6843937349396754E-3</v>
      </c>
      <c r="D1040" s="130">
        <f t="shared" si="33"/>
        <v>6684.3937349396756</v>
      </c>
    </row>
    <row r="1041" spans="1:4" x14ac:dyDescent="0.3">
      <c r="A1041" s="73">
        <v>42332</v>
      </c>
      <c r="B1041" s="130">
        <v>2089.139893</v>
      </c>
      <c r="C1041" s="125">
        <f t="shared" si="32"/>
        <v>3.5643228212081102E-3</v>
      </c>
      <c r="D1041" s="130">
        <f t="shared" si="33"/>
        <v>3564.3228212081103</v>
      </c>
    </row>
    <row r="1042" spans="1:4" x14ac:dyDescent="0.3">
      <c r="A1042" s="73">
        <v>42331</v>
      </c>
      <c r="B1042" s="130">
        <v>2086.5900879999999</v>
      </c>
      <c r="C1042" s="125">
        <f t="shared" si="32"/>
        <v>3.8535970226882821E-3</v>
      </c>
      <c r="D1042" s="130">
        <f t="shared" si="33"/>
        <v>3853.5970226882819</v>
      </c>
    </row>
    <row r="1043" spans="1:4" x14ac:dyDescent="0.3">
      <c r="A1043" s="73">
        <v>42328</v>
      </c>
      <c r="B1043" s="130">
        <v>2089.169922</v>
      </c>
      <c r="C1043" s="125">
        <f t="shared" si="32"/>
        <v>-4.778024597048014E-3</v>
      </c>
      <c r="D1043" s="130">
        <f t="shared" si="33"/>
        <v>-4778.0245970480137</v>
      </c>
    </row>
    <row r="1044" spans="1:4" x14ac:dyDescent="0.3">
      <c r="A1044" s="73">
        <v>42327</v>
      </c>
      <c r="B1044" s="130">
        <v>2081.23999</v>
      </c>
      <c r="C1044" s="125">
        <f t="shared" si="32"/>
        <v>-8.9002693447963743E-3</v>
      </c>
      <c r="D1044" s="130">
        <f t="shared" si="33"/>
        <v>-8900.2693447963738</v>
      </c>
    </row>
    <row r="1045" spans="1:4" x14ac:dyDescent="0.3">
      <c r="A1045" s="73">
        <v>42326</v>
      </c>
      <c r="B1045" s="130">
        <v>2083.580078</v>
      </c>
      <c r="C1045" s="125">
        <f t="shared" si="32"/>
        <v>-8.9092381591463488E-3</v>
      </c>
      <c r="D1045" s="130">
        <f t="shared" si="33"/>
        <v>-8909.2381591463491</v>
      </c>
    </row>
    <row r="1046" spans="1:4" x14ac:dyDescent="0.3">
      <c r="A1046" s="73">
        <v>42325</v>
      </c>
      <c r="B1046" s="130">
        <v>2050.4399410000001</v>
      </c>
      <c r="C1046" s="125">
        <f t="shared" si="32"/>
        <v>-2.8130807759491838E-2</v>
      </c>
      <c r="D1046" s="130">
        <f t="shared" si="33"/>
        <v>-28130.80775949184</v>
      </c>
    </row>
    <row r="1047" spans="1:4" x14ac:dyDescent="0.3">
      <c r="A1047" s="73">
        <v>42324</v>
      </c>
      <c r="B1047" s="130">
        <v>2053.1899410000001</v>
      </c>
      <c r="C1047" s="125">
        <f t="shared" si="32"/>
        <v>-2.4172480129059815E-2</v>
      </c>
      <c r="D1047" s="130">
        <f t="shared" si="33"/>
        <v>-24172.480129059815</v>
      </c>
    </row>
    <row r="1048" spans="1:4" x14ac:dyDescent="0.3">
      <c r="A1048" s="73">
        <v>42321</v>
      </c>
      <c r="B1048" s="130">
        <v>2023.040039</v>
      </c>
      <c r="C1048" s="125">
        <f t="shared" si="32"/>
        <v>-2.7085288310765843E-2</v>
      </c>
      <c r="D1048" s="130">
        <f t="shared" si="33"/>
        <v>-27085.288310765842</v>
      </c>
    </row>
    <row r="1049" spans="1:4" x14ac:dyDescent="0.3">
      <c r="A1049" s="73">
        <v>42320</v>
      </c>
      <c r="B1049" s="130">
        <v>2045.969971</v>
      </c>
      <c r="C1049" s="125">
        <f t="shared" si="32"/>
        <v>-2.0790530738135082E-2</v>
      </c>
      <c r="D1049" s="130">
        <f t="shared" si="33"/>
        <v>-20790.530738135083</v>
      </c>
    </row>
    <row r="1050" spans="1:4" x14ac:dyDescent="0.3">
      <c r="A1050" s="73">
        <v>42319</v>
      </c>
      <c r="B1050" s="130">
        <v>2075</v>
      </c>
      <c r="C1050" s="125">
        <f t="shared" si="32"/>
        <v>-7.3433144116320515E-3</v>
      </c>
      <c r="D1050" s="130">
        <f t="shared" si="33"/>
        <v>-7343.3144116320518</v>
      </c>
    </row>
    <row r="1051" spans="1:4" x14ac:dyDescent="0.3">
      <c r="A1051" s="73">
        <v>42318</v>
      </c>
      <c r="B1051" s="130">
        <v>2081.719971</v>
      </c>
      <c r="C1051" s="125">
        <f t="shared" si="32"/>
        <v>7.6625952107312045E-3</v>
      </c>
      <c r="D1051" s="130">
        <f t="shared" si="33"/>
        <v>7662.5952107312041</v>
      </c>
    </row>
    <row r="1052" spans="1:4" x14ac:dyDescent="0.3">
      <c r="A1052" s="73">
        <v>42317</v>
      </c>
      <c r="B1052" s="130">
        <v>2078.580078</v>
      </c>
      <c r="C1052" s="125">
        <f t="shared" si="32"/>
        <v>3.5729131427293392E-3</v>
      </c>
      <c r="D1052" s="130">
        <f t="shared" si="33"/>
        <v>3572.9131427293391</v>
      </c>
    </row>
    <row r="1053" spans="1:4" x14ac:dyDescent="0.3">
      <c r="A1053" s="73">
        <v>42314</v>
      </c>
      <c r="B1053" s="130">
        <v>2099.1999510000001</v>
      </c>
      <c r="C1053" s="125">
        <f t="shared" si="32"/>
        <v>1.1589547808965817E-2</v>
      </c>
      <c r="D1053" s="130">
        <f t="shared" si="33"/>
        <v>11589.547808965817</v>
      </c>
    </row>
    <row r="1054" spans="1:4" x14ac:dyDescent="0.3">
      <c r="A1054" s="73">
        <v>42313</v>
      </c>
      <c r="B1054" s="130">
        <v>2099.929932</v>
      </c>
      <c r="C1054" s="125">
        <f t="shared" si="32"/>
        <v>2.3103381600560358E-2</v>
      </c>
      <c r="D1054" s="130">
        <f t="shared" si="33"/>
        <v>23103.381600560358</v>
      </c>
    </row>
    <row r="1055" spans="1:4" x14ac:dyDescent="0.3">
      <c r="A1055" s="73">
        <v>42312</v>
      </c>
      <c r="B1055" s="130">
        <v>2102.3100589999999</v>
      </c>
      <c r="C1055" s="125">
        <f t="shared" si="32"/>
        <v>4.1294005981528104E-2</v>
      </c>
      <c r="D1055" s="130">
        <f t="shared" si="33"/>
        <v>41294.005981528106</v>
      </c>
    </row>
    <row r="1056" spans="1:4" x14ac:dyDescent="0.3">
      <c r="A1056" s="73">
        <v>42311</v>
      </c>
      <c r="B1056" s="130">
        <v>2109.790039</v>
      </c>
      <c r="C1056" s="125">
        <f t="shared" si="32"/>
        <v>3.8911357870055729E-2</v>
      </c>
      <c r="D1056" s="130">
        <f t="shared" si="33"/>
        <v>38911.357870055726</v>
      </c>
    </row>
    <row r="1057" spans="1:4" x14ac:dyDescent="0.3">
      <c r="A1057" s="73">
        <v>42310</v>
      </c>
      <c r="B1057" s="130">
        <v>2104.0500489999999</v>
      </c>
      <c r="C1057" s="125">
        <f t="shared" si="32"/>
        <v>3.4612478891838272E-2</v>
      </c>
      <c r="D1057" s="130">
        <f t="shared" si="33"/>
        <v>34612.478891838269</v>
      </c>
    </row>
    <row r="1058" spans="1:4" x14ac:dyDescent="0.3">
      <c r="A1058" s="73">
        <v>42307</v>
      </c>
      <c r="B1058" s="130">
        <v>2079.360107</v>
      </c>
      <c r="C1058" s="125">
        <f t="shared" si="32"/>
        <v>2.2748460408549942E-2</v>
      </c>
      <c r="D1058" s="130">
        <f t="shared" si="33"/>
        <v>22748.460408549941</v>
      </c>
    </row>
    <row r="1059" spans="1:4" x14ac:dyDescent="0.3">
      <c r="A1059" s="73">
        <v>42306</v>
      </c>
      <c r="B1059" s="130">
        <v>2089.4099120000001</v>
      </c>
      <c r="C1059" s="125">
        <f t="shared" si="32"/>
        <v>3.2388568125180761E-2</v>
      </c>
      <c r="D1059" s="130">
        <f t="shared" si="33"/>
        <v>32388.568125180762</v>
      </c>
    </row>
    <row r="1060" spans="1:4" x14ac:dyDescent="0.3">
      <c r="A1060" s="73">
        <v>42305</v>
      </c>
      <c r="B1060" s="130">
        <v>2090.3500979999999</v>
      </c>
      <c r="C1060" s="125">
        <f t="shared" si="32"/>
        <v>4.8193852536273729E-2</v>
      </c>
      <c r="D1060" s="130">
        <f t="shared" si="33"/>
        <v>48193.852536273727</v>
      </c>
    </row>
    <row r="1061" spans="1:4" x14ac:dyDescent="0.3">
      <c r="A1061" s="73">
        <v>42304</v>
      </c>
      <c r="B1061" s="130">
        <v>2065.889893</v>
      </c>
      <c r="C1061" s="125">
        <f t="shared" si="32"/>
        <v>3.104270312848767E-2</v>
      </c>
      <c r="D1061" s="130">
        <f t="shared" si="33"/>
        <v>31042.703128487668</v>
      </c>
    </row>
    <row r="1062" spans="1:4" x14ac:dyDescent="0.3">
      <c r="A1062" s="73">
        <v>42303</v>
      </c>
      <c r="B1062" s="130">
        <v>2071.179932</v>
      </c>
      <c r="C1062" s="125">
        <f t="shared" si="32"/>
        <v>2.6627527702394849E-2</v>
      </c>
      <c r="D1062" s="130">
        <f t="shared" si="33"/>
        <v>26627.527702394847</v>
      </c>
    </row>
    <row r="1063" spans="1:4" x14ac:dyDescent="0.3">
      <c r="A1063" s="73">
        <v>42300</v>
      </c>
      <c r="B1063" s="130">
        <v>2075.1499020000001</v>
      </c>
      <c r="C1063" s="125">
        <f t="shared" si="32"/>
        <v>2.9907283549668096E-2</v>
      </c>
      <c r="D1063" s="130">
        <f t="shared" si="33"/>
        <v>29907.283549668096</v>
      </c>
    </row>
    <row r="1064" spans="1:4" x14ac:dyDescent="0.3">
      <c r="A1064" s="73">
        <v>42299</v>
      </c>
      <c r="B1064" s="130">
        <v>2052.51001</v>
      </c>
      <c r="C1064" s="125">
        <f t="shared" si="32"/>
        <v>1.9409641731711336E-2</v>
      </c>
      <c r="D1064" s="130">
        <f t="shared" si="33"/>
        <v>19409.641731711337</v>
      </c>
    </row>
    <row r="1065" spans="1:4" x14ac:dyDescent="0.3">
      <c r="A1065" s="73">
        <v>42298</v>
      </c>
      <c r="B1065" s="130">
        <v>2018.9399410000001</v>
      </c>
      <c r="C1065" s="125">
        <f t="shared" si="32"/>
        <v>1.1579135251740924E-2</v>
      </c>
      <c r="D1065" s="130">
        <f t="shared" si="33"/>
        <v>11579.135251740923</v>
      </c>
    </row>
    <row r="1066" spans="1:4" x14ac:dyDescent="0.3">
      <c r="A1066" s="73">
        <v>42297</v>
      </c>
      <c r="B1066" s="130">
        <v>2030.7700199999999</v>
      </c>
      <c r="C1066" s="125">
        <f t="shared" si="32"/>
        <v>2.568284318050984E-2</v>
      </c>
      <c r="D1066" s="130">
        <f t="shared" si="33"/>
        <v>25682.843180509841</v>
      </c>
    </row>
    <row r="1067" spans="1:4" x14ac:dyDescent="0.3">
      <c r="A1067" s="73">
        <v>42296</v>
      </c>
      <c r="B1067" s="130">
        <v>2033.660034</v>
      </c>
      <c r="C1067" s="125">
        <f t="shared" si="32"/>
        <v>2.3456875192175985E-2</v>
      </c>
      <c r="D1067" s="130">
        <f t="shared" si="33"/>
        <v>23456.875192175987</v>
      </c>
    </row>
    <row r="1068" spans="1:4" x14ac:dyDescent="0.3">
      <c r="A1068" s="73">
        <v>42293</v>
      </c>
      <c r="B1068" s="130">
        <v>2033.1099850000001</v>
      </c>
      <c r="C1068" s="125">
        <f t="shared" si="32"/>
        <v>4.1893858964213715E-2</v>
      </c>
      <c r="D1068" s="130">
        <f t="shared" si="33"/>
        <v>41893.858964213716</v>
      </c>
    </row>
    <row r="1069" spans="1:4" x14ac:dyDescent="0.3">
      <c r="A1069" s="73">
        <v>42292</v>
      </c>
      <c r="B1069" s="130">
        <v>2023.8599850000001</v>
      </c>
      <c r="C1069" s="125">
        <f t="shared" si="32"/>
        <v>5.2000728658626816E-2</v>
      </c>
      <c r="D1069" s="130">
        <f t="shared" si="33"/>
        <v>52000.728658626816</v>
      </c>
    </row>
    <row r="1070" spans="1:4" x14ac:dyDescent="0.3">
      <c r="A1070" s="73">
        <v>42291</v>
      </c>
      <c r="B1070" s="130">
        <v>1994.23999</v>
      </c>
      <c r="C1070" s="125">
        <f t="shared" si="32"/>
        <v>3.8650416857620939E-2</v>
      </c>
      <c r="D1070" s="130">
        <f t="shared" si="33"/>
        <v>38650.416857620941</v>
      </c>
    </row>
    <row r="1071" spans="1:4" x14ac:dyDescent="0.3">
      <c r="A1071" s="73">
        <v>42290</v>
      </c>
      <c r="B1071" s="130">
        <v>2003.6899410000001</v>
      </c>
      <c r="C1071" s="125">
        <f t="shared" si="32"/>
        <v>6.3478908734870831E-2</v>
      </c>
      <c r="D1071" s="130">
        <f t="shared" si="33"/>
        <v>63478.908734870834</v>
      </c>
    </row>
    <row r="1072" spans="1:4" x14ac:dyDescent="0.3">
      <c r="A1072" s="73">
        <v>42289</v>
      </c>
      <c r="B1072" s="130">
        <v>2017.459961</v>
      </c>
      <c r="C1072" s="125">
        <f t="shared" si="32"/>
        <v>7.2107611215955103E-2</v>
      </c>
      <c r="D1072" s="130">
        <f t="shared" si="33"/>
        <v>72107.611215955098</v>
      </c>
    </row>
    <row r="1073" spans="1:4" x14ac:dyDescent="0.3">
      <c r="A1073" s="73">
        <v>42286</v>
      </c>
      <c r="B1073" s="130">
        <v>2014.8900149999999</v>
      </c>
      <c r="C1073" s="125">
        <f t="shared" si="32"/>
        <v>4.3260146049294734E-2</v>
      </c>
      <c r="D1073" s="130">
        <f t="shared" si="33"/>
        <v>43260.146049294737</v>
      </c>
    </row>
    <row r="1074" spans="1:4" x14ac:dyDescent="0.3">
      <c r="A1074" s="73">
        <v>42285</v>
      </c>
      <c r="B1074" s="130">
        <v>2013.4300539999999</v>
      </c>
      <c r="C1074" s="125">
        <f t="shared" si="32"/>
        <v>4.2018623162850544E-2</v>
      </c>
      <c r="D1074" s="130">
        <f t="shared" si="33"/>
        <v>42018.623162850541</v>
      </c>
    </row>
    <row r="1075" spans="1:4" x14ac:dyDescent="0.3">
      <c r="A1075" s="73">
        <v>42284</v>
      </c>
      <c r="B1075" s="130">
        <v>1995.829956</v>
      </c>
      <c r="C1075" s="125">
        <f t="shared" si="32"/>
        <v>2.9436312749199001E-2</v>
      </c>
      <c r="D1075" s="130">
        <f t="shared" si="33"/>
        <v>29436.312749199002</v>
      </c>
    </row>
    <row r="1076" spans="1:4" x14ac:dyDescent="0.3">
      <c r="A1076" s="73">
        <v>42283</v>
      </c>
      <c r="B1076" s="130">
        <v>1979.920044</v>
      </c>
      <c r="C1076" s="125">
        <f t="shared" si="32"/>
        <v>1.9137946504102166E-2</v>
      </c>
      <c r="D1076" s="130">
        <f t="shared" si="33"/>
        <v>19137.946504102165</v>
      </c>
    </row>
    <row r="1077" spans="1:4" x14ac:dyDescent="0.3">
      <c r="A1077" s="73">
        <v>42282</v>
      </c>
      <c r="B1077" s="130">
        <v>1987.0500489999999</v>
      </c>
      <c r="C1077" s="125">
        <f t="shared" si="32"/>
        <v>1.0208634750936918E-2</v>
      </c>
      <c r="D1077" s="130">
        <f t="shared" si="33"/>
        <v>10208.634750936919</v>
      </c>
    </row>
    <row r="1078" spans="1:4" x14ac:dyDescent="0.3">
      <c r="A1078" s="73">
        <v>42279</v>
      </c>
      <c r="B1078" s="130">
        <v>1951.3599850000001</v>
      </c>
      <c r="C1078" s="125">
        <f t="shared" si="32"/>
        <v>-3.4065075107180265E-3</v>
      </c>
      <c r="D1078" s="130">
        <f t="shared" si="33"/>
        <v>-3406.5075107180264</v>
      </c>
    </row>
    <row r="1079" spans="1:4" x14ac:dyDescent="0.3">
      <c r="A1079" s="73">
        <v>42278</v>
      </c>
      <c r="B1079" s="130">
        <v>1923.8199460000001</v>
      </c>
      <c r="C1079" s="125">
        <f t="shared" si="32"/>
        <v>-3.3353435149391153E-2</v>
      </c>
      <c r="D1079" s="130">
        <f t="shared" si="33"/>
        <v>-33353.435149391153</v>
      </c>
    </row>
    <row r="1080" spans="1:4" x14ac:dyDescent="0.3">
      <c r="A1080" s="73">
        <v>42277</v>
      </c>
      <c r="B1080" s="130">
        <v>1920.030029</v>
      </c>
      <c r="C1080" s="125">
        <f t="shared" si="32"/>
        <v>-3.7728487189468862E-2</v>
      </c>
      <c r="D1080" s="130">
        <f t="shared" si="33"/>
        <v>-37728.487189468862</v>
      </c>
    </row>
    <row r="1081" spans="1:4" x14ac:dyDescent="0.3">
      <c r="A1081" s="73">
        <v>42276</v>
      </c>
      <c r="B1081" s="130">
        <v>1884.089966</v>
      </c>
      <c r="C1081" s="125">
        <f t="shared" si="32"/>
        <v>-4.7520588858798174E-2</v>
      </c>
      <c r="D1081" s="130">
        <f t="shared" si="33"/>
        <v>-47520.588858798175</v>
      </c>
    </row>
    <row r="1082" spans="1:4" x14ac:dyDescent="0.3">
      <c r="A1082" s="73">
        <v>42275</v>
      </c>
      <c r="B1082" s="130">
        <v>1881.7700199999999</v>
      </c>
      <c r="C1082" s="125">
        <f t="shared" si="32"/>
        <v>-3.6486898788999689E-2</v>
      </c>
      <c r="D1082" s="130">
        <f t="shared" si="33"/>
        <v>-36486.898788999686</v>
      </c>
    </row>
    <row r="1083" spans="1:4" x14ac:dyDescent="0.3">
      <c r="A1083" s="73">
        <v>42272</v>
      </c>
      <c r="B1083" s="130">
        <v>1931.339966</v>
      </c>
      <c r="C1083" s="125">
        <f t="shared" si="32"/>
        <v>-1.515008911432425E-2</v>
      </c>
      <c r="D1083" s="130">
        <f t="shared" si="33"/>
        <v>-15150.08911432425</v>
      </c>
    </row>
    <row r="1084" spans="1:4" x14ac:dyDescent="0.3">
      <c r="A1084" s="73">
        <v>42271</v>
      </c>
      <c r="B1084" s="130">
        <v>1932.23999</v>
      </c>
      <c r="C1084" s="125">
        <f t="shared" si="32"/>
        <v>-1.0270015519963427E-2</v>
      </c>
      <c r="D1084" s="130">
        <f t="shared" si="33"/>
        <v>-10270.015519963426</v>
      </c>
    </row>
    <row r="1085" spans="1:4" x14ac:dyDescent="0.3">
      <c r="A1085" s="73">
        <v>42270</v>
      </c>
      <c r="B1085" s="130">
        <v>1938.76001</v>
      </c>
      <c r="C1085" s="125">
        <f t="shared" si="32"/>
        <v>-1.6889605436193333E-3</v>
      </c>
      <c r="D1085" s="130">
        <f t="shared" si="33"/>
        <v>-1688.9605436193333</v>
      </c>
    </row>
    <row r="1086" spans="1:4" x14ac:dyDescent="0.3">
      <c r="A1086" s="73">
        <v>42269</v>
      </c>
      <c r="B1086" s="130">
        <v>1942.73999</v>
      </c>
      <c r="C1086" s="125">
        <f t="shared" si="32"/>
        <v>-1.3542148937786935E-2</v>
      </c>
      <c r="D1086" s="130">
        <f t="shared" si="33"/>
        <v>-13542.148937786935</v>
      </c>
    </row>
    <row r="1087" spans="1:4" x14ac:dyDescent="0.3">
      <c r="A1087" s="73">
        <v>42268</v>
      </c>
      <c r="B1087" s="130">
        <v>1966.969971</v>
      </c>
      <c r="C1087" s="125">
        <f t="shared" si="32"/>
        <v>2.3812994186286129E-2</v>
      </c>
      <c r="D1087" s="130">
        <f t="shared" si="33"/>
        <v>23812.994186286131</v>
      </c>
    </row>
    <row r="1088" spans="1:4" x14ac:dyDescent="0.3">
      <c r="A1088" s="73">
        <v>42265</v>
      </c>
      <c r="B1088" s="130">
        <v>1958.030029</v>
      </c>
      <c r="C1088" s="125">
        <f t="shared" si="32"/>
        <v>3.53642452441294E-3</v>
      </c>
      <c r="D1088" s="130">
        <f t="shared" si="33"/>
        <v>3536.4245244129402</v>
      </c>
    </row>
    <row r="1089" spans="1:4" x14ac:dyDescent="0.3">
      <c r="A1089" s="73">
        <v>42264</v>
      </c>
      <c r="B1089" s="130">
        <v>1990.1999510000001</v>
      </c>
      <c r="C1089" s="125">
        <f t="shared" si="32"/>
        <v>2.1212383813196345E-2</v>
      </c>
      <c r="D1089" s="130">
        <f t="shared" si="33"/>
        <v>21212.383813196346</v>
      </c>
    </row>
    <row r="1090" spans="1:4" x14ac:dyDescent="0.3">
      <c r="A1090" s="73">
        <v>42263</v>
      </c>
      <c r="B1090" s="130">
        <v>1995.3100589999999</v>
      </c>
      <c r="C1090" s="125">
        <f t="shared" si="32"/>
        <v>4.2563463187565986E-2</v>
      </c>
      <c r="D1090" s="130">
        <f t="shared" si="33"/>
        <v>42563.463187565983</v>
      </c>
    </row>
    <row r="1091" spans="1:4" x14ac:dyDescent="0.3">
      <c r="A1091" s="73">
        <v>42262</v>
      </c>
      <c r="B1091" s="130">
        <v>1978.089966</v>
      </c>
      <c r="C1091" s="125">
        <f t="shared" si="32"/>
        <v>2.9966391699447481E-3</v>
      </c>
      <c r="D1091" s="130">
        <f t="shared" si="33"/>
        <v>2996.6391699447481</v>
      </c>
    </row>
    <row r="1092" spans="1:4" x14ac:dyDescent="0.3">
      <c r="A1092" s="73">
        <v>42261</v>
      </c>
      <c r="B1092" s="130">
        <v>1953.030029</v>
      </c>
      <c r="C1092" s="125">
        <f t="shared" si="32"/>
        <v>-1.8020265824363224E-2</v>
      </c>
      <c r="D1092" s="130">
        <f t="shared" si="33"/>
        <v>-18020.265824363225</v>
      </c>
    </row>
    <row r="1093" spans="1:4" x14ac:dyDescent="0.3">
      <c r="A1093" s="73">
        <v>42258</v>
      </c>
      <c r="B1093" s="130">
        <v>1961.0500489999999</v>
      </c>
      <c r="C1093" s="125">
        <f t="shared" si="32"/>
        <v>-1.3387593725698532E-2</v>
      </c>
      <c r="D1093" s="130">
        <f t="shared" si="33"/>
        <v>-13387.593725698533</v>
      </c>
    </row>
    <row r="1094" spans="1:4" x14ac:dyDescent="0.3">
      <c r="A1094" s="73">
        <v>42257</v>
      </c>
      <c r="B1094" s="130">
        <v>1952.290039</v>
      </c>
      <c r="C1094" s="125">
        <f t="shared" si="32"/>
        <v>6.0705839904429126E-3</v>
      </c>
      <c r="D1094" s="130">
        <f t="shared" si="33"/>
        <v>6070.5839904429122</v>
      </c>
    </row>
    <row r="1095" spans="1:4" x14ac:dyDescent="0.3">
      <c r="A1095" s="73">
        <v>42256</v>
      </c>
      <c r="B1095" s="130">
        <v>1942.040039</v>
      </c>
      <c r="C1095" s="125">
        <f t="shared" si="32"/>
        <v>3.9853103484023045E-2</v>
      </c>
      <c r="D1095" s="130">
        <f t="shared" si="33"/>
        <v>39853.103484023042</v>
      </c>
    </row>
    <row r="1096" spans="1:4" x14ac:dyDescent="0.3">
      <c r="A1096" s="73">
        <v>42255</v>
      </c>
      <c r="B1096" s="130">
        <v>1969.410034</v>
      </c>
      <c r="C1096" s="125">
        <f t="shared" ref="C1096:C1159" si="34">B1096/B1106-1</f>
        <v>4.0249140121654037E-2</v>
      </c>
      <c r="D1096" s="130">
        <f t="shared" ref="D1096:D1159" si="35">C1096*$B$5</f>
        <v>40249.14012165404</v>
      </c>
    </row>
    <row r="1097" spans="1:4" x14ac:dyDescent="0.3">
      <c r="A1097" s="73">
        <v>42251</v>
      </c>
      <c r="B1097" s="130">
        <v>1921.219971</v>
      </c>
      <c r="C1097" s="125">
        <f t="shared" si="34"/>
        <v>-2.5201834512312948E-2</v>
      </c>
      <c r="D1097" s="130">
        <f t="shared" si="35"/>
        <v>-25201.834512312947</v>
      </c>
    </row>
    <row r="1098" spans="1:4" x14ac:dyDescent="0.3">
      <c r="A1098" s="73">
        <v>42250</v>
      </c>
      <c r="B1098" s="130">
        <v>1951.130005</v>
      </c>
      <c r="C1098" s="125">
        <f t="shared" si="34"/>
        <v>-4.1557562069209242E-2</v>
      </c>
      <c r="D1098" s="130">
        <f t="shared" si="35"/>
        <v>-41557.562069209242</v>
      </c>
    </row>
    <row r="1099" spans="1:4" x14ac:dyDescent="0.3">
      <c r="A1099" s="73">
        <v>42249</v>
      </c>
      <c r="B1099" s="130">
        <v>1948.8599850000001</v>
      </c>
      <c r="C1099" s="125">
        <f t="shared" si="34"/>
        <v>-6.2872420921543437E-2</v>
      </c>
      <c r="D1099" s="130">
        <f t="shared" si="35"/>
        <v>-62872.420921543438</v>
      </c>
    </row>
    <row r="1100" spans="1:4" x14ac:dyDescent="0.3">
      <c r="A1100" s="73">
        <v>42248</v>
      </c>
      <c r="B1100" s="130">
        <v>1913.849976</v>
      </c>
      <c r="C1100" s="125">
        <f t="shared" si="34"/>
        <v>-8.73042141854381E-2</v>
      </c>
      <c r="D1100" s="130">
        <f t="shared" si="35"/>
        <v>-87304.214185438104</v>
      </c>
    </row>
    <row r="1101" spans="1:4" x14ac:dyDescent="0.3">
      <c r="A1101" s="73">
        <v>42247</v>
      </c>
      <c r="B1101" s="130">
        <v>1972.1800539999999</v>
      </c>
      <c r="C1101" s="125">
        <f t="shared" si="34"/>
        <v>-6.195653177043603E-2</v>
      </c>
      <c r="D1101" s="130">
        <f t="shared" si="35"/>
        <v>-61956.531770436028</v>
      </c>
    </row>
    <row r="1102" spans="1:4" x14ac:dyDescent="0.3">
      <c r="A1102" s="73">
        <v>42244</v>
      </c>
      <c r="B1102" s="130">
        <v>1988.869995</v>
      </c>
      <c r="C1102" s="125">
        <f t="shared" si="34"/>
        <v>-4.9088251759735968E-2</v>
      </c>
      <c r="D1102" s="130">
        <f t="shared" si="35"/>
        <v>-49088.251759735969</v>
      </c>
    </row>
    <row r="1103" spans="1:4" x14ac:dyDescent="0.3">
      <c r="A1103" s="73">
        <v>42243</v>
      </c>
      <c r="B1103" s="130">
        <v>1987.660034</v>
      </c>
      <c r="C1103" s="125">
        <f t="shared" si="34"/>
        <v>-4.5949084864836731E-2</v>
      </c>
      <c r="D1103" s="130">
        <f t="shared" si="35"/>
        <v>-45949.084864836732</v>
      </c>
    </row>
    <row r="1104" spans="1:4" x14ac:dyDescent="0.3">
      <c r="A1104" s="73">
        <v>42242</v>
      </c>
      <c r="B1104" s="130">
        <v>1940.51001</v>
      </c>
      <c r="C1104" s="125">
        <f t="shared" si="34"/>
        <v>-6.9768239295010304E-2</v>
      </c>
      <c r="D1104" s="130">
        <f t="shared" si="35"/>
        <v>-69768.239295010309</v>
      </c>
    </row>
    <row r="1105" spans="1:4" x14ac:dyDescent="0.3">
      <c r="A1105" s="73">
        <v>42241</v>
      </c>
      <c r="B1105" s="130">
        <v>1867.6099850000001</v>
      </c>
      <c r="C1105" s="125">
        <f t="shared" si="34"/>
        <v>-0.10386411010054386</v>
      </c>
      <c r="D1105" s="130">
        <f t="shared" si="35"/>
        <v>-103864.11010054385</v>
      </c>
    </row>
    <row r="1106" spans="1:4" x14ac:dyDescent="0.3">
      <c r="A1106" s="73">
        <v>42240</v>
      </c>
      <c r="B1106" s="130">
        <v>1893.209961</v>
      </c>
      <c r="C1106" s="125">
        <f t="shared" si="34"/>
        <v>-0.10026232442939198</v>
      </c>
      <c r="D1106" s="130">
        <f t="shared" si="35"/>
        <v>-100262.32442939199</v>
      </c>
    </row>
    <row r="1107" spans="1:4" x14ac:dyDescent="0.3">
      <c r="A1107" s="73">
        <v>42237</v>
      </c>
      <c r="B1107" s="130">
        <v>1970.8900149999999</v>
      </c>
      <c r="C1107" s="125">
        <f t="shared" si="34"/>
        <v>-5.134847418296562E-2</v>
      </c>
      <c r="D1107" s="130">
        <f t="shared" si="35"/>
        <v>-51348.47418296562</v>
      </c>
    </row>
    <row r="1108" spans="1:4" x14ac:dyDescent="0.3">
      <c r="A1108" s="73">
        <v>42236</v>
      </c>
      <c r="B1108" s="130">
        <v>2035.7299800000001</v>
      </c>
      <c r="C1108" s="125">
        <f t="shared" si="34"/>
        <v>-2.2955939663652281E-2</v>
      </c>
      <c r="D1108" s="130">
        <f t="shared" si="35"/>
        <v>-22955.93966365228</v>
      </c>
    </row>
    <row r="1109" spans="1:4" x14ac:dyDescent="0.3">
      <c r="A1109" s="73">
        <v>42235</v>
      </c>
      <c r="B1109" s="130">
        <v>2079.610107</v>
      </c>
      <c r="C1109" s="125">
        <f t="shared" si="34"/>
        <v>-9.6340579054607911E-3</v>
      </c>
      <c r="D1109" s="130">
        <f t="shared" si="35"/>
        <v>-9634.0579054607915</v>
      </c>
    </row>
    <row r="1110" spans="1:4" x14ac:dyDescent="0.3">
      <c r="A1110" s="73">
        <v>42234</v>
      </c>
      <c r="B1110" s="130">
        <v>2096.919922</v>
      </c>
      <c r="C1110" s="125">
        <f t="shared" si="34"/>
        <v>1.719686375261098E-3</v>
      </c>
      <c r="D1110" s="130">
        <f t="shared" si="35"/>
        <v>1719.686375261098</v>
      </c>
    </row>
    <row r="1111" spans="1:4" x14ac:dyDescent="0.3">
      <c r="A1111" s="73">
        <v>42233</v>
      </c>
      <c r="B1111" s="130">
        <v>2102.4399410000001</v>
      </c>
      <c r="C1111" s="125">
        <f t="shared" si="34"/>
        <v>2.0971487284375812E-3</v>
      </c>
      <c r="D1111" s="130">
        <f t="shared" si="35"/>
        <v>2097.1487284375812</v>
      </c>
    </row>
    <row r="1112" spans="1:4" x14ac:dyDescent="0.3">
      <c r="A1112" s="73">
        <v>42230</v>
      </c>
      <c r="B1112" s="130">
        <v>2091.540039</v>
      </c>
      <c r="C1112" s="125">
        <f t="shared" si="34"/>
        <v>-5.8464752478848414E-3</v>
      </c>
      <c r="D1112" s="130">
        <f t="shared" si="35"/>
        <v>-5846.4752478848413</v>
      </c>
    </row>
    <row r="1113" spans="1:4" x14ac:dyDescent="0.3">
      <c r="A1113" s="73">
        <v>42229</v>
      </c>
      <c r="B1113" s="130">
        <v>2083.389893</v>
      </c>
      <c r="C1113" s="125">
        <f t="shared" si="34"/>
        <v>-1.196985312761023E-2</v>
      </c>
      <c r="D1113" s="130">
        <f t="shared" si="35"/>
        <v>-11969.853127610231</v>
      </c>
    </row>
    <row r="1114" spans="1:4" x14ac:dyDescent="0.3">
      <c r="A1114" s="73">
        <v>42228</v>
      </c>
      <c r="B1114" s="130">
        <v>2086.0500489999999</v>
      </c>
      <c r="C1114" s="125">
        <f t="shared" si="34"/>
        <v>-1.0680232704507908E-2</v>
      </c>
      <c r="D1114" s="130">
        <f t="shared" si="35"/>
        <v>-10680.232704507907</v>
      </c>
    </row>
    <row r="1115" spans="1:4" x14ac:dyDescent="0.3">
      <c r="A1115" s="73">
        <v>42227</v>
      </c>
      <c r="B1115" s="130">
        <v>2084.070068</v>
      </c>
      <c r="C1115" s="125">
        <f t="shared" si="34"/>
        <v>-4.3854924160994235E-3</v>
      </c>
      <c r="D1115" s="130">
        <f t="shared" si="35"/>
        <v>-4385.4924160994233</v>
      </c>
    </row>
    <row r="1116" spans="1:4" x14ac:dyDescent="0.3">
      <c r="A1116" s="73">
        <v>42226</v>
      </c>
      <c r="B1116" s="130">
        <v>2104.179932</v>
      </c>
      <c r="C1116" s="125">
        <f t="shared" si="34"/>
        <v>1.7672341844296113E-2</v>
      </c>
      <c r="D1116" s="130">
        <f t="shared" si="35"/>
        <v>17672.341844296112</v>
      </c>
    </row>
    <row r="1117" spans="1:4" x14ac:dyDescent="0.3">
      <c r="A1117" s="73">
        <v>42223</v>
      </c>
      <c r="B1117" s="130">
        <v>2077.570068</v>
      </c>
      <c r="C1117" s="125">
        <f t="shared" si="34"/>
        <v>-1.0000885235538215E-3</v>
      </c>
      <c r="D1117" s="130">
        <f t="shared" si="35"/>
        <v>-1000.0885235538215</v>
      </c>
    </row>
    <row r="1118" spans="1:4" x14ac:dyDescent="0.3">
      <c r="A1118" s="73">
        <v>42222</v>
      </c>
      <c r="B1118" s="130">
        <v>2083.5600589999999</v>
      </c>
      <c r="C1118" s="125">
        <f t="shared" si="34"/>
        <v>-8.8432527967267083E-3</v>
      </c>
      <c r="D1118" s="130">
        <f t="shared" si="35"/>
        <v>-8843.2527967267088</v>
      </c>
    </row>
    <row r="1119" spans="1:4" x14ac:dyDescent="0.3">
      <c r="A1119" s="73">
        <v>42221</v>
      </c>
      <c r="B1119" s="130">
        <v>2099.8400879999999</v>
      </c>
      <c r="C1119" s="125">
        <f t="shared" si="34"/>
        <v>-6.7685900543111854E-3</v>
      </c>
      <c r="D1119" s="130">
        <f t="shared" si="35"/>
        <v>-6768.5900543111857</v>
      </c>
    </row>
    <row r="1120" spans="1:4" x14ac:dyDescent="0.3">
      <c r="A1120" s="73">
        <v>42220</v>
      </c>
      <c r="B1120" s="130">
        <v>2093.320068</v>
      </c>
      <c r="C1120" s="125">
        <f t="shared" si="34"/>
        <v>-1.2216766378251309E-2</v>
      </c>
      <c r="D1120" s="130">
        <f t="shared" si="35"/>
        <v>-12216.76637825131</v>
      </c>
    </row>
    <row r="1121" spans="1:4" x14ac:dyDescent="0.3">
      <c r="A1121" s="73">
        <v>42219</v>
      </c>
      <c r="B1121" s="130">
        <v>2098.040039</v>
      </c>
      <c r="C1121" s="125">
        <f t="shared" si="34"/>
        <v>-1.4208651863452659E-2</v>
      </c>
      <c r="D1121" s="130">
        <f t="shared" si="35"/>
        <v>-14208.65186345266</v>
      </c>
    </row>
    <row r="1122" spans="1:4" x14ac:dyDescent="0.3">
      <c r="A1122" s="73">
        <v>42216</v>
      </c>
      <c r="B1122" s="130">
        <v>2103.8400879999999</v>
      </c>
      <c r="C1122" s="125">
        <f t="shared" si="34"/>
        <v>-1.0721046414603363E-2</v>
      </c>
      <c r="D1122" s="130">
        <f t="shared" si="35"/>
        <v>-10721.046414603363</v>
      </c>
    </row>
    <row r="1123" spans="1:4" x14ac:dyDescent="0.3">
      <c r="A1123" s="73">
        <v>42215</v>
      </c>
      <c r="B1123" s="130">
        <v>2108.6298830000001</v>
      </c>
      <c r="C1123" s="125">
        <f t="shared" si="34"/>
        <v>-7.3719481391401054E-3</v>
      </c>
      <c r="D1123" s="130">
        <f t="shared" si="35"/>
        <v>-7371.948139140105</v>
      </c>
    </row>
    <row r="1124" spans="1:4" x14ac:dyDescent="0.3">
      <c r="A1124" s="73">
        <v>42214</v>
      </c>
      <c r="B1124" s="130">
        <v>2108.570068</v>
      </c>
      <c r="C1124" s="125">
        <f t="shared" si="34"/>
        <v>5.552652815867809E-4</v>
      </c>
      <c r="D1124" s="130">
        <f t="shared" si="35"/>
        <v>555.26528158678093</v>
      </c>
    </row>
    <row r="1125" spans="1:4" x14ac:dyDescent="0.3">
      <c r="A1125" s="73">
        <v>42213</v>
      </c>
      <c r="B1125" s="130">
        <v>2093.25</v>
      </c>
      <c r="C1125" s="125">
        <f t="shared" si="34"/>
        <v>-7.4444398230293363E-3</v>
      </c>
      <c r="D1125" s="130">
        <f t="shared" si="35"/>
        <v>-7444.4398230293364</v>
      </c>
    </row>
    <row r="1126" spans="1:4" x14ac:dyDescent="0.3">
      <c r="A1126" s="73">
        <v>42212</v>
      </c>
      <c r="B1126" s="130">
        <v>2067.639893</v>
      </c>
      <c r="C1126" s="125">
        <f t="shared" si="34"/>
        <v>-1.5222043964678744E-2</v>
      </c>
      <c r="D1126" s="130">
        <f t="shared" si="35"/>
        <v>-15222.043964678744</v>
      </c>
    </row>
    <row r="1127" spans="1:4" x14ac:dyDescent="0.3">
      <c r="A1127" s="73">
        <v>42209</v>
      </c>
      <c r="B1127" s="130">
        <v>2079.6499020000001</v>
      </c>
      <c r="C1127" s="125">
        <f t="shared" si="34"/>
        <v>1.4589981938426533E-3</v>
      </c>
      <c r="D1127" s="130">
        <f t="shared" si="35"/>
        <v>1458.9981938426533</v>
      </c>
    </row>
    <row r="1128" spans="1:4" x14ac:dyDescent="0.3">
      <c r="A1128" s="73">
        <v>42208</v>
      </c>
      <c r="B1128" s="130">
        <v>2102.1499020000001</v>
      </c>
      <c r="C1128" s="125">
        <f t="shared" si="34"/>
        <v>2.4784085066488881E-2</v>
      </c>
      <c r="D1128" s="130">
        <f t="shared" si="35"/>
        <v>24784.085066488882</v>
      </c>
    </row>
    <row r="1129" spans="1:4" x14ac:dyDescent="0.3">
      <c r="A1129" s="73">
        <v>42207</v>
      </c>
      <c r="B1129" s="130">
        <v>2114.1499020000001</v>
      </c>
      <c r="C1129" s="125">
        <f t="shared" si="34"/>
        <v>3.2965508149716882E-2</v>
      </c>
      <c r="D1129" s="130">
        <f t="shared" si="35"/>
        <v>32965.508149716879</v>
      </c>
    </row>
    <row r="1130" spans="1:4" x14ac:dyDescent="0.3">
      <c r="A1130" s="73">
        <v>42206</v>
      </c>
      <c r="B1130" s="130">
        <v>2119.209961</v>
      </c>
      <c r="C1130" s="125">
        <f t="shared" si="34"/>
        <v>1.8194947196923605E-2</v>
      </c>
      <c r="D1130" s="130">
        <f t="shared" si="35"/>
        <v>18194.947196923604</v>
      </c>
    </row>
    <row r="1131" spans="1:4" x14ac:dyDescent="0.3">
      <c r="A1131" s="73">
        <v>42205</v>
      </c>
      <c r="B1131" s="130">
        <v>2128.280029</v>
      </c>
      <c r="C1131" s="125">
        <f t="shared" si="34"/>
        <v>2.8770866950391216E-2</v>
      </c>
      <c r="D1131" s="130">
        <f t="shared" si="35"/>
        <v>28770.866950391217</v>
      </c>
    </row>
    <row r="1132" spans="1:4" x14ac:dyDescent="0.3">
      <c r="A1132" s="73">
        <v>42202</v>
      </c>
      <c r="B1132" s="130">
        <v>2126.639893</v>
      </c>
      <c r="C1132" s="125">
        <f t="shared" si="34"/>
        <v>2.4008254751952895E-2</v>
      </c>
      <c r="D1132" s="130">
        <f t="shared" si="35"/>
        <v>24008.254751952896</v>
      </c>
    </row>
    <row r="1133" spans="1:4" x14ac:dyDescent="0.3">
      <c r="A1133" s="73">
        <v>42201</v>
      </c>
      <c r="B1133" s="130">
        <v>2124.290039</v>
      </c>
      <c r="C1133" s="125">
        <f t="shared" si="34"/>
        <v>2.2561696122985309E-2</v>
      </c>
      <c r="D1133" s="130">
        <f t="shared" si="35"/>
        <v>22561.696122985308</v>
      </c>
    </row>
    <row r="1134" spans="1:4" x14ac:dyDescent="0.3">
      <c r="A1134" s="73">
        <v>42200</v>
      </c>
      <c r="B1134" s="130">
        <v>2107.3999020000001</v>
      </c>
      <c r="C1134" s="125">
        <f t="shared" si="34"/>
        <v>2.146748971357737E-2</v>
      </c>
      <c r="D1134" s="130">
        <f t="shared" si="35"/>
        <v>21467.489713577372</v>
      </c>
    </row>
    <row r="1135" spans="1:4" x14ac:dyDescent="0.3">
      <c r="A1135" s="73">
        <v>42199</v>
      </c>
      <c r="B1135" s="130">
        <v>2108.9499510000001</v>
      </c>
      <c r="C1135" s="125">
        <f t="shared" si="34"/>
        <v>2.4936364314550152E-2</v>
      </c>
      <c r="D1135" s="130">
        <f t="shared" si="35"/>
        <v>24936.364314550152</v>
      </c>
    </row>
    <row r="1136" spans="1:4" x14ac:dyDescent="0.3">
      <c r="A1136" s="73">
        <v>42198</v>
      </c>
      <c r="B1136" s="130">
        <v>2099.6000979999999</v>
      </c>
      <c r="C1136" s="125">
        <f t="shared" si="34"/>
        <v>-8.993104935037799E-4</v>
      </c>
      <c r="D1136" s="130">
        <f t="shared" si="35"/>
        <v>-899.31049350377987</v>
      </c>
    </row>
    <row r="1137" spans="1:4" x14ac:dyDescent="0.3">
      <c r="A1137" s="73">
        <v>42195</v>
      </c>
      <c r="B1137" s="130">
        <v>2076.6201169999999</v>
      </c>
      <c r="C1137" s="125">
        <f t="shared" si="34"/>
        <v>-1.22198635210925E-2</v>
      </c>
      <c r="D1137" s="130">
        <f t="shared" si="35"/>
        <v>-12219.8635210925</v>
      </c>
    </row>
    <row r="1138" spans="1:4" x14ac:dyDescent="0.3">
      <c r="A1138" s="73">
        <v>42194</v>
      </c>
      <c r="B1138" s="130">
        <v>2051.3100589999999</v>
      </c>
      <c r="C1138" s="125">
        <f t="shared" si="34"/>
        <v>-2.7160466703413544E-2</v>
      </c>
      <c r="D1138" s="130">
        <f t="shared" si="35"/>
        <v>-27160.466703413545</v>
      </c>
    </row>
    <row r="1139" spans="1:4" x14ac:dyDescent="0.3">
      <c r="A1139" s="73">
        <v>42193</v>
      </c>
      <c r="B1139" s="130">
        <v>2046.6800539999999</v>
      </c>
      <c r="C1139" s="125">
        <f t="shared" si="34"/>
        <v>-3.649369117229595E-2</v>
      </c>
      <c r="D1139" s="130">
        <f t="shared" si="35"/>
        <v>-36493.691172295948</v>
      </c>
    </row>
    <row r="1140" spans="1:4" x14ac:dyDescent="0.3">
      <c r="A1140" s="73">
        <v>42192</v>
      </c>
      <c r="B1140" s="130">
        <v>2081.3400879999999</v>
      </c>
      <c r="C1140" s="125">
        <f t="shared" si="34"/>
        <v>-1.9553905402509453E-2</v>
      </c>
      <c r="D1140" s="130">
        <f t="shared" si="35"/>
        <v>-19553.905402509452</v>
      </c>
    </row>
    <row r="1141" spans="1:4" x14ac:dyDescent="0.3">
      <c r="A1141" s="73">
        <v>42191</v>
      </c>
      <c r="B1141" s="130">
        <v>2068.76001</v>
      </c>
      <c r="C1141" s="125">
        <f t="shared" si="34"/>
        <v>-1.9540367582502216E-2</v>
      </c>
      <c r="D1141" s="130">
        <f t="shared" si="35"/>
        <v>-19540.367582502215</v>
      </c>
    </row>
    <row r="1142" spans="1:4" x14ac:dyDescent="0.3">
      <c r="A1142" s="73">
        <v>42187</v>
      </c>
      <c r="B1142" s="130">
        <v>2076.780029</v>
      </c>
      <c r="C1142" s="125">
        <f t="shared" si="34"/>
        <v>-2.0959420532138839E-2</v>
      </c>
      <c r="D1142" s="130">
        <f t="shared" si="35"/>
        <v>-20959.42053213884</v>
      </c>
    </row>
    <row r="1143" spans="1:4" x14ac:dyDescent="0.3">
      <c r="A1143" s="73">
        <v>42186</v>
      </c>
      <c r="B1143" s="130">
        <v>2077.419922</v>
      </c>
      <c r="C1143" s="125">
        <f t="shared" si="34"/>
        <v>-1.0959617816561074E-2</v>
      </c>
      <c r="D1143" s="130">
        <f t="shared" si="35"/>
        <v>-10959.617816561073</v>
      </c>
    </row>
    <row r="1144" spans="1:4" x14ac:dyDescent="0.3">
      <c r="A1144" s="73">
        <v>42185</v>
      </c>
      <c r="B1144" s="130">
        <v>2063.110107</v>
      </c>
      <c r="C1144" s="125">
        <f t="shared" si="34"/>
        <v>-1.582793000143623E-2</v>
      </c>
      <c r="D1144" s="130">
        <f t="shared" si="35"/>
        <v>-15827.930001436231</v>
      </c>
    </row>
    <row r="1145" spans="1:4" x14ac:dyDescent="0.3">
      <c r="A1145" s="73">
        <v>42184</v>
      </c>
      <c r="B1145" s="130">
        <v>2057.639893</v>
      </c>
      <c r="C1145" s="125">
        <f t="shared" si="34"/>
        <v>-1.2852453607924863E-2</v>
      </c>
      <c r="D1145" s="130">
        <f t="shared" si="35"/>
        <v>-12852.453607924863</v>
      </c>
    </row>
    <row r="1146" spans="1:4" x14ac:dyDescent="0.3">
      <c r="A1146" s="73">
        <v>42181</v>
      </c>
      <c r="B1146" s="130">
        <v>2101.48999</v>
      </c>
      <c r="C1146" s="125">
        <f t="shared" si="34"/>
        <v>3.5241141214739091E-3</v>
      </c>
      <c r="D1146" s="130">
        <f t="shared" si="35"/>
        <v>3524.1141214739091</v>
      </c>
    </row>
    <row r="1147" spans="1:4" x14ac:dyDescent="0.3">
      <c r="A1147" s="73">
        <v>42180</v>
      </c>
      <c r="B1147" s="130">
        <v>2102.3100589999999</v>
      </c>
      <c r="C1147" s="125">
        <f t="shared" si="34"/>
        <v>-3.1059660990591098E-3</v>
      </c>
      <c r="D1147" s="130">
        <f t="shared" si="35"/>
        <v>-3105.9660990591096</v>
      </c>
    </row>
    <row r="1148" spans="1:4" x14ac:dyDescent="0.3">
      <c r="A1148" s="73">
        <v>42179</v>
      </c>
      <c r="B1148" s="130">
        <v>2108.580078</v>
      </c>
      <c r="C1148" s="125">
        <f t="shared" si="34"/>
        <v>1.6056085306264123E-3</v>
      </c>
      <c r="D1148" s="130">
        <f t="shared" si="35"/>
        <v>1605.6085306264122</v>
      </c>
    </row>
    <row r="1149" spans="1:4" x14ac:dyDescent="0.3">
      <c r="A1149" s="73">
        <v>42178</v>
      </c>
      <c r="B1149" s="130">
        <v>2124.1999510000001</v>
      </c>
      <c r="C1149" s="125">
        <f t="shared" si="34"/>
        <v>2.117638202787564E-2</v>
      </c>
      <c r="D1149" s="130">
        <f t="shared" si="35"/>
        <v>21176.382027875639</v>
      </c>
    </row>
    <row r="1150" spans="1:4" x14ac:dyDescent="0.3">
      <c r="A1150" s="73">
        <v>42177</v>
      </c>
      <c r="B1150" s="130">
        <v>2122.8500979999999</v>
      </c>
      <c r="C1150" s="125">
        <f t="shared" si="34"/>
        <v>2.0954401712286019E-2</v>
      </c>
      <c r="D1150" s="130">
        <f t="shared" si="35"/>
        <v>20954.40171228602</v>
      </c>
    </row>
    <row r="1151" spans="1:4" x14ac:dyDescent="0.3">
      <c r="A1151" s="73">
        <v>42174</v>
      </c>
      <c r="B1151" s="130">
        <v>2109.98999</v>
      </c>
      <c r="C1151" s="125">
        <f t="shared" si="34"/>
        <v>8.1993813928740167E-3</v>
      </c>
      <c r="D1151" s="130">
        <f t="shared" si="35"/>
        <v>8199.3813928740165</v>
      </c>
    </row>
    <row r="1152" spans="1:4" x14ac:dyDescent="0.3">
      <c r="A1152" s="73">
        <v>42173</v>
      </c>
      <c r="B1152" s="130">
        <v>2121.23999</v>
      </c>
      <c r="C1152" s="125">
        <f t="shared" si="34"/>
        <v>1.2119198475795123E-2</v>
      </c>
      <c r="D1152" s="130">
        <f t="shared" si="35"/>
        <v>12119.198475795123</v>
      </c>
    </row>
    <row r="1153" spans="1:4" x14ac:dyDescent="0.3">
      <c r="A1153" s="73">
        <v>42172</v>
      </c>
      <c r="B1153" s="130">
        <v>2100.4399410000001</v>
      </c>
      <c r="C1153" s="125">
        <f t="shared" si="34"/>
        <v>-6.4473392846882138E-3</v>
      </c>
      <c r="D1153" s="130">
        <f t="shared" si="35"/>
        <v>-6447.3392846882134</v>
      </c>
    </row>
    <row r="1154" spans="1:4" x14ac:dyDescent="0.3">
      <c r="A1154" s="73">
        <v>42171</v>
      </c>
      <c r="B1154" s="130">
        <v>2096.290039</v>
      </c>
      <c r="C1154" s="125">
        <f t="shared" si="34"/>
        <v>-6.3092806132396539E-3</v>
      </c>
      <c r="D1154" s="130">
        <f t="shared" si="35"/>
        <v>-6309.2806132396536</v>
      </c>
    </row>
    <row r="1155" spans="1:4" x14ac:dyDescent="0.3">
      <c r="A1155" s="73">
        <v>42170</v>
      </c>
      <c r="B1155" s="130">
        <v>2084.429932</v>
      </c>
      <c r="C1155" s="125">
        <f t="shared" si="34"/>
        <v>-1.2927811916559562E-2</v>
      </c>
      <c r="D1155" s="130">
        <f t="shared" si="35"/>
        <v>-12927.811916559562</v>
      </c>
    </row>
    <row r="1156" spans="1:4" x14ac:dyDescent="0.3">
      <c r="A1156" s="73">
        <v>42167</v>
      </c>
      <c r="B1156" s="130">
        <v>2094.110107</v>
      </c>
      <c r="C1156" s="125">
        <f t="shared" si="34"/>
        <v>-6.3015325470198169E-3</v>
      </c>
      <c r="D1156" s="130">
        <f t="shared" si="35"/>
        <v>-6301.5325470198168</v>
      </c>
    </row>
    <row r="1157" spans="1:4" x14ac:dyDescent="0.3">
      <c r="A1157" s="73">
        <v>42166</v>
      </c>
      <c r="B1157" s="130">
        <v>2108.860107</v>
      </c>
      <c r="C1157" s="125">
        <f t="shared" si="34"/>
        <v>-5.6252301173694841E-3</v>
      </c>
      <c r="D1157" s="130">
        <f t="shared" si="35"/>
        <v>-5625.2301173694841</v>
      </c>
    </row>
    <row r="1158" spans="1:4" x14ac:dyDescent="0.3">
      <c r="A1158" s="73">
        <v>42165</v>
      </c>
      <c r="B1158" s="130">
        <v>2105.1999510000001</v>
      </c>
      <c r="C1158" s="125">
        <f t="shared" si="34"/>
        <v>-8.6085242960473041E-3</v>
      </c>
      <c r="D1158" s="130">
        <f t="shared" si="35"/>
        <v>-8608.5242960473042</v>
      </c>
    </row>
    <row r="1159" spans="1:4" x14ac:dyDescent="0.3">
      <c r="A1159" s="73">
        <v>42164</v>
      </c>
      <c r="B1159" s="130">
        <v>2080.1499020000001</v>
      </c>
      <c r="C1159" s="125">
        <f t="shared" si="34"/>
        <v>-1.1429545461480672E-2</v>
      </c>
      <c r="D1159" s="130">
        <f t="shared" si="35"/>
        <v>-11429.545461480673</v>
      </c>
    </row>
    <row r="1160" spans="1:4" x14ac:dyDescent="0.3">
      <c r="A1160" s="73">
        <v>42163</v>
      </c>
      <c r="B1160" s="130">
        <v>2079.280029</v>
      </c>
      <c r="C1160" s="125">
        <f t="shared" ref="C1160:C1223" si="36">B1160/B1170-1</f>
        <v>-2.2003155462128832E-2</v>
      </c>
      <c r="D1160" s="130">
        <f t="shared" ref="D1160:D1223" si="37">C1160*$B$5</f>
        <v>-22003.155462128831</v>
      </c>
    </row>
    <row r="1161" spans="1:4" x14ac:dyDescent="0.3">
      <c r="A1161" s="73">
        <v>42160</v>
      </c>
      <c r="B1161" s="130">
        <v>2092.830078</v>
      </c>
      <c r="C1161" s="125">
        <f t="shared" si="36"/>
        <v>-1.7828811813124013E-2</v>
      </c>
      <c r="D1161" s="130">
        <f t="shared" si="37"/>
        <v>-17828.811813124012</v>
      </c>
    </row>
    <row r="1162" spans="1:4" x14ac:dyDescent="0.3">
      <c r="A1162" s="73">
        <v>42159</v>
      </c>
      <c r="B1162" s="130">
        <v>2095.8400879999999</v>
      </c>
      <c r="C1162" s="125">
        <f t="shared" si="36"/>
        <v>-1.4116710311904535E-2</v>
      </c>
      <c r="D1162" s="130">
        <f t="shared" si="37"/>
        <v>-14116.710311904535</v>
      </c>
    </row>
    <row r="1163" spans="1:4" x14ac:dyDescent="0.3">
      <c r="A1163" s="73">
        <v>42158</v>
      </c>
      <c r="B1163" s="130">
        <v>2114.070068</v>
      </c>
      <c r="C1163" s="125">
        <f t="shared" si="36"/>
        <v>-6.466686481344075E-3</v>
      </c>
      <c r="D1163" s="130">
        <f t="shared" si="37"/>
        <v>-6466.6864813440752</v>
      </c>
    </row>
    <row r="1164" spans="1:4" x14ac:dyDescent="0.3">
      <c r="A1164" s="73">
        <v>42157</v>
      </c>
      <c r="B1164" s="130">
        <v>2109.6000979999999</v>
      </c>
      <c r="C1164" s="125">
        <f t="shared" si="36"/>
        <v>-9.2052665090448516E-3</v>
      </c>
      <c r="D1164" s="130">
        <f t="shared" si="37"/>
        <v>-9205.2665090448518</v>
      </c>
    </row>
    <row r="1165" spans="1:4" x14ac:dyDescent="0.3">
      <c r="A1165" s="73">
        <v>42156</v>
      </c>
      <c r="B1165" s="130">
        <v>2111.7299800000001</v>
      </c>
      <c r="C1165" s="125">
        <f t="shared" si="36"/>
        <v>-5.1820062389659194E-3</v>
      </c>
      <c r="D1165" s="130">
        <f t="shared" si="37"/>
        <v>-5182.0062389659197</v>
      </c>
    </row>
    <row r="1166" spans="1:4" x14ac:dyDescent="0.3">
      <c r="A1166" s="73">
        <v>42153</v>
      </c>
      <c r="B1166" s="130">
        <v>2107.389893</v>
      </c>
      <c r="C1166" s="125">
        <f t="shared" si="36"/>
        <v>-6.46372371248638E-3</v>
      </c>
      <c r="D1166" s="130">
        <f t="shared" si="37"/>
        <v>-6463.7237124863796</v>
      </c>
    </row>
    <row r="1167" spans="1:4" x14ac:dyDescent="0.3">
      <c r="A1167" s="73">
        <v>42152</v>
      </c>
      <c r="B1167" s="130">
        <v>2120.790039</v>
      </c>
      <c r="C1167" s="125">
        <f t="shared" si="36"/>
        <v>1.063153292508412E-2</v>
      </c>
      <c r="D1167" s="130">
        <f t="shared" si="37"/>
        <v>10631.532925084119</v>
      </c>
    </row>
    <row r="1168" spans="1:4" x14ac:dyDescent="0.3">
      <c r="A1168" s="73">
        <v>42151</v>
      </c>
      <c r="B1168" s="130">
        <v>2123.4799800000001</v>
      </c>
      <c r="C1168" s="125">
        <f t="shared" si="36"/>
        <v>1.1604797077936935E-2</v>
      </c>
      <c r="D1168" s="130">
        <f t="shared" si="37"/>
        <v>11604.797077936935</v>
      </c>
    </row>
    <row r="1169" spans="1:4" x14ac:dyDescent="0.3">
      <c r="A1169" s="73">
        <v>42150</v>
      </c>
      <c r="B1169" s="130">
        <v>2104.1999510000001</v>
      </c>
      <c r="C1169" s="125">
        <f t="shared" si="36"/>
        <v>-5.3679326192568322E-4</v>
      </c>
      <c r="D1169" s="130">
        <f t="shared" si="37"/>
        <v>-536.79326192568317</v>
      </c>
    </row>
    <row r="1170" spans="1:4" x14ac:dyDescent="0.3">
      <c r="A1170" s="73">
        <v>42146</v>
      </c>
      <c r="B1170" s="130">
        <v>2126.0600589999999</v>
      </c>
      <c r="C1170" s="125">
        <f t="shared" si="36"/>
        <v>4.7067532435793868E-3</v>
      </c>
      <c r="D1170" s="130">
        <f t="shared" si="37"/>
        <v>4706.7532435793864</v>
      </c>
    </row>
    <row r="1171" spans="1:4" x14ac:dyDescent="0.3">
      <c r="A1171" s="73">
        <v>42145</v>
      </c>
      <c r="B1171" s="130">
        <v>2130.820068</v>
      </c>
      <c r="C1171" s="125">
        <f t="shared" si="36"/>
        <v>2.0507695402298909E-2</v>
      </c>
      <c r="D1171" s="130">
        <f t="shared" si="37"/>
        <v>20507.695402298908</v>
      </c>
    </row>
    <row r="1172" spans="1:4" x14ac:dyDescent="0.3">
      <c r="A1172" s="73">
        <v>42144</v>
      </c>
      <c r="B1172" s="130">
        <v>2125.8500979999999</v>
      </c>
      <c r="C1172" s="125">
        <f t="shared" si="36"/>
        <v>2.1969664761207985E-2</v>
      </c>
      <c r="D1172" s="130">
        <f t="shared" si="37"/>
        <v>21969.664761207987</v>
      </c>
    </row>
    <row r="1173" spans="1:4" x14ac:dyDescent="0.3">
      <c r="A1173" s="73">
        <v>42143</v>
      </c>
      <c r="B1173" s="130">
        <v>2127.830078</v>
      </c>
      <c r="C1173" s="125">
        <f t="shared" si="36"/>
        <v>1.8363652673983877E-2</v>
      </c>
      <c r="D1173" s="130">
        <f t="shared" si="37"/>
        <v>18363.652673983877</v>
      </c>
    </row>
    <row r="1174" spans="1:4" x14ac:dyDescent="0.3">
      <c r="A1174" s="73">
        <v>42142</v>
      </c>
      <c r="B1174" s="130">
        <v>2129.1999510000001</v>
      </c>
      <c r="C1174" s="125">
        <f t="shared" si="36"/>
        <v>6.9567418477114451E-3</v>
      </c>
      <c r="D1174" s="130">
        <f t="shared" si="37"/>
        <v>6956.7418477114452</v>
      </c>
    </row>
    <row r="1175" spans="1:4" x14ac:dyDescent="0.3">
      <c r="A1175" s="73">
        <v>42139</v>
      </c>
      <c r="B1175" s="130">
        <v>2122.7299800000001</v>
      </c>
      <c r="C1175" s="125">
        <f t="shared" si="36"/>
        <v>6.8491245193422756E-3</v>
      </c>
      <c r="D1175" s="130">
        <f t="shared" si="37"/>
        <v>6849.1245193422756</v>
      </c>
    </row>
    <row r="1176" spans="1:4" x14ac:dyDescent="0.3">
      <c r="A1176" s="73">
        <v>42138</v>
      </c>
      <c r="B1176" s="130">
        <v>2121.1000979999999</v>
      </c>
      <c r="C1176" s="125">
        <f t="shared" si="36"/>
        <v>1.7065412215403253E-2</v>
      </c>
      <c r="D1176" s="130">
        <f t="shared" si="37"/>
        <v>17065.412215403252</v>
      </c>
    </row>
    <row r="1177" spans="1:4" x14ac:dyDescent="0.3">
      <c r="A1177" s="73">
        <v>42137</v>
      </c>
      <c r="B1177" s="130">
        <v>2098.4799800000001</v>
      </c>
      <c r="C1177" s="125">
        <f t="shared" si="36"/>
        <v>-3.9728113585040248E-3</v>
      </c>
      <c r="D1177" s="130">
        <f t="shared" si="37"/>
        <v>-3972.8113585040246</v>
      </c>
    </row>
    <row r="1178" spans="1:4" x14ac:dyDescent="0.3">
      <c r="A1178" s="73">
        <v>42136</v>
      </c>
      <c r="B1178" s="130">
        <v>2099.1201169999999</v>
      </c>
      <c r="C1178" s="125">
        <f t="shared" si="36"/>
        <v>-7.3955876440088275E-3</v>
      </c>
      <c r="D1178" s="130">
        <f t="shared" si="37"/>
        <v>-7395.5876440088277</v>
      </c>
    </row>
    <row r="1179" spans="1:4" x14ac:dyDescent="0.3">
      <c r="A1179" s="73">
        <v>42135</v>
      </c>
      <c r="B1179" s="130">
        <v>2105.330078</v>
      </c>
      <c r="C1179" s="125">
        <f t="shared" si="36"/>
        <v>-1.7022192083024912E-3</v>
      </c>
      <c r="D1179" s="130">
        <f t="shared" si="37"/>
        <v>-1702.2192083024911</v>
      </c>
    </row>
    <row r="1180" spans="1:4" x14ac:dyDescent="0.3">
      <c r="A1180" s="73">
        <v>42132</v>
      </c>
      <c r="B1180" s="130">
        <v>2116.1000979999999</v>
      </c>
      <c r="C1180" s="125">
        <f t="shared" si="36"/>
        <v>-7.5074399194130503E-4</v>
      </c>
      <c r="D1180" s="130">
        <f t="shared" si="37"/>
        <v>-750.74399194130501</v>
      </c>
    </row>
    <row r="1181" spans="1:4" x14ac:dyDescent="0.3">
      <c r="A1181" s="73">
        <v>42131</v>
      </c>
      <c r="B1181" s="130">
        <v>2088</v>
      </c>
      <c r="C1181" s="125">
        <f t="shared" si="36"/>
        <v>-1.1798749983347734E-2</v>
      </c>
      <c r="D1181" s="130">
        <f t="shared" si="37"/>
        <v>-11798.749983347734</v>
      </c>
    </row>
    <row r="1182" spans="1:4" x14ac:dyDescent="0.3">
      <c r="A1182" s="73">
        <v>42130</v>
      </c>
      <c r="B1182" s="130">
        <v>2080.1499020000001</v>
      </c>
      <c r="C1182" s="125">
        <f t="shared" si="36"/>
        <v>-1.3192878192433533E-2</v>
      </c>
      <c r="D1182" s="130">
        <f t="shared" si="37"/>
        <v>-13192.878192433533</v>
      </c>
    </row>
    <row r="1183" spans="1:4" x14ac:dyDescent="0.3">
      <c r="A1183" s="73">
        <v>42129</v>
      </c>
      <c r="B1183" s="130">
        <v>2089.459961</v>
      </c>
      <c r="C1183" s="125">
        <f t="shared" si="36"/>
        <v>-3.73342639997154E-3</v>
      </c>
      <c r="D1183" s="130">
        <f t="shared" si="37"/>
        <v>-3733.4263999715399</v>
      </c>
    </row>
    <row r="1184" spans="1:4" x14ac:dyDescent="0.3">
      <c r="A1184" s="73">
        <v>42128</v>
      </c>
      <c r="B1184" s="130">
        <v>2114.48999</v>
      </c>
      <c r="C1184" s="125">
        <f t="shared" si="36"/>
        <v>6.708288258147066E-3</v>
      </c>
      <c r="D1184" s="130">
        <f t="shared" si="37"/>
        <v>6708.2882581470658</v>
      </c>
    </row>
    <row r="1185" spans="1:4" x14ac:dyDescent="0.3">
      <c r="A1185" s="73">
        <v>42125</v>
      </c>
      <c r="B1185" s="130">
        <v>2108.290039</v>
      </c>
      <c r="C1185" s="125">
        <f t="shared" si="36"/>
        <v>1.3026315785174436E-2</v>
      </c>
      <c r="D1185" s="130">
        <f t="shared" si="37"/>
        <v>13026.315785174436</v>
      </c>
    </row>
    <row r="1186" spans="1:4" x14ac:dyDescent="0.3">
      <c r="A1186" s="73">
        <v>42124</v>
      </c>
      <c r="B1186" s="130">
        <v>2085.51001</v>
      </c>
      <c r="C1186" s="125">
        <f t="shared" si="36"/>
        <v>-9.2541912752753808E-3</v>
      </c>
      <c r="D1186" s="130">
        <f t="shared" si="37"/>
        <v>-9254.1912752753815</v>
      </c>
    </row>
    <row r="1187" spans="1:4" x14ac:dyDescent="0.3">
      <c r="A1187" s="73">
        <v>42123</v>
      </c>
      <c r="B1187" s="130">
        <v>2106.8500979999999</v>
      </c>
      <c r="C1187" s="125">
        <f t="shared" si="36"/>
        <v>1.0453426193990367E-4</v>
      </c>
      <c r="D1187" s="130">
        <f t="shared" si="37"/>
        <v>104.53426193990367</v>
      </c>
    </row>
    <row r="1188" spans="1:4" x14ac:dyDescent="0.3">
      <c r="A1188" s="73">
        <v>42122</v>
      </c>
      <c r="B1188" s="130">
        <v>2114.76001</v>
      </c>
      <c r="C1188" s="125">
        <f t="shared" si="36"/>
        <v>9.0273690766431436E-3</v>
      </c>
      <c r="D1188" s="130">
        <f t="shared" si="37"/>
        <v>9027.3690766431428</v>
      </c>
    </row>
    <row r="1189" spans="1:4" x14ac:dyDescent="0.3">
      <c r="A1189" s="73">
        <v>42121</v>
      </c>
      <c r="B1189" s="130">
        <v>2108.919922</v>
      </c>
      <c r="C1189" s="125">
        <f t="shared" si="36"/>
        <v>7.8807847984847523E-3</v>
      </c>
      <c r="D1189" s="130">
        <f t="shared" si="37"/>
        <v>7880.7847984847522</v>
      </c>
    </row>
    <row r="1190" spans="1:4" x14ac:dyDescent="0.3">
      <c r="A1190" s="73">
        <v>42118</v>
      </c>
      <c r="B1190" s="130">
        <v>2117.6899410000001</v>
      </c>
      <c r="C1190" s="125">
        <f t="shared" si="36"/>
        <v>7.4355068653155776E-3</v>
      </c>
      <c r="D1190" s="130">
        <f t="shared" si="37"/>
        <v>7435.5068653155777</v>
      </c>
    </row>
    <row r="1191" spans="1:4" x14ac:dyDescent="0.3">
      <c r="A1191" s="73">
        <v>42117</v>
      </c>
      <c r="B1191" s="130">
        <v>2112.929932</v>
      </c>
      <c r="C1191" s="125">
        <f t="shared" si="36"/>
        <v>1.0400826665928342E-2</v>
      </c>
      <c r="D1191" s="130">
        <f t="shared" si="37"/>
        <v>10400.826665928342</v>
      </c>
    </row>
    <row r="1192" spans="1:4" x14ac:dyDescent="0.3">
      <c r="A1192" s="73">
        <v>42116</v>
      </c>
      <c r="B1192" s="130">
        <v>2107.959961</v>
      </c>
      <c r="C1192" s="125">
        <f t="shared" si="36"/>
        <v>1.25174409081652E-2</v>
      </c>
      <c r="D1192" s="130">
        <f t="shared" si="37"/>
        <v>12517.440908165201</v>
      </c>
    </row>
    <row r="1193" spans="1:4" x14ac:dyDescent="0.3">
      <c r="A1193" s="73">
        <v>42115</v>
      </c>
      <c r="B1193" s="130">
        <v>2097.290039</v>
      </c>
      <c r="C1193" s="125">
        <f t="shared" si="36"/>
        <v>1.0094715296996348E-2</v>
      </c>
      <c r="D1193" s="130">
        <f t="shared" si="37"/>
        <v>10094.715296996348</v>
      </c>
    </row>
    <row r="1194" spans="1:4" x14ac:dyDescent="0.3">
      <c r="A1194" s="73">
        <v>42114</v>
      </c>
      <c r="B1194" s="130">
        <v>2100.3999020000001</v>
      </c>
      <c r="C1194" s="125">
        <f t="shared" si="36"/>
        <v>9.5066777632237809E-3</v>
      </c>
      <c r="D1194" s="130">
        <f t="shared" si="37"/>
        <v>9506.6777632237809</v>
      </c>
    </row>
    <row r="1195" spans="1:4" x14ac:dyDescent="0.3">
      <c r="A1195" s="73">
        <v>42111</v>
      </c>
      <c r="B1195" s="130">
        <v>2081.179932</v>
      </c>
      <c r="C1195" s="125">
        <f t="shared" si="36"/>
        <v>6.8796547917262529E-3</v>
      </c>
      <c r="D1195" s="130">
        <f t="shared" si="37"/>
        <v>6879.6547917262533</v>
      </c>
    </row>
    <row r="1196" spans="1:4" x14ac:dyDescent="0.3">
      <c r="A1196" s="73">
        <v>42110</v>
      </c>
      <c r="B1196" s="130">
        <v>2104.98999</v>
      </c>
      <c r="C1196" s="125">
        <f t="shared" si="36"/>
        <v>2.1993625398785133E-2</v>
      </c>
      <c r="D1196" s="130">
        <f t="shared" si="37"/>
        <v>21993.625398785134</v>
      </c>
    </row>
    <row r="1197" spans="1:4" x14ac:dyDescent="0.3">
      <c r="A1197" s="73">
        <v>42109</v>
      </c>
      <c r="B1197" s="130">
        <v>2106.6298830000001</v>
      </c>
      <c r="C1197" s="125">
        <f t="shared" si="36"/>
        <v>1.8734068061911024E-2</v>
      </c>
      <c r="D1197" s="130">
        <f t="shared" si="37"/>
        <v>18734.068061911024</v>
      </c>
    </row>
    <row r="1198" spans="1:4" x14ac:dyDescent="0.3">
      <c r="A1198" s="73">
        <v>42108</v>
      </c>
      <c r="B1198" s="130">
        <v>2095.8400879999999</v>
      </c>
      <c r="C1198" s="125">
        <f t="shared" si="36"/>
        <v>4.6016268722754994E-3</v>
      </c>
      <c r="D1198" s="130">
        <f t="shared" si="37"/>
        <v>4601.6268722754994</v>
      </c>
    </row>
    <row r="1199" spans="1:4" x14ac:dyDescent="0.3">
      <c r="A1199" s="73">
        <v>42107</v>
      </c>
      <c r="B1199" s="130">
        <v>2092.429932</v>
      </c>
      <c r="C1199" s="125">
        <f t="shared" si="36"/>
        <v>1.5239983937662238E-2</v>
      </c>
      <c r="D1199" s="130">
        <f t="shared" si="37"/>
        <v>15239.983937662239</v>
      </c>
    </row>
    <row r="1200" spans="1:4" x14ac:dyDescent="0.3">
      <c r="A1200" s="73">
        <v>42104</v>
      </c>
      <c r="B1200" s="130">
        <v>2102.0600589999999</v>
      </c>
      <c r="C1200" s="125">
        <f t="shared" si="36"/>
        <v>2.232821495910553E-2</v>
      </c>
      <c r="D1200" s="130">
        <f t="shared" si="37"/>
        <v>22328.214959105531</v>
      </c>
    </row>
    <row r="1201" spans="1:4" x14ac:dyDescent="0.3">
      <c r="A1201" s="73">
        <v>42103</v>
      </c>
      <c r="B1201" s="130">
        <v>2091.179932</v>
      </c>
      <c r="C1201" s="125">
        <f t="shared" si="36"/>
        <v>1.4618705166630441E-2</v>
      </c>
      <c r="D1201" s="130">
        <f t="shared" si="37"/>
        <v>14618.705166630441</v>
      </c>
    </row>
    <row r="1202" spans="1:4" x14ac:dyDescent="0.3">
      <c r="A1202" s="73">
        <v>42102</v>
      </c>
      <c r="B1202" s="130">
        <v>2081.8999020000001</v>
      </c>
      <c r="C1202" s="125">
        <f t="shared" si="36"/>
        <v>-4.5900540282093338E-3</v>
      </c>
      <c r="D1202" s="130">
        <f t="shared" si="37"/>
        <v>-4590.0540282093334</v>
      </c>
    </row>
    <row r="1203" spans="1:4" x14ac:dyDescent="0.3">
      <c r="A1203" s="73">
        <v>42101</v>
      </c>
      <c r="B1203" s="130">
        <v>2076.330078</v>
      </c>
      <c r="C1203" s="125">
        <f t="shared" si="36"/>
        <v>-1.3348022277466343E-2</v>
      </c>
      <c r="D1203" s="130">
        <f t="shared" si="37"/>
        <v>-13348.022277466343</v>
      </c>
    </row>
    <row r="1204" spans="1:4" x14ac:dyDescent="0.3">
      <c r="A1204" s="73">
        <v>42100</v>
      </c>
      <c r="B1204" s="130">
        <v>2080.6201169999999</v>
      </c>
      <c r="C1204" s="125">
        <f t="shared" si="36"/>
        <v>-1.30354251328344E-2</v>
      </c>
      <c r="D1204" s="130">
        <f t="shared" si="37"/>
        <v>-13035.4251328344</v>
      </c>
    </row>
    <row r="1205" spans="1:4" x14ac:dyDescent="0.3">
      <c r="A1205" s="73">
        <v>42096</v>
      </c>
      <c r="B1205" s="130">
        <v>2066.959961</v>
      </c>
      <c r="C1205" s="125">
        <f t="shared" si="36"/>
        <v>-1.0678399051549992E-2</v>
      </c>
      <c r="D1205" s="130">
        <f t="shared" si="37"/>
        <v>-10678.399051549992</v>
      </c>
    </row>
    <row r="1206" spans="1:4" x14ac:dyDescent="0.3">
      <c r="A1206" s="73">
        <v>42095</v>
      </c>
      <c r="B1206" s="130">
        <v>2059.6899410000001</v>
      </c>
      <c r="C1206" s="125">
        <f t="shared" si="36"/>
        <v>-1.8961685639437897E-2</v>
      </c>
      <c r="D1206" s="130">
        <f t="shared" si="37"/>
        <v>-18961.685639437899</v>
      </c>
    </row>
    <row r="1207" spans="1:4" x14ac:dyDescent="0.3">
      <c r="A1207" s="73">
        <v>42094</v>
      </c>
      <c r="B1207" s="130">
        <v>2067.889893</v>
      </c>
      <c r="C1207" s="125">
        <f t="shared" si="36"/>
        <v>-3.0806525207113244E-3</v>
      </c>
      <c r="D1207" s="130">
        <f t="shared" si="37"/>
        <v>-3080.6525207113245</v>
      </c>
    </row>
    <row r="1208" spans="1:4" x14ac:dyDescent="0.3">
      <c r="A1208" s="73">
        <v>42093</v>
      </c>
      <c r="B1208" s="130">
        <v>2086.23999</v>
      </c>
      <c r="C1208" s="125">
        <f t="shared" si="36"/>
        <v>2.4265199924873304E-3</v>
      </c>
      <c r="D1208" s="130">
        <f t="shared" si="37"/>
        <v>2426.5199924873305</v>
      </c>
    </row>
    <row r="1209" spans="1:4" x14ac:dyDescent="0.3">
      <c r="A1209" s="73">
        <v>42090</v>
      </c>
      <c r="B1209" s="130">
        <v>2061.0200199999999</v>
      </c>
      <c r="C1209" s="125">
        <f t="shared" si="36"/>
        <v>3.7109761194484836E-3</v>
      </c>
      <c r="D1209" s="130">
        <f t="shared" si="37"/>
        <v>3710.9761194484836</v>
      </c>
    </row>
    <row r="1210" spans="1:4" x14ac:dyDescent="0.3">
      <c r="A1210" s="73">
        <v>42089</v>
      </c>
      <c r="B1210" s="130">
        <v>2056.1499020000001</v>
      </c>
      <c r="C1210" s="125">
        <f t="shared" si="36"/>
        <v>-4.7436042655614186E-3</v>
      </c>
      <c r="D1210" s="130">
        <f t="shared" si="37"/>
        <v>-4743.6042655614183</v>
      </c>
    </row>
    <row r="1211" spans="1:4" x14ac:dyDescent="0.3">
      <c r="A1211" s="73">
        <v>42088</v>
      </c>
      <c r="B1211" s="130">
        <v>2061.0500489999999</v>
      </c>
      <c r="C1211" s="125">
        <f t="shared" si="36"/>
        <v>1.0199809386149727E-2</v>
      </c>
      <c r="D1211" s="130">
        <f t="shared" si="37"/>
        <v>10199.809386149727</v>
      </c>
    </row>
    <row r="1212" spans="1:4" x14ac:dyDescent="0.3">
      <c r="A1212" s="73">
        <v>42087</v>
      </c>
      <c r="B1212" s="130">
        <v>2091.5</v>
      </c>
      <c r="C1212" s="125">
        <f t="shared" si="36"/>
        <v>2.3158639838665396E-2</v>
      </c>
      <c r="D1212" s="130">
        <f t="shared" si="37"/>
        <v>23158.639838665396</v>
      </c>
    </row>
    <row r="1213" spans="1:4" x14ac:dyDescent="0.3">
      <c r="A1213" s="73">
        <v>42086</v>
      </c>
      <c r="B1213" s="130">
        <v>2104.419922</v>
      </c>
      <c r="C1213" s="125">
        <f t="shared" si="36"/>
        <v>1.2017711977418966E-2</v>
      </c>
      <c r="D1213" s="130">
        <f t="shared" si="37"/>
        <v>12017.711977418965</v>
      </c>
    </row>
    <row r="1214" spans="1:4" x14ac:dyDescent="0.3">
      <c r="A1214" s="73">
        <v>42083</v>
      </c>
      <c r="B1214" s="130">
        <v>2108.1000979999999</v>
      </c>
      <c r="C1214" s="125">
        <f t="shared" si="36"/>
        <v>1.7786317421345732E-2</v>
      </c>
      <c r="D1214" s="130">
        <f t="shared" si="37"/>
        <v>17786.317421345731</v>
      </c>
    </row>
    <row r="1215" spans="1:4" x14ac:dyDescent="0.3">
      <c r="A1215" s="73">
        <v>42082</v>
      </c>
      <c r="B1215" s="130">
        <v>2089.2700199999999</v>
      </c>
      <c r="C1215" s="125">
        <f t="shared" si="36"/>
        <v>-5.6019965262547045E-3</v>
      </c>
      <c r="D1215" s="130">
        <f t="shared" si="37"/>
        <v>-5601.9965262547048</v>
      </c>
    </row>
    <row r="1216" spans="1:4" x14ac:dyDescent="0.3">
      <c r="A1216" s="73">
        <v>42081</v>
      </c>
      <c r="B1216" s="130">
        <v>2099.5</v>
      </c>
      <c r="C1216" s="125">
        <f t="shared" si="36"/>
        <v>4.6221449614525234E-4</v>
      </c>
      <c r="D1216" s="130">
        <f t="shared" si="37"/>
        <v>462.21449614525233</v>
      </c>
    </row>
    <row r="1217" spans="1:4" x14ac:dyDescent="0.3">
      <c r="A1217" s="73">
        <v>42080</v>
      </c>
      <c r="B1217" s="130">
        <v>2074.280029</v>
      </c>
      <c r="C1217" s="125">
        <f t="shared" si="36"/>
        <v>-1.5893499102889508E-2</v>
      </c>
      <c r="D1217" s="130">
        <f t="shared" si="37"/>
        <v>-15893.499102889507</v>
      </c>
    </row>
    <row r="1218" spans="1:4" x14ac:dyDescent="0.3">
      <c r="A1218" s="73">
        <v>42079</v>
      </c>
      <c r="B1218" s="130">
        <v>2081.1899410000001</v>
      </c>
      <c r="C1218" s="125">
        <f t="shared" si="36"/>
        <v>-1.7096497966517799E-2</v>
      </c>
      <c r="D1218" s="130">
        <f t="shared" si="37"/>
        <v>-17096.4979665178</v>
      </c>
    </row>
    <row r="1219" spans="1:4" x14ac:dyDescent="0.3">
      <c r="A1219" s="73">
        <v>42076</v>
      </c>
      <c r="B1219" s="130">
        <v>2053.3999020000001</v>
      </c>
      <c r="C1219" s="125">
        <f t="shared" si="36"/>
        <v>-2.4281348538845227E-2</v>
      </c>
      <c r="D1219" s="130">
        <f t="shared" si="37"/>
        <v>-24281.348538845228</v>
      </c>
    </row>
    <row r="1220" spans="1:4" x14ac:dyDescent="0.3">
      <c r="A1220" s="73">
        <v>42075</v>
      </c>
      <c r="B1220" s="130">
        <v>2065.9499510000001</v>
      </c>
      <c r="C1220" s="125">
        <f t="shared" si="36"/>
        <v>-2.1220064627666457E-2</v>
      </c>
      <c r="D1220" s="130">
        <f t="shared" si="37"/>
        <v>-21220.064627666456</v>
      </c>
    </row>
    <row r="1221" spans="1:4" x14ac:dyDescent="0.3">
      <c r="A1221" s="73">
        <v>42074</v>
      </c>
      <c r="B1221" s="130">
        <v>2040.23999</v>
      </c>
      <c r="C1221" s="125">
        <f t="shared" si="36"/>
        <v>-3.4827336376805906E-2</v>
      </c>
      <c r="D1221" s="130">
        <f t="shared" si="37"/>
        <v>-34827.336376805906</v>
      </c>
    </row>
    <row r="1222" spans="1:4" x14ac:dyDescent="0.3">
      <c r="A1222" s="73">
        <v>42073</v>
      </c>
      <c r="B1222" s="130">
        <v>2044.160034</v>
      </c>
      <c r="C1222" s="125">
        <f t="shared" si="36"/>
        <v>-3.3713363716162403E-2</v>
      </c>
      <c r="D1222" s="130">
        <f t="shared" si="37"/>
        <v>-33713.363716162406</v>
      </c>
    </row>
    <row r="1223" spans="1:4" x14ac:dyDescent="0.3">
      <c r="A1223" s="73">
        <v>42072</v>
      </c>
      <c r="B1223" s="130">
        <v>2079.429932</v>
      </c>
      <c r="C1223" s="125">
        <f t="shared" si="36"/>
        <v>-1.432931432599549E-2</v>
      </c>
      <c r="D1223" s="130">
        <f t="shared" si="37"/>
        <v>-14329.31432599549</v>
      </c>
    </row>
    <row r="1224" spans="1:4" x14ac:dyDescent="0.3">
      <c r="A1224" s="73">
        <v>42069</v>
      </c>
      <c r="B1224" s="130">
        <v>2071.26001</v>
      </c>
      <c r="C1224" s="125">
        <f t="shared" ref="C1224:C1287" si="38">B1224/B1234-1</f>
        <v>-1.8499757424779384E-2</v>
      </c>
      <c r="D1224" s="130">
        <f t="shared" ref="D1224:D1287" si="39">C1224*$B$5</f>
        <v>-18499.757424779385</v>
      </c>
    </row>
    <row r="1225" spans="1:4" x14ac:dyDescent="0.3">
      <c r="A1225" s="73">
        <v>42068</v>
      </c>
      <c r="B1225" s="130">
        <v>2101.040039</v>
      </c>
      <c r="C1225" s="125">
        <f t="shared" si="38"/>
        <v>1.7116441792988102E-3</v>
      </c>
      <c r="D1225" s="130">
        <f t="shared" si="39"/>
        <v>1711.6441792988103</v>
      </c>
    </row>
    <row r="1226" spans="1:4" x14ac:dyDescent="0.3">
      <c r="A1226" s="73">
        <v>42067</v>
      </c>
      <c r="B1226" s="130">
        <v>2098.530029</v>
      </c>
      <c r="C1226" s="125">
        <f t="shared" si="38"/>
        <v>-5.4765632726916369E-4</v>
      </c>
      <c r="D1226" s="130">
        <f t="shared" si="39"/>
        <v>-547.65632726916374</v>
      </c>
    </row>
    <row r="1227" spans="1:4" x14ac:dyDescent="0.3">
      <c r="A1227" s="73">
        <v>42066</v>
      </c>
      <c r="B1227" s="130">
        <v>2107.780029</v>
      </c>
      <c r="C1227" s="125">
        <f t="shared" si="38"/>
        <v>3.5422553911659271E-3</v>
      </c>
      <c r="D1227" s="130">
        <f t="shared" si="39"/>
        <v>3542.255391165927</v>
      </c>
    </row>
    <row r="1228" spans="1:4" x14ac:dyDescent="0.3">
      <c r="A1228" s="73">
        <v>42065</v>
      </c>
      <c r="B1228" s="130">
        <v>2117.389893</v>
      </c>
      <c r="C1228" s="125">
        <f t="shared" si="38"/>
        <v>9.7281832995301798E-3</v>
      </c>
      <c r="D1228" s="130">
        <f t="shared" si="39"/>
        <v>9728.1832995301793</v>
      </c>
    </row>
    <row r="1229" spans="1:4" x14ac:dyDescent="0.3">
      <c r="A1229" s="73">
        <v>42062</v>
      </c>
      <c r="B1229" s="130">
        <v>2104.5</v>
      </c>
      <c r="C1229" s="125">
        <f t="shared" si="38"/>
        <v>7.6706600749889553E-3</v>
      </c>
      <c r="D1229" s="130">
        <f t="shared" si="39"/>
        <v>7670.6600749889549</v>
      </c>
    </row>
    <row r="1230" spans="1:4" x14ac:dyDescent="0.3">
      <c r="A1230" s="73">
        <v>42061</v>
      </c>
      <c r="B1230" s="130">
        <v>2110.73999</v>
      </c>
      <c r="C1230" s="125">
        <f t="shared" si="38"/>
        <v>2.0405776279885934E-2</v>
      </c>
      <c r="D1230" s="130">
        <f t="shared" si="39"/>
        <v>20405.776279885933</v>
      </c>
    </row>
    <row r="1231" spans="1:4" x14ac:dyDescent="0.3">
      <c r="A1231" s="73">
        <v>42060</v>
      </c>
      <c r="B1231" s="130">
        <v>2113.860107</v>
      </c>
      <c r="C1231" s="125">
        <f t="shared" si="38"/>
        <v>2.1884480285685237E-2</v>
      </c>
      <c r="D1231" s="130">
        <f t="shared" si="39"/>
        <v>21884.480285685237</v>
      </c>
    </row>
    <row r="1232" spans="1:4" x14ac:dyDescent="0.3">
      <c r="A1232" s="73">
        <v>42059</v>
      </c>
      <c r="B1232" s="130">
        <v>2115.4799800000001</v>
      </c>
      <c r="C1232" s="125">
        <f t="shared" si="38"/>
        <v>3.3585111121027245E-2</v>
      </c>
      <c r="D1232" s="130">
        <f t="shared" si="39"/>
        <v>33585.111121027243</v>
      </c>
    </row>
    <row r="1233" spans="1:4" x14ac:dyDescent="0.3">
      <c r="A1233" s="73">
        <v>42058</v>
      </c>
      <c r="B1233" s="130">
        <v>2109.6599120000001</v>
      </c>
      <c r="C1233" s="125">
        <f t="shared" si="38"/>
        <v>2.6363771674872138E-2</v>
      </c>
      <c r="D1233" s="130">
        <f t="shared" si="39"/>
        <v>26363.77167487214</v>
      </c>
    </row>
    <row r="1234" spans="1:4" x14ac:dyDescent="0.3">
      <c r="A1234" s="73">
        <v>42055</v>
      </c>
      <c r="B1234" s="130">
        <v>2110.3000489999999</v>
      </c>
      <c r="C1234" s="125">
        <f t="shared" si="38"/>
        <v>2.3165849803484573E-2</v>
      </c>
      <c r="D1234" s="130">
        <f t="shared" si="39"/>
        <v>23165.849803484572</v>
      </c>
    </row>
    <row r="1235" spans="1:4" x14ac:dyDescent="0.3">
      <c r="A1235" s="73">
        <v>42054</v>
      </c>
      <c r="B1235" s="130">
        <v>2097.4499510000001</v>
      </c>
      <c r="C1235" s="125">
        <f t="shared" si="38"/>
        <v>2.7401257268388379E-2</v>
      </c>
      <c r="D1235" s="130">
        <f t="shared" si="39"/>
        <v>27401.257268388381</v>
      </c>
    </row>
    <row r="1236" spans="1:4" x14ac:dyDescent="0.3">
      <c r="A1236" s="73">
        <v>42053</v>
      </c>
      <c r="B1236" s="130">
        <v>2099.679932</v>
      </c>
      <c r="C1236" s="125">
        <f t="shared" si="38"/>
        <v>2.4219110109435338E-2</v>
      </c>
      <c r="D1236" s="130">
        <f t="shared" si="39"/>
        <v>24219.110109435336</v>
      </c>
    </row>
    <row r="1237" spans="1:4" x14ac:dyDescent="0.3">
      <c r="A1237" s="73">
        <v>42052</v>
      </c>
      <c r="B1237" s="130">
        <v>2100.3400879999999</v>
      </c>
      <c r="C1237" s="125">
        <f t="shared" si="38"/>
        <v>3.9334989209510729E-2</v>
      </c>
      <c r="D1237" s="130">
        <f t="shared" si="39"/>
        <v>39334.989209510728</v>
      </c>
    </row>
    <row r="1238" spans="1:4" x14ac:dyDescent="0.3">
      <c r="A1238" s="73">
        <v>42048</v>
      </c>
      <c r="B1238" s="130">
        <v>2096.98999</v>
      </c>
      <c r="C1238" s="125">
        <f t="shared" si="38"/>
        <v>5.1128076086236485E-2</v>
      </c>
      <c r="D1238" s="130">
        <f t="shared" si="39"/>
        <v>51128.076086236484</v>
      </c>
    </row>
    <row r="1239" spans="1:4" x14ac:dyDescent="0.3">
      <c r="A1239" s="73">
        <v>42047</v>
      </c>
      <c r="B1239" s="130">
        <v>2088.4799800000001</v>
      </c>
      <c r="C1239" s="125">
        <f t="shared" si="38"/>
        <v>3.3261585652442749E-2</v>
      </c>
      <c r="D1239" s="130">
        <f t="shared" si="39"/>
        <v>33261.585652442751</v>
      </c>
    </row>
    <row r="1240" spans="1:4" x14ac:dyDescent="0.3">
      <c r="A1240" s="73">
        <v>42046</v>
      </c>
      <c r="B1240" s="130">
        <v>2068.530029</v>
      </c>
      <c r="C1240" s="125">
        <f t="shared" si="38"/>
        <v>3.3149195804994314E-2</v>
      </c>
      <c r="D1240" s="130">
        <f t="shared" si="39"/>
        <v>33149.195804994313</v>
      </c>
    </row>
    <row r="1241" spans="1:4" x14ac:dyDescent="0.3">
      <c r="A1241" s="73">
        <v>42045</v>
      </c>
      <c r="B1241" s="130">
        <v>2068.5900879999999</v>
      </c>
      <c r="C1241" s="125">
        <f t="shared" si="38"/>
        <v>1.9235809936904769E-2</v>
      </c>
      <c r="D1241" s="130">
        <f t="shared" si="39"/>
        <v>19235.809936904767</v>
      </c>
    </row>
    <row r="1242" spans="1:4" x14ac:dyDescent="0.3">
      <c r="A1242" s="73">
        <v>42044</v>
      </c>
      <c r="B1242" s="130">
        <v>2046.73999</v>
      </c>
      <c r="C1242" s="125">
        <f t="shared" si="38"/>
        <v>-5.0314267033695348E-3</v>
      </c>
      <c r="D1242" s="130">
        <f t="shared" si="39"/>
        <v>-5031.4267033695351</v>
      </c>
    </row>
    <row r="1243" spans="1:4" x14ac:dyDescent="0.3">
      <c r="A1243" s="73">
        <v>42041</v>
      </c>
      <c r="B1243" s="130">
        <v>2055.469971</v>
      </c>
      <c r="C1243" s="125">
        <f t="shared" si="38"/>
        <v>1.7788611471949434E-3</v>
      </c>
      <c r="D1243" s="130">
        <f t="shared" si="39"/>
        <v>1778.8611471949434</v>
      </c>
    </row>
    <row r="1244" spans="1:4" x14ac:dyDescent="0.3">
      <c r="A1244" s="73">
        <v>42040</v>
      </c>
      <c r="B1244" s="130">
        <v>2062.5200199999999</v>
      </c>
      <c r="C1244" s="125">
        <f t="shared" si="38"/>
        <v>-3.0530113172555495E-4</v>
      </c>
      <c r="D1244" s="130">
        <f t="shared" si="39"/>
        <v>-305.30113172555497</v>
      </c>
    </row>
    <row r="1245" spans="1:4" x14ac:dyDescent="0.3">
      <c r="A1245" s="73">
        <v>42039</v>
      </c>
      <c r="B1245" s="130">
        <v>2041.51001</v>
      </c>
      <c r="C1245" s="125">
        <f t="shared" si="38"/>
        <v>4.6207975036434146E-3</v>
      </c>
      <c r="D1245" s="130">
        <f t="shared" si="39"/>
        <v>4620.7975036434145</v>
      </c>
    </row>
    <row r="1246" spans="1:4" x14ac:dyDescent="0.3">
      <c r="A1246" s="73">
        <v>42038</v>
      </c>
      <c r="B1246" s="130">
        <v>2050.030029</v>
      </c>
      <c r="C1246" s="125">
        <f t="shared" si="38"/>
        <v>1.3586798513879561E-2</v>
      </c>
      <c r="D1246" s="130">
        <f t="shared" si="39"/>
        <v>13586.798513879561</v>
      </c>
    </row>
    <row r="1247" spans="1:4" x14ac:dyDescent="0.3">
      <c r="A1247" s="73">
        <v>42037</v>
      </c>
      <c r="B1247" s="130">
        <v>2020.849976</v>
      </c>
      <c r="C1247" s="125">
        <f t="shared" si="38"/>
        <v>7.0809042638186881E-4</v>
      </c>
      <c r="D1247" s="130">
        <f t="shared" si="39"/>
        <v>708.09042638186884</v>
      </c>
    </row>
    <row r="1248" spans="1:4" x14ac:dyDescent="0.3">
      <c r="A1248" s="73">
        <v>42034</v>
      </c>
      <c r="B1248" s="130">
        <v>1994.98999</v>
      </c>
      <c r="C1248" s="125">
        <f t="shared" si="38"/>
        <v>1.1642399136704285E-3</v>
      </c>
      <c r="D1248" s="130">
        <f t="shared" si="39"/>
        <v>1164.2399136704285</v>
      </c>
    </row>
    <row r="1249" spans="1:4" x14ac:dyDescent="0.3">
      <c r="A1249" s="73">
        <v>42033</v>
      </c>
      <c r="B1249" s="130">
        <v>2021.25</v>
      </c>
      <c r="C1249" s="125">
        <f t="shared" si="38"/>
        <v>4.962028917429917E-3</v>
      </c>
      <c r="D1249" s="130">
        <f t="shared" si="39"/>
        <v>4962.0289174299169</v>
      </c>
    </row>
    <row r="1250" spans="1:4" x14ac:dyDescent="0.3">
      <c r="A1250" s="73">
        <v>42032</v>
      </c>
      <c r="B1250" s="130">
        <v>2002.160034</v>
      </c>
      <c r="C1250" s="125">
        <f t="shared" si="38"/>
        <v>-1.0316206235611913E-2</v>
      </c>
      <c r="D1250" s="130">
        <f t="shared" si="39"/>
        <v>-10316.206235611913</v>
      </c>
    </row>
    <row r="1251" spans="1:4" x14ac:dyDescent="0.3">
      <c r="A1251" s="73">
        <v>42031</v>
      </c>
      <c r="B1251" s="130">
        <v>2029.5500489999999</v>
      </c>
      <c r="C1251" s="125">
        <f t="shared" si="38"/>
        <v>6.3603235957887527E-4</v>
      </c>
      <c r="D1251" s="130">
        <f t="shared" si="39"/>
        <v>636.03235957887523</v>
      </c>
    </row>
    <row r="1252" spans="1:4" x14ac:dyDescent="0.3">
      <c r="A1252" s="73">
        <v>42030</v>
      </c>
      <c r="B1252" s="130">
        <v>2057.0900879999999</v>
      </c>
      <c r="C1252" s="125">
        <f t="shared" si="38"/>
        <v>6.0054619478961957E-3</v>
      </c>
      <c r="D1252" s="130">
        <f t="shared" si="39"/>
        <v>6005.4619478961959</v>
      </c>
    </row>
    <row r="1253" spans="1:4" x14ac:dyDescent="0.3">
      <c r="A1253" s="73">
        <v>42027</v>
      </c>
      <c r="B1253" s="130">
        <v>2051.820068</v>
      </c>
      <c r="C1253" s="125">
        <f t="shared" si="38"/>
        <v>-5.0044252744593232E-3</v>
      </c>
      <c r="D1253" s="130">
        <f t="shared" si="39"/>
        <v>-5004.4252744593232</v>
      </c>
    </row>
    <row r="1254" spans="1:4" x14ac:dyDescent="0.3">
      <c r="A1254" s="73">
        <v>42026</v>
      </c>
      <c r="B1254" s="130">
        <v>2063.1499020000001</v>
      </c>
      <c r="C1254" s="125">
        <f t="shared" si="38"/>
        <v>1.8386829339412714E-2</v>
      </c>
      <c r="D1254" s="130">
        <f t="shared" si="39"/>
        <v>18386.829339412714</v>
      </c>
    </row>
    <row r="1255" spans="1:4" x14ac:dyDescent="0.3">
      <c r="A1255" s="73">
        <v>42025</v>
      </c>
      <c r="B1255" s="130">
        <v>2032.119995</v>
      </c>
      <c r="C1255" s="125">
        <f t="shared" si="38"/>
        <v>1.4735774924242051E-2</v>
      </c>
      <c r="D1255" s="130">
        <f t="shared" si="39"/>
        <v>14735.77492424205</v>
      </c>
    </row>
    <row r="1256" spans="1:4" x14ac:dyDescent="0.3">
      <c r="A1256" s="73">
        <v>42024</v>
      </c>
      <c r="B1256" s="130">
        <v>2022.5500489999999</v>
      </c>
      <c r="C1256" s="125">
        <f t="shared" si="38"/>
        <v>9.750136311854618E-4</v>
      </c>
      <c r="D1256" s="130">
        <f t="shared" si="39"/>
        <v>975.0136311854618</v>
      </c>
    </row>
    <row r="1257" spans="1:4" x14ac:dyDescent="0.3">
      <c r="A1257" s="73">
        <v>42020</v>
      </c>
      <c r="B1257" s="130">
        <v>2019.420044</v>
      </c>
      <c r="C1257" s="125">
        <f t="shared" si="38"/>
        <v>-1.8841661608804516E-2</v>
      </c>
      <c r="D1257" s="130">
        <f t="shared" si="39"/>
        <v>-18841.661608804516</v>
      </c>
    </row>
    <row r="1258" spans="1:4" x14ac:dyDescent="0.3">
      <c r="A1258" s="73">
        <v>42019</v>
      </c>
      <c r="B1258" s="130">
        <v>1992.670044</v>
      </c>
      <c r="C1258" s="125">
        <f t="shared" si="38"/>
        <v>-3.2167594906223895E-2</v>
      </c>
      <c r="D1258" s="130">
        <f t="shared" si="39"/>
        <v>-32167.594906223894</v>
      </c>
    </row>
    <row r="1259" spans="1:4" x14ac:dyDescent="0.3">
      <c r="A1259" s="73">
        <v>42018</v>
      </c>
      <c r="B1259" s="130">
        <v>2011.2700199999999</v>
      </c>
      <c r="C1259" s="125">
        <f t="shared" si="38"/>
        <v>-3.3205986851161273E-2</v>
      </c>
      <c r="D1259" s="130">
        <f t="shared" si="39"/>
        <v>-33205.986851161273</v>
      </c>
    </row>
    <row r="1260" spans="1:4" x14ac:dyDescent="0.3">
      <c r="A1260" s="73">
        <v>42017</v>
      </c>
      <c r="B1260" s="130">
        <v>2023.030029</v>
      </c>
      <c r="C1260" s="125">
        <f t="shared" si="38"/>
        <v>-3.2306996083902639E-2</v>
      </c>
      <c r="D1260" s="130">
        <f t="shared" si="39"/>
        <v>-32306.996083902639</v>
      </c>
    </row>
    <row r="1261" spans="1:4" x14ac:dyDescent="0.3">
      <c r="A1261" s="73">
        <v>42016</v>
      </c>
      <c r="B1261" s="130">
        <v>2028.26001</v>
      </c>
      <c r="C1261" s="125">
        <f t="shared" si="38"/>
        <v>-2.8969206480663701E-2</v>
      </c>
      <c r="D1261" s="130">
        <f t="shared" si="39"/>
        <v>-28969.206480663699</v>
      </c>
    </row>
    <row r="1262" spans="1:4" x14ac:dyDescent="0.3">
      <c r="A1262" s="73">
        <v>42013</v>
      </c>
      <c r="B1262" s="130">
        <v>2044.8100589999999</v>
      </c>
      <c r="C1262" s="125">
        <f t="shared" si="38"/>
        <v>-1.7805937942290129E-2</v>
      </c>
      <c r="D1262" s="130">
        <f t="shared" si="39"/>
        <v>-17805.937942290129</v>
      </c>
    </row>
    <row r="1263" spans="1:4" x14ac:dyDescent="0.3">
      <c r="A1263" s="73">
        <v>42012</v>
      </c>
      <c r="B1263" s="130">
        <v>2062.139893</v>
      </c>
      <c r="C1263" s="125">
        <f t="shared" si="38"/>
        <v>-9.6197859686496523E-3</v>
      </c>
      <c r="D1263" s="130">
        <f t="shared" si="39"/>
        <v>-9619.7859686496522</v>
      </c>
    </row>
    <row r="1264" spans="1:4" x14ac:dyDescent="0.3">
      <c r="A1264" s="73">
        <v>42011</v>
      </c>
      <c r="B1264" s="130">
        <v>2025.900024</v>
      </c>
      <c r="C1264" s="125">
        <f t="shared" si="38"/>
        <v>-2.532547558012177E-2</v>
      </c>
      <c r="D1264" s="130">
        <f t="shared" si="39"/>
        <v>-25325.475580121769</v>
      </c>
    </row>
    <row r="1265" spans="1:4" x14ac:dyDescent="0.3">
      <c r="A1265" s="73">
        <v>42010</v>
      </c>
      <c r="B1265" s="130">
        <v>2002.6099850000001</v>
      </c>
      <c r="C1265" s="125">
        <f t="shared" si="38"/>
        <v>-3.2859208567455833E-2</v>
      </c>
      <c r="D1265" s="130">
        <f t="shared" si="39"/>
        <v>-32859.208567455833</v>
      </c>
    </row>
    <row r="1266" spans="1:4" x14ac:dyDescent="0.3">
      <c r="A1266" s="73">
        <v>42009</v>
      </c>
      <c r="B1266" s="130">
        <v>2020.579956</v>
      </c>
      <c r="C1266" s="125">
        <f t="shared" si="38"/>
        <v>-1.9721246243468715E-2</v>
      </c>
      <c r="D1266" s="130">
        <f t="shared" si="39"/>
        <v>-19721.246243468715</v>
      </c>
    </row>
    <row r="1267" spans="1:4" x14ac:dyDescent="0.3">
      <c r="A1267" s="73">
        <v>42006</v>
      </c>
      <c r="B1267" s="130">
        <v>2058.1999510000001</v>
      </c>
      <c r="C1267" s="125">
        <f t="shared" si="38"/>
        <v>2.2509891579943098E-2</v>
      </c>
      <c r="D1267" s="130">
        <f t="shared" si="39"/>
        <v>22509.891579943098</v>
      </c>
    </row>
    <row r="1268" spans="1:4" x14ac:dyDescent="0.3">
      <c r="A1268" s="73">
        <v>42004</v>
      </c>
      <c r="B1268" s="130">
        <v>2058.8999020000001</v>
      </c>
      <c r="C1268" s="125">
        <f t="shared" si="38"/>
        <v>4.3675249874161048E-2</v>
      </c>
      <c r="D1268" s="130">
        <f t="shared" si="39"/>
        <v>43675.249874161047</v>
      </c>
    </row>
    <row r="1269" spans="1:4" x14ac:dyDescent="0.3">
      <c r="A1269" s="73">
        <v>42003</v>
      </c>
      <c r="B1269" s="130">
        <v>2080.3500979999999</v>
      </c>
      <c r="C1269" s="125">
        <f t="shared" si="38"/>
        <v>4.5596464052118924E-2</v>
      </c>
      <c r="D1269" s="130">
        <f t="shared" si="39"/>
        <v>45596.464052118921</v>
      </c>
    </row>
    <row r="1270" spans="1:4" x14ac:dyDescent="0.3">
      <c r="A1270" s="73">
        <v>42002</v>
      </c>
      <c r="B1270" s="130">
        <v>2090.570068</v>
      </c>
      <c r="C1270" s="125">
        <f t="shared" si="38"/>
        <v>4.4068716914306583E-2</v>
      </c>
      <c r="D1270" s="130">
        <f t="shared" si="39"/>
        <v>44068.716914306584</v>
      </c>
    </row>
    <row r="1271" spans="1:4" x14ac:dyDescent="0.3">
      <c r="A1271" s="73">
        <v>41999</v>
      </c>
      <c r="B1271" s="130">
        <v>2088.7700199999999</v>
      </c>
      <c r="C1271" s="125">
        <f t="shared" si="38"/>
        <v>2.6256216512935637E-2</v>
      </c>
      <c r="D1271" s="130">
        <f t="shared" si="39"/>
        <v>26256.216512935636</v>
      </c>
    </row>
    <row r="1272" spans="1:4" x14ac:dyDescent="0.3">
      <c r="A1272" s="73">
        <v>41997</v>
      </c>
      <c r="B1272" s="130">
        <v>2081.8798830000001</v>
      </c>
      <c r="C1272" s="125">
        <f t="shared" si="38"/>
        <v>2.7510373215742456E-2</v>
      </c>
      <c r="D1272" s="130">
        <f t="shared" si="39"/>
        <v>27510.373215742457</v>
      </c>
    </row>
    <row r="1273" spans="1:4" x14ac:dyDescent="0.3">
      <c r="A1273" s="73">
        <v>41996</v>
      </c>
      <c r="B1273" s="130">
        <v>2082.169922</v>
      </c>
      <c r="C1273" s="125">
        <f t="shared" si="38"/>
        <v>1.0850391423606665E-2</v>
      </c>
      <c r="D1273" s="130">
        <f t="shared" si="39"/>
        <v>10850.391423606665</v>
      </c>
    </row>
    <row r="1274" spans="1:4" x14ac:dyDescent="0.3">
      <c r="A1274" s="73">
        <v>41995</v>
      </c>
      <c r="B1274" s="130">
        <v>2078.540039</v>
      </c>
      <c r="C1274" s="125">
        <f t="shared" si="38"/>
        <v>8.8481730797587144E-3</v>
      </c>
      <c r="D1274" s="130">
        <f t="shared" si="39"/>
        <v>8848.1730797587152</v>
      </c>
    </row>
    <row r="1275" spans="1:4" x14ac:dyDescent="0.3">
      <c r="A1275" s="73">
        <v>41992</v>
      </c>
      <c r="B1275" s="130">
        <v>2070.6499020000001</v>
      </c>
      <c r="C1275" s="125">
        <f t="shared" si="38"/>
        <v>-2.2743967263164633E-3</v>
      </c>
      <c r="D1275" s="130">
        <f t="shared" si="39"/>
        <v>-2274.3967263164632</v>
      </c>
    </row>
    <row r="1276" spans="1:4" x14ac:dyDescent="0.3">
      <c r="A1276" s="73">
        <v>41991</v>
      </c>
      <c r="B1276" s="130">
        <v>2061.2299800000001</v>
      </c>
      <c r="C1276" s="125">
        <f t="shared" si="38"/>
        <v>-5.1594378173076549E-3</v>
      </c>
      <c r="D1276" s="130">
        <f t="shared" si="39"/>
        <v>-5159.4378173076548</v>
      </c>
    </row>
    <row r="1277" spans="1:4" x14ac:dyDescent="0.3">
      <c r="A1277" s="73">
        <v>41990</v>
      </c>
      <c r="B1277" s="130">
        <v>2012.8900149999999</v>
      </c>
      <c r="C1277" s="125">
        <f t="shared" si="38"/>
        <v>-2.9619231602348695E-2</v>
      </c>
      <c r="D1277" s="130">
        <f t="shared" si="39"/>
        <v>-29619.231602348693</v>
      </c>
    </row>
    <row r="1278" spans="1:4" x14ac:dyDescent="0.3">
      <c r="A1278" s="73">
        <v>41989</v>
      </c>
      <c r="B1278" s="130">
        <v>1972.73999</v>
      </c>
      <c r="C1278" s="125">
        <f t="shared" si="38"/>
        <v>-4.5394525550152776E-2</v>
      </c>
      <c r="D1278" s="130">
        <f t="shared" si="39"/>
        <v>-45394.525550152779</v>
      </c>
    </row>
    <row r="1279" spans="1:4" x14ac:dyDescent="0.3">
      <c r="A1279" s="73">
        <v>41988</v>
      </c>
      <c r="B1279" s="130">
        <v>1989.630005</v>
      </c>
      <c r="C1279" s="125">
        <f t="shared" si="38"/>
        <v>-3.1074654157611015E-2</v>
      </c>
      <c r="D1279" s="130">
        <f t="shared" si="39"/>
        <v>-31074.654157611014</v>
      </c>
    </row>
    <row r="1280" spans="1:4" x14ac:dyDescent="0.3">
      <c r="A1280" s="73">
        <v>41985</v>
      </c>
      <c r="B1280" s="130">
        <v>2002.329956</v>
      </c>
      <c r="C1280" s="125">
        <f t="shared" si="38"/>
        <v>-3.1549314718117172E-2</v>
      </c>
      <c r="D1280" s="130">
        <f t="shared" si="39"/>
        <v>-31549.314718117173</v>
      </c>
    </row>
    <row r="1281" spans="1:4" x14ac:dyDescent="0.3">
      <c r="A1281" s="73">
        <v>41984</v>
      </c>
      <c r="B1281" s="130">
        <v>2035.329956</v>
      </c>
      <c r="C1281" s="125">
        <f t="shared" si="38"/>
        <v>-1.8091266813429541E-2</v>
      </c>
      <c r="D1281" s="130">
        <f t="shared" si="39"/>
        <v>-18091.266813429542</v>
      </c>
    </row>
    <row r="1282" spans="1:4" x14ac:dyDescent="0.3">
      <c r="A1282" s="73">
        <v>41983</v>
      </c>
      <c r="B1282" s="130">
        <v>2026.1400149999999</v>
      </c>
      <c r="C1282" s="125">
        <f t="shared" si="38"/>
        <v>-1.9782012562140738E-2</v>
      </c>
      <c r="D1282" s="130">
        <f t="shared" si="39"/>
        <v>-19782.012562140739</v>
      </c>
    </row>
    <row r="1283" spans="1:4" x14ac:dyDescent="0.3">
      <c r="A1283" s="73">
        <v>41982</v>
      </c>
      <c r="B1283" s="130">
        <v>2059.820068</v>
      </c>
      <c r="C1283" s="125">
        <f t="shared" si="38"/>
        <v>-4.634095905499902E-3</v>
      </c>
      <c r="D1283" s="130">
        <f t="shared" si="39"/>
        <v>-4634.0959054999021</v>
      </c>
    </row>
    <row r="1284" spans="1:4" x14ac:dyDescent="0.3">
      <c r="A1284" s="73">
        <v>41981</v>
      </c>
      <c r="B1284" s="130">
        <v>2060.3100589999999</v>
      </c>
      <c r="C1284" s="125">
        <f t="shared" si="38"/>
        <v>-1.545888538890261E-3</v>
      </c>
      <c r="D1284" s="130">
        <f t="shared" si="39"/>
        <v>-1545.8885388902611</v>
      </c>
    </row>
    <row r="1285" spans="1:4" x14ac:dyDescent="0.3">
      <c r="A1285" s="73">
        <v>41978</v>
      </c>
      <c r="B1285" s="130">
        <v>2075.3701169999999</v>
      </c>
      <c r="C1285" s="125">
        <f t="shared" si="38"/>
        <v>1.1019421264157891E-2</v>
      </c>
      <c r="D1285" s="130">
        <f t="shared" si="39"/>
        <v>11019.421264157891</v>
      </c>
    </row>
    <row r="1286" spans="1:4" x14ac:dyDescent="0.3">
      <c r="A1286" s="73">
        <v>41977</v>
      </c>
      <c r="B1286" s="130">
        <v>2071.919922</v>
      </c>
      <c r="C1286" s="125">
        <f t="shared" si="38"/>
        <v>1.1324120098597845E-2</v>
      </c>
      <c r="D1286" s="130">
        <f t="shared" si="39"/>
        <v>11324.120098597845</v>
      </c>
    </row>
    <row r="1287" spans="1:4" x14ac:dyDescent="0.3">
      <c r="A1287" s="73">
        <v>41976</v>
      </c>
      <c r="B1287" s="130">
        <v>2074.330078</v>
      </c>
      <c r="C1287" s="125">
        <f t="shared" si="38"/>
        <v>1.0980616269592458E-2</v>
      </c>
      <c r="D1287" s="130">
        <f t="shared" si="39"/>
        <v>10980.616269592458</v>
      </c>
    </row>
    <row r="1288" spans="1:4" x14ac:dyDescent="0.3">
      <c r="A1288" s="73">
        <v>41975</v>
      </c>
      <c r="B1288" s="130">
        <v>2066.5500489999999</v>
      </c>
      <c r="C1288" s="125">
        <f t="shared" ref="C1288:C1351" si="40">B1288/B1298-1</f>
        <v>1.2359700422973185E-2</v>
      </c>
      <c r="D1288" s="130">
        <f t="shared" ref="D1288:D1351" si="41">C1288*$B$5</f>
        <v>12359.700422973185</v>
      </c>
    </row>
    <row r="1289" spans="1:4" x14ac:dyDescent="0.3">
      <c r="A1289" s="73">
        <v>41974</v>
      </c>
      <c r="B1289" s="130">
        <v>2053.4399410000001</v>
      </c>
      <c r="C1289" s="125">
        <f t="shared" si="40"/>
        <v>6.6770574661298987E-3</v>
      </c>
      <c r="D1289" s="130">
        <f t="shared" si="41"/>
        <v>6677.0574661298988</v>
      </c>
    </row>
    <row r="1290" spans="1:4" x14ac:dyDescent="0.3">
      <c r="A1290" s="73">
        <v>41971</v>
      </c>
      <c r="B1290" s="130">
        <v>2067.5600589999999</v>
      </c>
      <c r="C1290" s="125">
        <f t="shared" si="40"/>
        <v>1.3842832503363711E-2</v>
      </c>
      <c r="D1290" s="130">
        <f t="shared" si="41"/>
        <v>13842.832503363712</v>
      </c>
    </row>
    <row r="1291" spans="1:4" x14ac:dyDescent="0.3">
      <c r="A1291" s="73">
        <v>41969</v>
      </c>
      <c r="B1291" s="130">
        <v>2072.830078</v>
      </c>
      <c r="C1291" s="125">
        <f t="shared" si="40"/>
        <v>1.6965572427327436E-2</v>
      </c>
      <c r="D1291" s="130">
        <f t="shared" si="41"/>
        <v>16965.572427327435</v>
      </c>
    </row>
    <row r="1292" spans="1:4" x14ac:dyDescent="0.3">
      <c r="A1292" s="73">
        <v>41968</v>
      </c>
      <c r="B1292" s="130">
        <v>2067.030029</v>
      </c>
      <c r="C1292" s="125">
        <f t="shared" si="40"/>
        <v>1.3408953500508192E-2</v>
      </c>
      <c r="D1292" s="130">
        <f t="shared" si="41"/>
        <v>13408.953500508193</v>
      </c>
    </row>
    <row r="1293" spans="1:4" x14ac:dyDescent="0.3">
      <c r="A1293" s="73">
        <v>41967</v>
      </c>
      <c r="B1293" s="130">
        <v>2069.4099120000001</v>
      </c>
      <c r="C1293" s="125">
        <f t="shared" si="40"/>
        <v>1.5282594883466283E-2</v>
      </c>
      <c r="D1293" s="130">
        <f t="shared" si="41"/>
        <v>15282.594883466283</v>
      </c>
    </row>
    <row r="1294" spans="1:4" x14ac:dyDescent="0.3">
      <c r="A1294" s="73">
        <v>41964</v>
      </c>
      <c r="B1294" s="130">
        <v>2063.5</v>
      </c>
      <c r="C1294" s="125">
        <f t="shared" si="40"/>
        <v>1.5541928479544165E-2</v>
      </c>
      <c r="D1294" s="130">
        <f t="shared" si="41"/>
        <v>15541.928479544165</v>
      </c>
    </row>
    <row r="1295" spans="1:4" x14ac:dyDescent="0.3">
      <c r="A1295" s="73">
        <v>41963</v>
      </c>
      <c r="B1295" s="130">
        <v>2052.75</v>
      </c>
      <c r="C1295" s="125">
        <f t="shared" si="40"/>
        <v>1.0604535923699032E-2</v>
      </c>
      <c r="D1295" s="130">
        <f t="shared" si="41"/>
        <v>10604.535923699032</v>
      </c>
    </row>
    <row r="1296" spans="1:4" x14ac:dyDescent="0.3">
      <c r="A1296" s="73">
        <v>41962</v>
      </c>
      <c r="B1296" s="130">
        <v>2048.719971</v>
      </c>
      <c r="C1296" s="125">
        <f t="shared" si="40"/>
        <v>1.242854246264824E-2</v>
      </c>
      <c r="D1296" s="130">
        <f t="shared" si="41"/>
        <v>12428.54246264824</v>
      </c>
    </row>
    <row r="1297" spans="1:4" x14ac:dyDescent="0.3">
      <c r="A1297" s="73">
        <v>41961</v>
      </c>
      <c r="B1297" s="130">
        <v>2051.8000489999999</v>
      </c>
      <c r="C1297" s="125">
        <f t="shared" si="40"/>
        <v>1.9730666206220437E-2</v>
      </c>
      <c r="D1297" s="130">
        <f t="shared" si="41"/>
        <v>19730.666206220438</v>
      </c>
    </row>
    <row r="1298" spans="1:4" x14ac:dyDescent="0.3">
      <c r="A1298" s="73">
        <v>41960</v>
      </c>
      <c r="B1298" s="130">
        <v>2041.3199460000001</v>
      </c>
      <c r="C1298" s="125">
        <f t="shared" si="40"/>
        <v>1.1651189315436072E-2</v>
      </c>
      <c r="D1298" s="130">
        <f t="shared" si="41"/>
        <v>11651.189315436073</v>
      </c>
    </row>
    <row r="1299" spans="1:4" x14ac:dyDescent="0.3">
      <c r="A1299" s="73">
        <v>41957</v>
      </c>
      <c r="B1299" s="130">
        <v>2039.8199460000001</v>
      </c>
      <c r="C1299" s="125">
        <f t="shared" si="40"/>
        <v>1.078759023384368E-2</v>
      </c>
      <c r="D1299" s="130">
        <f t="shared" si="41"/>
        <v>10787.590233843681</v>
      </c>
    </row>
    <row r="1300" spans="1:4" x14ac:dyDescent="0.3">
      <c r="A1300" s="73">
        <v>41956</v>
      </c>
      <c r="B1300" s="130">
        <v>2039.329956</v>
      </c>
      <c r="C1300" s="125">
        <f t="shared" si="40"/>
        <v>2.2399885424712496E-2</v>
      </c>
      <c r="D1300" s="130">
        <f t="shared" si="41"/>
        <v>22399.885424712495</v>
      </c>
    </row>
    <row r="1301" spans="1:4" x14ac:dyDescent="0.3">
      <c r="A1301" s="73">
        <v>41955</v>
      </c>
      <c r="B1301" s="130">
        <v>2038.25</v>
      </c>
      <c r="C1301" s="125">
        <f t="shared" si="40"/>
        <v>2.8224763969624478E-2</v>
      </c>
      <c r="D1301" s="130">
        <f t="shared" si="41"/>
        <v>28224.763969624477</v>
      </c>
    </row>
    <row r="1302" spans="1:4" x14ac:dyDescent="0.3">
      <c r="A1302" s="73">
        <v>41954</v>
      </c>
      <c r="B1302" s="130">
        <v>2039.6800539999999</v>
      </c>
      <c r="C1302" s="125">
        <f t="shared" si="40"/>
        <v>2.7520719201775679E-2</v>
      </c>
      <c r="D1302" s="130">
        <f t="shared" si="41"/>
        <v>27520.719201775679</v>
      </c>
    </row>
    <row r="1303" spans="1:4" x14ac:dyDescent="0.3">
      <c r="A1303" s="73">
        <v>41953</v>
      </c>
      <c r="B1303" s="130">
        <v>2038.26001</v>
      </c>
      <c r="C1303" s="125">
        <f t="shared" si="40"/>
        <v>3.9064453951396461E-2</v>
      </c>
      <c r="D1303" s="130">
        <f t="shared" si="41"/>
        <v>39064.453951396463</v>
      </c>
    </row>
    <row r="1304" spans="1:4" x14ac:dyDescent="0.3">
      <c r="A1304" s="73">
        <v>41950</v>
      </c>
      <c r="B1304" s="130">
        <v>2031.920044</v>
      </c>
      <c r="C1304" s="125">
        <f t="shared" si="40"/>
        <v>3.4277092054379121E-2</v>
      </c>
      <c r="D1304" s="130">
        <f t="shared" si="41"/>
        <v>34277.092054379122</v>
      </c>
    </row>
    <row r="1305" spans="1:4" x14ac:dyDescent="0.3">
      <c r="A1305" s="73">
        <v>41949</v>
      </c>
      <c r="B1305" s="130">
        <v>2031.209961</v>
      </c>
      <c r="C1305" s="125">
        <f t="shared" si="40"/>
        <v>4.1208321231712475E-2</v>
      </c>
      <c r="D1305" s="130">
        <f t="shared" si="41"/>
        <v>41208.321231712478</v>
      </c>
    </row>
    <row r="1306" spans="1:4" x14ac:dyDescent="0.3">
      <c r="A1306" s="73">
        <v>41948</v>
      </c>
      <c r="B1306" s="130">
        <v>2023.5699460000001</v>
      </c>
      <c r="C1306" s="125">
        <f t="shared" si="40"/>
        <v>5.0054206428700621E-2</v>
      </c>
      <c r="D1306" s="130">
        <f t="shared" si="41"/>
        <v>50054.206428700621</v>
      </c>
    </row>
    <row r="1307" spans="1:4" x14ac:dyDescent="0.3">
      <c r="A1307" s="73">
        <v>41947</v>
      </c>
      <c r="B1307" s="130">
        <v>2012.099976</v>
      </c>
      <c r="C1307" s="125">
        <f t="shared" si="40"/>
        <v>3.648105679863245E-2</v>
      </c>
      <c r="D1307" s="130">
        <f t="shared" si="41"/>
        <v>36481.056798632453</v>
      </c>
    </row>
    <row r="1308" spans="1:4" x14ac:dyDescent="0.3">
      <c r="A1308" s="73">
        <v>41946</v>
      </c>
      <c r="B1308" s="130">
        <v>2017.8100589999999</v>
      </c>
      <c r="C1308" s="125">
        <f t="shared" si="40"/>
        <v>5.9768619073593987E-2</v>
      </c>
      <c r="D1308" s="130">
        <f t="shared" si="41"/>
        <v>59768.619073593989</v>
      </c>
    </row>
    <row r="1309" spans="1:4" x14ac:dyDescent="0.3">
      <c r="A1309" s="73">
        <v>41943</v>
      </c>
      <c r="B1309" s="130">
        <v>2018.0500489999999</v>
      </c>
      <c r="C1309" s="125">
        <f t="shared" si="40"/>
        <v>6.9584917161775062E-2</v>
      </c>
      <c r="D1309" s="130">
        <f t="shared" si="41"/>
        <v>69584.917161775069</v>
      </c>
    </row>
    <row r="1310" spans="1:4" x14ac:dyDescent="0.3">
      <c r="A1310" s="73">
        <v>41942</v>
      </c>
      <c r="B1310" s="130">
        <v>1994.650024</v>
      </c>
      <c r="C1310" s="125">
        <f t="shared" si="40"/>
        <v>7.0803545970476334E-2</v>
      </c>
      <c r="D1310" s="130">
        <f t="shared" si="41"/>
        <v>70803.545970476334</v>
      </c>
    </row>
    <row r="1311" spans="1:4" x14ac:dyDescent="0.3">
      <c r="A1311" s="73">
        <v>41941</v>
      </c>
      <c r="B1311" s="130">
        <v>1982.3000489999999</v>
      </c>
      <c r="C1311" s="125">
        <f t="shared" si="40"/>
        <v>6.4327894186427148E-2</v>
      </c>
      <c r="D1311" s="130">
        <f t="shared" si="41"/>
        <v>64327.894186427147</v>
      </c>
    </row>
    <row r="1312" spans="1:4" x14ac:dyDescent="0.3">
      <c r="A1312" s="73">
        <v>41940</v>
      </c>
      <c r="B1312" s="130">
        <v>1985.0500489999999</v>
      </c>
      <c r="C1312" s="125">
        <f t="shared" si="40"/>
        <v>5.7171060766566528E-2</v>
      </c>
      <c r="D1312" s="130">
        <f t="shared" si="41"/>
        <v>57171.06076656653</v>
      </c>
    </row>
    <row r="1313" spans="1:4" x14ac:dyDescent="0.3">
      <c r="A1313" s="73">
        <v>41939</v>
      </c>
      <c r="B1313" s="130">
        <v>1961.630005</v>
      </c>
      <c r="C1313" s="125">
        <f t="shared" si="40"/>
        <v>4.6347768471082684E-2</v>
      </c>
      <c r="D1313" s="130">
        <f t="shared" si="41"/>
        <v>46347.768471082687</v>
      </c>
    </row>
    <row r="1314" spans="1:4" x14ac:dyDescent="0.3">
      <c r="A1314" s="73">
        <v>41936</v>
      </c>
      <c r="B1314" s="130">
        <v>1964.579956</v>
      </c>
      <c r="C1314" s="125">
        <f t="shared" si="40"/>
        <v>3.0664199633120059E-2</v>
      </c>
      <c r="D1314" s="130">
        <f t="shared" si="41"/>
        <v>30664.199633120061</v>
      </c>
    </row>
    <row r="1315" spans="1:4" x14ac:dyDescent="0.3">
      <c r="A1315" s="73">
        <v>41935</v>
      </c>
      <c r="B1315" s="130">
        <v>1950.8199460000001</v>
      </c>
      <c r="C1315" s="125">
        <f t="shared" si="40"/>
        <v>1.1725893682384081E-2</v>
      </c>
      <c r="D1315" s="130">
        <f t="shared" si="41"/>
        <v>11725.893682384081</v>
      </c>
    </row>
    <row r="1316" spans="1:4" x14ac:dyDescent="0.3">
      <c r="A1316" s="73">
        <v>41934</v>
      </c>
      <c r="B1316" s="130">
        <v>1927.1099850000001</v>
      </c>
      <c r="C1316" s="125">
        <f t="shared" si="40"/>
        <v>-2.1220093393586437E-2</v>
      </c>
      <c r="D1316" s="130">
        <f t="shared" si="41"/>
        <v>-21220.093393586438</v>
      </c>
    </row>
    <row r="1317" spans="1:4" x14ac:dyDescent="0.3">
      <c r="A1317" s="73">
        <v>41933</v>
      </c>
      <c r="B1317" s="130">
        <v>1941.280029</v>
      </c>
      <c r="C1317" s="125">
        <f t="shared" si="40"/>
        <v>3.1936608323330784E-3</v>
      </c>
      <c r="D1317" s="130">
        <f t="shared" si="41"/>
        <v>3193.6608323330784</v>
      </c>
    </row>
    <row r="1318" spans="1:4" x14ac:dyDescent="0.3">
      <c r="A1318" s="73">
        <v>41932</v>
      </c>
      <c r="B1318" s="130">
        <v>1904.01001</v>
      </c>
      <c r="C1318" s="125">
        <f t="shared" si="40"/>
        <v>-3.0949368222669804E-2</v>
      </c>
      <c r="D1318" s="130">
        <f t="shared" si="41"/>
        <v>-30949.368222669804</v>
      </c>
    </row>
    <row r="1319" spans="1:4" x14ac:dyDescent="0.3">
      <c r="A1319" s="73">
        <v>41929</v>
      </c>
      <c r="B1319" s="130">
        <v>1886.76001</v>
      </c>
      <c r="C1319" s="125">
        <f t="shared" si="40"/>
        <v>-4.1231776518338092E-2</v>
      </c>
      <c r="D1319" s="130">
        <f t="shared" si="41"/>
        <v>-41231.776518338091</v>
      </c>
    </row>
    <row r="1320" spans="1:4" x14ac:dyDescent="0.3">
      <c r="A1320" s="73">
        <v>41928</v>
      </c>
      <c r="B1320" s="130">
        <v>1862.76001</v>
      </c>
      <c r="C1320" s="125">
        <f t="shared" si="40"/>
        <v>-4.285855403907346E-2</v>
      </c>
      <c r="D1320" s="130">
        <f t="shared" si="41"/>
        <v>-42858.55403907346</v>
      </c>
    </row>
    <row r="1321" spans="1:4" x14ac:dyDescent="0.3">
      <c r="A1321" s="73">
        <v>41927</v>
      </c>
      <c r="B1321" s="130">
        <v>1862.48999</v>
      </c>
      <c r="C1321" s="125">
        <f t="shared" si="40"/>
        <v>-4.299237603190853E-2</v>
      </c>
      <c r="D1321" s="130">
        <f t="shared" si="41"/>
        <v>-42992.376031908527</v>
      </c>
    </row>
    <row r="1322" spans="1:4" x14ac:dyDescent="0.3">
      <c r="A1322" s="73">
        <v>41926</v>
      </c>
      <c r="B1322" s="130">
        <v>1877.6999510000001</v>
      </c>
      <c r="C1322" s="125">
        <f t="shared" si="40"/>
        <v>-4.7959522245500708E-2</v>
      </c>
      <c r="D1322" s="130">
        <f t="shared" si="41"/>
        <v>-47959.52224550071</v>
      </c>
    </row>
    <row r="1323" spans="1:4" x14ac:dyDescent="0.3">
      <c r="A1323" s="73">
        <v>41925</v>
      </c>
      <c r="B1323" s="130">
        <v>1874.73999</v>
      </c>
      <c r="C1323" s="125">
        <f t="shared" si="40"/>
        <v>-5.2108431816506595E-2</v>
      </c>
      <c r="D1323" s="130">
        <f t="shared" si="41"/>
        <v>-52108.431816506592</v>
      </c>
    </row>
    <row r="1324" spans="1:4" x14ac:dyDescent="0.3">
      <c r="A1324" s="73">
        <v>41922</v>
      </c>
      <c r="B1324" s="130">
        <v>1906.130005</v>
      </c>
      <c r="C1324" s="125">
        <f t="shared" si="40"/>
        <v>-3.8691767873819227E-2</v>
      </c>
      <c r="D1324" s="130">
        <f t="shared" si="41"/>
        <v>-38691.767873819226</v>
      </c>
    </row>
    <row r="1325" spans="1:4" x14ac:dyDescent="0.3">
      <c r="A1325" s="73">
        <v>41921</v>
      </c>
      <c r="B1325" s="130">
        <v>1928.209961</v>
      </c>
      <c r="C1325" s="125">
        <f t="shared" si="40"/>
        <v>-1.9216796215732468E-2</v>
      </c>
      <c r="D1325" s="130">
        <f t="shared" si="41"/>
        <v>-19216.796215732469</v>
      </c>
    </row>
    <row r="1326" spans="1:4" x14ac:dyDescent="0.3">
      <c r="A1326" s="73">
        <v>41920</v>
      </c>
      <c r="B1326" s="130">
        <v>1968.8900149999999</v>
      </c>
      <c r="C1326" s="125">
        <f t="shared" si="40"/>
        <v>-1.4717526536976999E-2</v>
      </c>
      <c r="D1326" s="130">
        <f t="shared" si="41"/>
        <v>-14717.526536976999</v>
      </c>
    </row>
    <row r="1327" spans="1:4" x14ac:dyDescent="0.3">
      <c r="A1327" s="73">
        <v>41919</v>
      </c>
      <c r="B1327" s="130">
        <v>1935.099976</v>
      </c>
      <c r="C1327" s="125">
        <f t="shared" si="40"/>
        <v>-2.4042144837352342E-2</v>
      </c>
      <c r="D1327" s="130">
        <f t="shared" si="41"/>
        <v>-24042.144837352342</v>
      </c>
    </row>
    <row r="1328" spans="1:4" x14ac:dyDescent="0.3">
      <c r="A1328" s="73">
        <v>41918</v>
      </c>
      <c r="B1328" s="130">
        <v>1964.8199460000001</v>
      </c>
      <c r="C1328" s="125">
        <f t="shared" si="40"/>
        <v>-1.4777235218392359E-2</v>
      </c>
      <c r="D1328" s="130">
        <f t="shared" si="41"/>
        <v>-14777.235218392359</v>
      </c>
    </row>
    <row r="1329" spans="1:4" x14ac:dyDescent="0.3">
      <c r="A1329" s="73">
        <v>41915</v>
      </c>
      <c r="B1329" s="130">
        <v>1967.900024</v>
      </c>
      <c r="C1329" s="125">
        <f t="shared" si="40"/>
        <v>-2.1140071375168268E-2</v>
      </c>
      <c r="D1329" s="130">
        <f t="shared" si="41"/>
        <v>-21140.071375168267</v>
      </c>
    </row>
    <row r="1330" spans="1:4" x14ac:dyDescent="0.3">
      <c r="A1330" s="73">
        <v>41914</v>
      </c>
      <c r="B1330" s="130">
        <v>1946.170044</v>
      </c>
      <c r="C1330" s="125">
        <f t="shared" si="40"/>
        <v>-3.2410876961937785E-2</v>
      </c>
      <c r="D1330" s="130">
        <f t="shared" si="41"/>
        <v>-32410.876961937785</v>
      </c>
    </row>
    <row r="1331" spans="1:4" x14ac:dyDescent="0.3">
      <c r="A1331" s="73">
        <v>41913</v>
      </c>
      <c r="B1331" s="130">
        <v>1946.160034</v>
      </c>
      <c r="C1331" s="125">
        <f t="shared" si="40"/>
        <v>-2.7683225415495949E-2</v>
      </c>
      <c r="D1331" s="130">
        <f t="shared" si="41"/>
        <v>-27683.225415495948</v>
      </c>
    </row>
    <row r="1332" spans="1:4" x14ac:dyDescent="0.3">
      <c r="A1332" s="73">
        <v>41912</v>
      </c>
      <c r="B1332" s="130">
        <v>1972.290039</v>
      </c>
      <c r="C1332" s="125">
        <f t="shared" si="40"/>
        <v>-1.3351780041338968E-2</v>
      </c>
      <c r="D1332" s="130">
        <f t="shared" si="41"/>
        <v>-13351.780041338967</v>
      </c>
    </row>
    <row r="1333" spans="1:4" x14ac:dyDescent="0.3">
      <c r="A1333" s="73">
        <v>41911</v>
      </c>
      <c r="B1333" s="130">
        <v>1977.8000489999999</v>
      </c>
      <c r="C1333" s="125">
        <f t="shared" si="40"/>
        <v>-3.1902929667151358E-3</v>
      </c>
      <c r="D1333" s="130">
        <f t="shared" si="41"/>
        <v>-3190.2929667151357</v>
      </c>
    </row>
    <row r="1334" spans="1:4" x14ac:dyDescent="0.3">
      <c r="A1334" s="73">
        <v>41908</v>
      </c>
      <c r="B1334" s="130">
        <v>1982.849976</v>
      </c>
      <c r="C1334" s="125">
        <f t="shared" si="40"/>
        <v>-1.3548268718645007E-3</v>
      </c>
      <c r="D1334" s="130">
        <f t="shared" si="41"/>
        <v>-1354.8268718645006</v>
      </c>
    </row>
    <row r="1335" spans="1:4" x14ac:dyDescent="0.3">
      <c r="A1335" s="73">
        <v>41907</v>
      </c>
      <c r="B1335" s="130">
        <v>1965.98999</v>
      </c>
      <c r="C1335" s="125">
        <f t="shared" si="40"/>
        <v>-1.5750062215200922E-2</v>
      </c>
      <c r="D1335" s="130">
        <f t="shared" si="41"/>
        <v>-15750.062215200922</v>
      </c>
    </row>
    <row r="1336" spans="1:4" x14ac:dyDescent="0.3">
      <c r="A1336" s="73">
        <v>41906</v>
      </c>
      <c r="B1336" s="130">
        <v>1998.3000489999999</v>
      </c>
      <c r="C1336" s="125">
        <f t="shared" si="40"/>
        <v>1.3078725038280226E-3</v>
      </c>
      <c r="D1336" s="130">
        <f t="shared" si="41"/>
        <v>1307.8725038280227</v>
      </c>
    </row>
    <row r="1337" spans="1:4" x14ac:dyDescent="0.3">
      <c r="A1337" s="73">
        <v>41905</v>
      </c>
      <c r="B1337" s="130">
        <v>1982.7700199999999</v>
      </c>
      <c r="C1337" s="125">
        <f t="shared" si="40"/>
        <v>-2.851441918406028E-3</v>
      </c>
      <c r="D1337" s="130">
        <f t="shared" si="41"/>
        <v>-2851.441918406028</v>
      </c>
    </row>
    <row r="1338" spans="1:4" x14ac:dyDescent="0.3">
      <c r="A1338" s="73">
        <v>41904</v>
      </c>
      <c r="B1338" s="130">
        <v>1994.290039</v>
      </c>
      <c r="C1338" s="125">
        <f t="shared" si="40"/>
        <v>-3.6222108270300701E-3</v>
      </c>
      <c r="D1338" s="130">
        <f t="shared" si="41"/>
        <v>-3622.21082703007</v>
      </c>
    </row>
    <row r="1339" spans="1:4" x14ac:dyDescent="0.3">
      <c r="A1339" s="73">
        <v>41901</v>
      </c>
      <c r="B1339" s="130">
        <v>2010.400024</v>
      </c>
      <c r="C1339" s="125">
        <f t="shared" si="40"/>
        <v>1.3398663413812795E-3</v>
      </c>
      <c r="D1339" s="130">
        <f t="shared" si="41"/>
        <v>1339.8663413812794</v>
      </c>
    </row>
    <row r="1340" spans="1:4" x14ac:dyDescent="0.3">
      <c r="A1340" s="73">
        <v>41900</v>
      </c>
      <c r="B1340" s="130">
        <v>2011.3599850000001</v>
      </c>
      <c r="C1340" s="125">
        <f t="shared" si="40"/>
        <v>6.8630444949249192E-3</v>
      </c>
      <c r="D1340" s="130">
        <f t="shared" si="41"/>
        <v>6863.0444949249195</v>
      </c>
    </row>
    <row r="1341" spans="1:4" x14ac:dyDescent="0.3">
      <c r="A1341" s="73">
        <v>41899</v>
      </c>
      <c r="B1341" s="130">
        <v>2001.5699460000001</v>
      </c>
      <c r="C1341" s="125">
        <f t="shared" si="40"/>
        <v>4.2483456571651423E-4</v>
      </c>
      <c r="D1341" s="130">
        <f t="shared" si="41"/>
        <v>424.83456571651425</v>
      </c>
    </row>
    <row r="1342" spans="1:4" x14ac:dyDescent="0.3">
      <c r="A1342" s="73">
        <v>41898</v>
      </c>
      <c r="B1342" s="130">
        <v>1998.9799800000001</v>
      </c>
      <c r="C1342" s="125">
        <f t="shared" si="40"/>
        <v>-1.6481455901291575E-3</v>
      </c>
      <c r="D1342" s="130">
        <f t="shared" si="41"/>
        <v>-1648.1455901291574</v>
      </c>
    </row>
    <row r="1343" spans="1:4" x14ac:dyDescent="0.3">
      <c r="A1343" s="73">
        <v>41897</v>
      </c>
      <c r="B1343" s="130">
        <v>1984.130005</v>
      </c>
      <c r="C1343" s="125">
        <f t="shared" si="40"/>
        <v>-9.6038125997789381E-3</v>
      </c>
      <c r="D1343" s="130">
        <f t="shared" si="41"/>
        <v>-9603.8125997789375</v>
      </c>
    </row>
    <row r="1344" spans="1:4" x14ac:dyDescent="0.3">
      <c r="A1344" s="73">
        <v>41894</v>
      </c>
      <c r="B1344" s="130">
        <v>1985.540039</v>
      </c>
      <c r="C1344" s="125">
        <f t="shared" si="40"/>
        <v>-5.6091183910229603E-3</v>
      </c>
      <c r="D1344" s="130">
        <f t="shared" si="41"/>
        <v>-5609.1183910229602</v>
      </c>
    </row>
    <row r="1345" spans="1:4" x14ac:dyDescent="0.3">
      <c r="A1345" s="73">
        <v>41893</v>
      </c>
      <c r="B1345" s="130">
        <v>1997.4499510000001</v>
      </c>
      <c r="C1345" s="125">
        <f t="shared" si="40"/>
        <v>-1.3349419068229285E-3</v>
      </c>
      <c r="D1345" s="130">
        <f t="shared" si="41"/>
        <v>-1334.9419068229286</v>
      </c>
    </row>
    <row r="1346" spans="1:4" x14ac:dyDescent="0.3">
      <c r="A1346" s="73">
        <v>41892</v>
      </c>
      <c r="B1346" s="130">
        <v>1995.6899410000001</v>
      </c>
      <c r="C1346" s="125">
        <f t="shared" si="40"/>
        <v>-2.1650178281714672E-3</v>
      </c>
      <c r="D1346" s="130">
        <f t="shared" si="41"/>
        <v>-2165.017828171467</v>
      </c>
    </row>
    <row r="1347" spans="1:4" x14ac:dyDescent="0.3">
      <c r="A1347" s="73">
        <v>41891</v>
      </c>
      <c r="B1347" s="130">
        <v>1988.4399410000001</v>
      </c>
      <c r="C1347" s="125">
        <f t="shared" si="40"/>
        <v>-4.7449861812387528E-3</v>
      </c>
      <c r="D1347" s="130">
        <f t="shared" si="41"/>
        <v>-4744.9861812387526</v>
      </c>
    </row>
    <row r="1348" spans="1:4" x14ac:dyDescent="0.3">
      <c r="A1348" s="73">
        <v>41890</v>
      </c>
      <c r="B1348" s="130">
        <v>2001.540039</v>
      </c>
      <c r="C1348" s="125">
        <f t="shared" si="40"/>
        <v>6.6083357681552268E-3</v>
      </c>
      <c r="D1348" s="130">
        <f t="shared" si="41"/>
        <v>6608.335768155227</v>
      </c>
    </row>
    <row r="1349" spans="1:4" x14ac:dyDescent="0.3">
      <c r="A1349" s="73">
        <v>41887</v>
      </c>
      <c r="B1349" s="130">
        <v>2007.709961</v>
      </c>
      <c r="C1349" s="125">
        <f t="shared" si="40"/>
        <v>7.6993560626272828E-3</v>
      </c>
      <c r="D1349" s="130">
        <f t="shared" si="41"/>
        <v>7699.3560626272829</v>
      </c>
    </row>
    <row r="1350" spans="1:4" x14ac:dyDescent="0.3">
      <c r="A1350" s="73">
        <v>41886</v>
      </c>
      <c r="B1350" s="130">
        <v>1997.650024</v>
      </c>
      <c r="C1350" s="125">
        <f t="shared" si="40"/>
        <v>5.6078317974346259E-3</v>
      </c>
      <c r="D1350" s="130">
        <f t="shared" si="41"/>
        <v>5607.8317974346255</v>
      </c>
    </row>
    <row r="1351" spans="1:4" x14ac:dyDescent="0.3">
      <c r="A1351" s="73">
        <v>41885</v>
      </c>
      <c r="B1351" s="130">
        <v>2000.719971</v>
      </c>
      <c r="C1351" s="125">
        <f t="shared" si="40"/>
        <v>9.6487662654272111E-3</v>
      </c>
      <c r="D1351" s="130">
        <f t="shared" si="41"/>
        <v>9648.7662654272117</v>
      </c>
    </row>
    <row r="1352" spans="1:4" x14ac:dyDescent="0.3">
      <c r="A1352" s="73">
        <v>41884</v>
      </c>
      <c r="B1352" s="130">
        <v>2002.280029</v>
      </c>
      <c r="C1352" s="125">
        <f t="shared" ref="C1352:C1415" si="42">B1352/B1362-1</f>
        <v>1.5488877415322788E-2</v>
      </c>
      <c r="D1352" s="130">
        <f t="shared" ref="D1352:D1415" si="43">C1352*$B$5</f>
        <v>15488.877415322788</v>
      </c>
    </row>
    <row r="1353" spans="1:4" x14ac:dyDescent="0.3">
      <c r="A1353" s="73">
        <v>41880</v>
      </c>
      <c r="B1353" s="130">
        <v>2003.369995</v>
      </c>
      <c r="C1353" s="125">
        <f t="shared" si="42"/>
        <v>2.4710205590671386E-2</v>
      </c>
      <c r="D1353" s="130">
        <f t="shared" si="43"/>
        <v>24710.205590671387</v>
      </c>
    </row>
    <row r="1354" spans="1:4" x14ac:dyDescent="0.3">
      <c r="A1354" s="73">
        <v>41879</v>
      </c>
      <c r="B1354" s="130">
        <v>1996.73999</v>
      </c>
      <c r="C1354" s="125">
        <f t="shared" si="42"/>
        <v>2.1256321592977967E-2</v>
      </c>
      <c r="D1354" s="130">
        <f t="shared" si="43"/>
        <v>21256.321592977965</v>
      </c>
    </row>
    <row r="1355" spans="1:4" x14ac:dyDescent="0.3">
      <c r="A1355" s="73">
        <v>41878</v>
      </c>
      <c r="B1355" s="130">
        <v>2000.119995</v>
      </c>
      <c r="C1355" s="125">
        <f t="shared" si="42"/>
        <v>2.7430768058833488E-2</v>
      </c>
      <c r="D1355" s="130">
        <f t="shared" si="43"/>
        <v>27430.768058833488</v>
      </c>
    </row>
    <row r="1356" spans="1:4" x14ac:dyDescent="0.3">
      <c r="A1356" s="73">
        <v>41877</v>
      </c>
      <c r="B1356" s="130">
        <v>2000.0200199999999</v>
      </c>
      <c r="C1356" s="125">
        <f t="shared" si="42"/>
        <v>3.4270210730446005E-2</v>
      </c>
      <c r="D1356" s="130">
        <f t="shared" si="43"/>
        <v>34270.210730446008</v>
      </c>
    </row>
    <row r="1357" spans="1:4" x14ac:dyDescent="0.3">
      <c r="A1357" s="73">
        <v>41876</v>
      </c>
      <c r="B1357" s="130">
        <v>1997.920044</v>
      </c>
      <c r="C1357" s="125">
        <f t="shared" si="42"/>
        <v>3.1493297923659735E-2</v>
      </c>
      <c r="D1357" s="130">
        <f t="shared" si="43"/>
        <v>31493.297923659735</v>
      </c>
    </row>
    <row r="1358" spans="1:4" x14ac:dyDescent="0.3">
      <c r="A1358" s="73">
        <v>41873</v>
      </c>
      <c r="B1358" s="130">
        <v>1988.400024</v>
      </c>
      <c r="C1358" s="125">
        <f t="shared" si="42"/>
        <v>2.9411033915051954E-2</v>
      </c>
      <c r="D1358" s="130">
        <f t="shared" si="43"/>
        <v>29411.033915051954</v>
      </c>
    </row>
    <row r="1359" spans="1:4" x14ac:dyDescent="0.3">
      <c r="A1359" s="73">
        <v>41872</v>
      </c>
      <c r="B1359" s="130">
        <v>1992.369995</v>
      </c>
      <c r="C1359" s="125">
        <f t="shared" si="42"/>
        <v>4.3360574025288923E-2</v>
      </c>
      <c r="D1359" s="130">
        <f t="shared" si="43"/>
        <v>43360.574025288923</v>
      </c>
    </row>
    <row r="1360" spans="1:4" x14ac:dyDescent="0.3">
      <c r="A1360" s="73">
        <v>41871</v>
      </c>
      <c r="B1360" s="130">
        <v>1986.51001</v>
      </c>
      <c r="C1360" s="125">
        <f t="shared" si="42"/>
        <v>3.4511321681202967E-2</v>
      </c>
      <c r="D1360" s="130">
        <f t="shared" si="43"/>
        <v>34511.321681202964</v>
      </c>
    </row>
    <row r="1361" spans="1:4" x14ac:dyDescent="0.3">
      <c r="A1361" s="73">
        <v>41870</v>
      </c>
      <c r="B1361" s="130">
        <v>1981.599976</v>
      </c>
      <c r="C1361" s="125">
        <f t="shared" si="42"/>
        <v>3.1970470025074471E-2</v>
      </c>
      <c r="D1361" s="130">
        <f t="shared" si="43"/>
        <v>31970.470025074472</v>
      </c>
    </row>
    <row r="1362" spans="1:4" x14ac:dyDescent="0.3">
      <c r="A1362" s="73">
        <v>41869</v>
      </c>
      <c r="B1362" s="130">
        <v>1971.73999</v>
      </c>
      <c r="C1362" s="125">
        <f t="shared" si="42"/>
        <v>1.6890236756714749E-2</v>
      </c>
      <c r="D1362" s="130">
        <f t="shared" si="43"/>
        <v>16890.236756714748</v>
      </c>
    </row>
    <row r="1363" spans="1:4" x14ac:dyDescent="0.3">
      <c r="A1363" s="73">
        <v>41866</v>
      </c>
      <c r="B1363" s="130">
        <v>1955.0600589999999</v>
      </c>
      <c r="C1363" s="125">
        <f t="shared" si="42"/>
        <v>1.5536469691777022E-2</v>
      </c>
      <c r="D1363" s="130">
        <f t="shared" si="43"/>
        <v>15536.469691777022</v>
      </c>
    </row>
    <row r="1364" spans="1:4" x14ac:dyDescent="0.3">
      <c r="A1364" s="73">
        <v>41865</v>
      </c>
      <c r="B1364" s="130">
        <v>1955.1800539999999</v>
      </c>
      <c r="C1364" s="125">
        <f t="shared" si="42"/>
        <v>1.2695079657018882E-2</v>
      </c>
      <c r="D1364" s="130">
        <f t="shared" si="43"/>
        <v>12695.079657018881</v>
      </c>
    </row>
    <row r="1365" spans="1:4" x14ac:dyDescent="0.3">
      <c r="A1365" s="73">
        <v>41864</v>
      </c>
      <c r="B1365" s="130">
        <v>1946.719971</v>
      </c>
      <c r="C1365" s="125">
        <f t="shared" si="42"/>
        <v>-1.1852358362914761E-2</v>
      </c>
      <c r="D1365" s="130">
        <f t="shared" si="43"/>
        <v>-11852.358362914762</v>
      </c>
    </row>
    <row r="1366" spans="1:4" x14ac:dyDescent="0.3">
      <c r="A1366" s="73">
        <v>41863</v>
      </c>
      <c r="B1366" s="130">
        <v>1933.75</v>
      </c>
      <c r="C1366" s="125">
        <f t="shared" si="42"/>
        <v>-1.8376076499620697E-2</v>
      </c>
      <c r="D1366" s="130">
        <f t="shared" si="43"/>
        <v>-18376.076499620696</v>
      </c>
    </row>
    <row r="1367" spans="1:4" x14ac:dyDescent="0.3">
      <c r="A1367" s="73">
        <v>41862</v>
      </c>
      <c r="B1367" s="130">
        <v>1936.920044</v>
      </c>
      <c r="C1367" s="125">
        <f t="shared" si="42"/>
        <v>-2.1218746319217496E-2</v>
      </c>
      <c r="D1367" s="130">
        <f t="shared" si="43"/>
        <v>-21218.746319217495</v>
      </c>
    </row>
    <row r="1368" spans="1:4" x14ac:dyDescent="0.3">
      <c r="A1368" s="73">
        <v>41859</v>
      </c>
      <c r="B1368" s="130">
        <v>1931.589966</v>
      </c>
      <c r="C1368" s="125">
        <f t="shared" si="42"/>
        <v>-2.3630923301076301E-2</v>
      </c>
      <c r="D1368" s="130">
        <f t="shared" si="43"/>
        <v>-23630.923301076302</v>
      </c>
    </row>
    <row r="1369" spans="1:4" x14ac:dyDescent="0.3">
      <c r="A1369" s="73">
        <v>41858</v>
      </c>
      <c r="B1369" s="130">
        <v>1909.5699460000001</v>
      </c>
      <c r="C1369" s="125">
        <f t="shared" si="42"/>
        <v>-3.9442064200264193E-2</v>
      </c>
      <c r="D1369" s="130">
        <f t="shared" si="43"/>
        <v>-39442.064200264191</v>
      </c>
    </row>
    <row r="1370" spans="1:4" x14ac:dyDescent="0.3">
      <c r="A1370" s="73">
        <v>41857</v>
      </c>
      <c r="B1370" s="130">
        <v>1920.23999</v>
      </c>
      <c r="C1370" s="125">
        <f t="shared" si="42"/>
        <v>-3.360326302533323E-2</v>
      </c>
      <c r="D1370" s="130">
        <f t="shared" si="43"/>
        <v>-33603.263025333232</v>
      </c>
    </row>
    <row r="1371" spans="1:4" x14ac:dyDescent="0.3">
      <c r="A1371" s="73">
        <v>41856</v>
      </c>
      <c r="B1371" s="130">
        <v>1920.209961</v>
      </c>
      <c r="C1371" s="125">
        <f t="shared" si="42"/>
        <v>-3.192291877321507E-2</v>
      </c>
      <c r="D1371" s="130">
        <f t="shared" si="43"/>
        <v>-31922.918773215071</v>
      </c>
    </row>
    <row r="1372" spans="1:4" x14ac:dyDescent="0.3">
      <c r="A1372" s="73">
        <v>41855</v>
      </c>
      <c r="B1372" s="130">
        <v>1938.98999</v>
      </c>
      <c r="C1372" s="125">
        <f t="shared" si="42"/>
        <v>-1.7551422967953867E-2</v>
      </c>
      <c r="D1372" s="130">
        <f t="shared" si="43"/>
        <v>-17551.422967953866</v>
      </c>
    </row>
    <row r="1373" spans="1:4" x14ac:dyDescent="0.3">
      <c r="A1373" s="73">
        <v>41852</v>
      </c>
      <c r="B1373" s="130">
        <v>1925.150024</v>
      </c>
      <c r="C1373" s="125">
        <f t="shared" si="42"/>
        <v>-2.6827121239289098E-2</v>
      </c>
      <c r="D1373" s="130">
        <f t="shared" si="43"/>
        <v>-26827.121239289099</v>
      </c>
    </row>
    <row r="1374" spans="1:4" x14ac:dyDescent="0.3">
      <c r="A1374" s="73">
        <v>41851</v>
      </c>
      <c r="B1374" s="130">
        <v>1930.670044</v>
      </c>
      <c r="C1374" s="125">
        <f t="shared" si="42"/>
        <v>-1.4018523415364026E-2</v>
      </c>
      <c r="D1374" s="130">
        <f t="shared" si="43"/>
        <v>-14018.523415364027</v>
      </c>
    </row>
    <row r="1375" spans="1:4" x14ac:dyDescent="0.3">
      <c r="A1375" s="73">
        <v>41850</v>
      </c>
      <c r="B1375" s="130">
        <v>1970.0699460000001</v>
      </c>
      <c r="C1375" s="125">
        <f t="shared" si="42"/>
        <v>-5.8034792176848704E-3</v>
      </c>
      <c r="D1375" s="130">
        <f t="shared" si="43"/>
        <v>-5803.4792176848705</v>
      </c>
    </row>
    <row r="1376" spans="1:4" x14ac:dyDescent="0.3">
      <c r="A1376" s="73">
        <v>41849</v>
      </c>
      <c r="B1376" s="130">
        <v>1969.9499510000001</v>
      </c>
      <c r="C1376" s="125">
        <f t="shared" si="42"/>
        <v>-1.6875851126347818E-3</v>
      </c>
      <c r="D1376" s="130">
        <f t="shared" si="43"/>
        <v>-1687.5851126347818</v>
      </c>
    </row>
    <row r="1377" spans="1:4" x14ac:dyDescent="0.3">
      <c r="A1377" s="73">
        <v>41848</v>
      </c>
      <c r="B1377" s="130">
        <v>1978.910034</v>
      </c>
      <c r="C1377" s="125">
        <f t="shared" si="42"/>
        <v>9.1551161902403422E-4</v>
      </c>
      <c r="D1377" s="130">
        <f t="shared" si="43"/>
        <v>915.51161902403419</v>
      </c>
    </row>
    <row r="1378" spans="1:4" x14ac:dyDescent="0.3">
      <c r="A1378" s="73">
        <v>41845</v>
      </c>
      <c r="B1378" s="130">
        <v>1978.339966</v>
      </c>
      <c r="C1378" s="125">
        <f t="shared" si="42"/>
        <v>5.4737672843068186E-3</v>
      </c>
      <c r="D1378" s="130">
        <f t="shared" si="43"/>
        <v>5473.7672843068185</v>
      </c>
    </row>
    <row r="1379" spans="1:4" x14ac:dyDescent="0.3">
      <c r="A1379" s="73">
        <v>41844</v>
      </c>
      <c r="B1379" s="130">
        <v>1987.9799800000001</v>
      </c>
      <c r="C1379" s="125">
        <f t="shared" si="42"/>
        <v>1.1859399678111782E-2</v>
      </c>
      <c r="D1379" s="130">
        <f t="shared" si="43"/>
        <v>11859.399678111782</v>
      </c>
    </row>
    <row r="1380" spans="1:4" x14ac:dyDescent="0.3">
      <c r="A1380" s="73">
        <v>41843</v>
      </c>
      <c r="B1380" s="130">
        <v>1987.01001</v>
      </c>
      <c r="C1380" s="125">
        <f t="shared" si="42"/>
        <v>7.187671677872709E-3</v>
      </c>
      <c r="D1380" s="130">
        <f t="shared" si="43"/>
        <v>7187.6716778727086</v>
      </c>
    </row>
    <row r="1381" spans="1:4" x14ac:dyDescent="0.3">
      <c r="A1381" s="73">
        <v>41842</v>
      </c>
      <c r="B1381" s="130">
        <v>1983.530029</v>
      </c>
      <c r="C1381" s="125">
        <f t="shared" si="42"/>
        <v>1.0093174854552744E-2</v>
      </c>
      <c r="D1381" s="130">
        <f t="shared" si="43"/>
        <v>10093.174854552744</v>
      </c>
    </row>
    <row r="1382" spans="1:4" x14ac:dyDescent="0.3">
      <c r="A1382" s="73">
        <v>41841</v>
      </c>
      <c r="B1382" s="130">
        <v>1973.630005</v>
      </c>
      <c r="C1382" s="125">
        <f t="shared" si="42"/>
        <v>-2.0327251794880485E-3</v>
      </c>
      <c r="D1382" s="130">
        <f t="shared" si="43"/>
        <v>-2032.7251794880485</v>
      </c>
    </row>
    <row r="1383" spans="1:4" x14ac:dyDescent="0.3">
      <c r="A1383" s="73">
        <v>41838</v>
      </c>
      <c r="B1383" s="130">
        <v>1978.219971</v>
      </c>
      <c r="C1383" s="125">
        <f t="shared" si="42"/>
        <v>-3.6364585253400028E-3</v>
      </c>
      <c r="D1383" s="130">
        <f t="shared" si="43"/>
        <v>-3636.4585253400028</v>
      </c>
    </row>
    <row r="1384" spans="1:4" x14ac:dyDescent="0.3">
      <c r="A1384" s="73">
        <v>41837</v>
      </c>
      <c r="B1384" s="130">
        <v>1958.119995</v>
      </c>
      <c r="C1384" s="125">
        <f t="shared" si="42"/>
        <v>-8.3560381449494514E-3</v>
      </c>
      <c r="D1384" s="130">
        <f t="shared" si="43"/>
        <v>-8356.0381449494507</v>
      </c>
    </row>
    <row r="1385" spans="1:4" x14ac:dyDescent="0.3">
      <c r="A1385" s="73">
        <v>41836</v>
      </c>
      <c r="B1385" s="130">
        <v>1981.5699460000001</v>
      </c>
      <c r="C1385" s="125">
        <f t="shared" si="42"/>
        <v>4.1807716061061928E-3</v>
      </c>
      <c r="D1385" s="130">
        <f t="shared" si="43"/>
        <v>4180.7716061061928</v>
      </c>
    </row>
    <row r="1386" spans="1:4" x14ac:dyDescent="0.3">
      <c r="A1386" s="73">
        <v>41835</v>
      </c>
      <c r="B1386" s="130">
        <v>1973.280029</v>
      </c>
      <c r="C1386" s="125">
        <f t="shared" si="42"/>
        <v>6.6574071068945528E-3</v>
      </c>
      <c r="D1386" s="130">
        <f t="shared" si="43"/>
        <v>6657.4071068945532</v>
      </c>
    </row>
    <row r="1387" spans="1:4" x14ac:dyDescent="0.3">
      <c r="A1387" s="73">
        <v>41834</v>
      </c>
      <c r="B1387" s="130">
        <v>1977.099976</v>
      </c>
      <c r="C1387" s="125">
        <f t="shared" si="42"/>
        <v>8.2306703456449526E-3</v>
      </c>
      <c r="D1387" s="130">
        <f t="shared" si="43"/>
        <v>8230.6703456449522</v>
      </c>
    </row>
    <row r="1388" spans="1:4" x14ac:dyDescent="0.3">
      <c r="A1388" s="73">
        <v>41831</v>
      </c>
      <c r="B1388" s="130">
        <v>1967.5699460000001</v>
      </c>
      <c r="C1388" s="125">
        <f t="shared" si="42"/>
        <v>5.2881000364572994E-3</v>
      </c>
      <c r="D1388" s="130">
        <f t="shared" si="43"/>
        <v>5288.1000364572992</v>
      </c>
    </row>
    <row r="1389" spans="1:4" x14ac:dyDescent="0.3">
      <c r="A1389" s="73">
        <v>41830</v>
      </c>
      <c r="B1389" s="130">
        <v>1964.6800539999999</v>
      </c>
      <c r="C1389" s="125">
        <f t="shared" si="42"/>
        <v>2.6281939668095777E-3</v>
      </c>
      <c r="D1389" s="130">
        <f t="shared" si="43"/>
        <v>2628.1939668095779</v>
      </c>
    </row>
    <row r="1390" spans="1:4" x14ac:dyDescent="0.3">
      <c r="A1390" s="73">
        <v>41829</v>
      </c>
      <c r="B1390" s="130">
        <v>1972.829956</v>
      </c>
      <c r="C1390" s="125">
        <f t="shared" si="42"/>
        <v>1.1718056715638747E-2</v>
      </c>
      <c r="D1390" s="130">
        <f t="shared" si="43"/>
        <v>11718.056715638748</v>
      </c>
    </row>
    <row r="1391" spans="1:4" x14ac:dyDescent="0.3">
      <c r="A1391" s="73">
        <v>41828</v>
      </c>
      <c r="B1391" s="130">
        <v>1963.709961</v>
      </c>
      <c r="C1391" s="125">
        <f t="shared" si="42"/>
        <v>5.6046591447467264E-4</v>
      </c>
      <c r="D1391" s="130">
        <f t="shared" si="43"/>
        <v>560.46591447467267</v>
      </c>
    </row>
    <row r="1392" spans="1:4" x14ac:dyDescent="0.3">
      <c r="A1392" s="73">
        <v>41827</v>
      </c>
      <c r="B1392" s="130">
        <v>1977.650024</v>
      </c>
      <c r="C1392" s="125">
        <f t="shared" si="42"/>
        <v>7.529805355244612E-3</v>
      </c>
      <c r="D1392" s="130">
        <f t="shared" si="43"/>
        <v>7529.8053552446117</v>
      </c>
    </row>
    <row r="1393" spans="1:4" x14ac:dyDescent="0.3">
      <c r="A1393" s="73">
        <v>41823</v>
      </c>
      <c r="B1393" s="130">
        <v>1985.4399410000001</v>
      </c>
      <c r="C1393" s="125">
        <f t="shared" si="42"/>
        <v>1.3248393076207954E-2</v>
      </c>
      <c r="D1393" s="130">
        <f t="shared" si="43"/>
        <v>13248.393076207954</v>
      </c>
    </row>
    <row r="1394" spans="1:4" x14ac:dyDescent="0.3">
      <c r="A1394" s="73">
        <v>41822</v>
      </c>
      <c r="B1394" s="130">
        <v>1974.619995</v>
      </c>
      <c r="C1394" s="125">
        <f t="shared" si="42"/>
        <v>9.0138965039385788E-3</v>
      </c>
      <c r="D1394" s="130">
        <f t="shared" si="43"/>
        <v>9013.8965039385785</v>
      </c>
    </row>
    <row r="1395" spans="1:4" x14ac:dyDescent="0.3">
      <c r="A1395" s="73">
        <v>41821</v>
      </c>
      <c r="B1395" s="130">
        <v>1973.3199460000001</v>
      </c>
      <c r="C1395" s="125">
        <f t="shared" si="42"/>
        <v>1.6132913228867896E-2</v>
      </c>
      <c r="D1395" s="130">
        <f t="shared" si="43"/>
        <v>16132.913228867896</v>
      </c>
    </row>
    <row r="1396" spans="1:4" x14ac:dyDescent="0.3">
      <c r="A1396" s="73">
        <v>41820</v>
      </c>
      <c r="B1396" s="130">
        <v>1960.2299800000001</v>
      </c>
      <c r="C1396" s="125">
        <f t="shared" si="42"/>
        <v>1.1585397033731182E-2</v>
      </c>
      <c r="D1396" s="130">
        <f t="shared" si="43"/>
        <v>11585.397033731182</v>
      </c>
    </row>
    <row r="1397" spans="1:4" x14ac:dyDescent="0.3">
      <c r="A1397" s="73">
        <v>41817</v>
      </c>
      <c r="B1397" s="130">
        <v>1960.959961</v>
      </c>
      <c r="C1397" s="125">
        <f t="shared" si="42"/>
        <v>1.280882084357704E-2</v>
      </c>
      <c r="D1397" s="130">
        <f t="shared" si="43"/>
        <v>12808.820843577039</v>
      </c>
    </row>
    <row r="1398" spans="1:4" x14ac:dyDescent="0.3">
      <c r="A1398" s="73">
        <v>41816</v>
      </c>
      <c r="B1398" s="130">
        <v>1957.219971</v>
      </c>
      <c r="C1398" s="125">
        <f t="shared" si="42"/>
        <v>1.4045824440414023E-2</v>
      </c>
      <c r="D1398" s="130">
        <f t="shared" si="43"/>
        <v>14045.824440414022</v>
      </c>
    </row>
    <row r="1399" spans="1:4" x14ac:dyDescent="0.3">
      <c r="A1399" s="73">
        <v>41815</v>
      </c>
      <c r="B1399" s="130">
        <v>1959.530029</v>
      </c>
      <c r="C1399" s="125">
        <f t="shared" si="42"/>
        <v>8.0457298917706588E-3</v>
      </c>
      <c r="D1399" s="130">
        <f t="shared" si="43"/>
        <v>8045.7298917706585</v>
      </c>
    </row>
    <row r="1400" spans="1:4" x14ac:dyDescent="0.3">
      <c r="A1400" s="73">
        <v>41814</v>
      </c>
      <c r="B1400" s="130">
        <v>1949.9799800000001</v>
      </c>
      <c r="C1400" s="125">
        <f t="shared" si="42"/>
        <v>-4.1524663536585127E-4</v>
      </c>
      <c r="D1400" s="130">
        <f t="shared" si="43"/>
        <v>-415.24663536585126</v>
      </c>
    </row>
    <row r="1401" spans="1:4" x14ac:dyDescent="0.3">
      <c r="A1401" s="73">
        <v>41813</v>
      </c>
      <c r="B1401" s="130">
        <v>1962.6099850000001</v>
      </c>
      <c r="C1401" s="125">
        <f t="shared" si="42"/>
        <v>5.811581628256679E-3</v>
      </c>
      <c r="D1401" s="130">
        <f t="shared" si="43"/>
        <v>5811.5816282566793</v>
      </c>
    </row>
    <row r="1402" spans="1:4" x14ac:dyDescent="0.3">
      <c r="A1402" s="73">
        <v>41810</v>
      </c>
      <c r="B1402" s="130">
        <v>1962.869995</v>
      </c>
      <c r="C1402" s="125">
        <f t="shared" si="42"/>
        <v>6.8891858207802414E-3</v>
      </c>
      <c r="D1402" s="130">
        <f t="shared" si="43"/>
        <v>6889.1858207802416</v>
      </c>
    </row>
    <row r="1403" spans="1:4" x14ac:dyDescent="0.3">
      <c r="A1403" s="73">
        <v>41809</v>
      </c>
      <c r="B1403" s="130">
        <v>1959.4799800000001</v>
      </c>
      <c r="C1403" s="125">
        <f t="shared" si="42"/>
        <v>9.801809561789776E-3</v>
      </c>
      <c r="D1403" s="130">
        <f t="shared" si="43"/>
        <v>9801.8095617897761</v>
      </c>
    </row>
    <row r="1404" spans="1:4" x14ac:dyDescent="0.3">
      <c r="A1404" s="73">
        <v>41808</v>
      </c>
      <c r="B1404" s="130">
        <v>1956.9799800000001</v>
      </c>
      <c r="C1404" s="125">
        <f t="shared" si="42"/>
        <v>1.5094287468373935E-2</v>
      </c>
      <c r="D1404" s="130">
        <f t="shared" si="43"/>
        <v>15094.287468373936</v>
      </c>
    </row>
    <row r="1405" spans="1:4" x14ac:dyDescent="0.3">
      <c r="A1405" s="73">
        <v>41807</v>
      </c>
      <c r="B1405" s="130">
        <v>1941.98999</v>
      </c>
      <c r="C1405" s="125">
        <f t="shared" si="42"/>
        <v>9.2244211180747548E-3</v>
      </c>
      <c r="D1405" s="130">
        <f t="shared" si="43"/>
        <v>9224.4211180747552</v>
      </c>
    </row>
    <row r="1406" spans="1:4" x14ac:dyDescent="0.3">
      <c r="A1406" s="73">
        <v>41806</v>
      </c>
      <c r="B1406" s="130">
        <v>1937.780029</v>
      </c>
      <c r="C1406" s="125">
        <f t="shared" si="42"/>
        <v>6.6546793939572524E-3</v>
      </c>
      <c r="D1406" s="130">
        <f t="shared" si="43"/>
        <v>6654.6793939572526</v>
      </c>
    </row>
    <row r="1407" spans="1:4" x14ac:dyDescent="0.3">
      <c r="A1407" s="73">
        <v>41803</v>
      </c>
      <c r="B1407" s="130">
        <v>1936.160034</v>
      </c>
      <c r="C1407" s="125">
        <f t="shared" si="42"/>
        <v>6.545167762773918E-3</v>
      </c>
      <c r="D1407" s="130">
        <f t="shared" si="43"/>
        <v>6545.1677627739182</v>
      </c>
    </row>
    <row r="1408" spans="1:4" x14ac:dyDescent="0.3">
      <c r="A1408" s="73">
        <v>41802</v>
      </c>
      <c r="B1408" s="130">
        <v>1930.1099850000001</v>
      </c>
      <c r="C1408" s="125">
        <f t="shared" si="42"/>
        <v>5.2498949744290702E-3</v>
      </c>
      <c r="D1408" s="130">
        <f t="shared" si="43"/>
        <v>5249.8949744290703</v>
      </c>
    </row>
    <row r="1409" spans="1:4" x14ac:dyDescent="0.3">
      <c r="A1409" s="73">
        <v>41801</v>
      </c>
      <c r="B1409" s="130">
        <v>1943.8900149999999</v>
      </c>
      <c r="C1409" s="125">
        <f t="shared" si="42"/>
        <v>1.7860688394495616E-2</v>
      </c>
      <c r="D1409" s="130">
        <f t="shared" si="43"/>
        <v>17860.688394495617</v>
      </c>
    </row>
    <row r="1410" spans="1:4" x14ac:dyDescent="0.3">
      <c r="A1410" s="73">
        <v>41800</v>
      </c>
      <c r="B1410" s="130">
        <v>1950.790039</v>
      </c>
      <c r="C1410" s="125">
        <f t="shared" si="42"/>
        <v>2.0335687510702138E-2</v>
      </c>
      <c r="D1410" s="130">
        <f t="shared" si="43"/>
        <v>20335.687510702137</v>
      </c>
    </row>
    <row r="1411" spans="1:4" x14ac:dyDescent="0.3">
      <c r="A1411" s="73">
        <v>41799</v>
      </c>
      <c r="B1411" s="130">
        <v>1951.2700199999999</v>
      </c>
      <c r="C1411" s="125">
        <f t="shared" si="42"/>
        <v>2.669781072951416E-2</v>
      </c>
      <c r="D1411" s="130">
        <f t="shared" si="43"/>
        <v>26697.81072951416</v>
      </c>
    </row>
    <row r="1412" spans="1:4" x14ac:dyDescent="0.3">
      <c r="A1412" s="73">
        <v>41796</v>
      </c>
      <c r="B1412" s="130">
        <v>1949.4399410000001</v>
      </c>
      <c r="C1412" s="125">
        <f t="shared" si="42"/>
        <v>3.0092603554537245E-2</v>
      </c>
      <c r="D1412" s="130">
        <f t="shared" si="43"/>
        <v>30092.603554537243</v>
      </c>
    </row>
    <row r="1413" spans="1:4" x14ac:dyDescent="0.3">
      <c r="A1413" s="73">
        <v>41795</v>
      </c>
      <c r="B1413" s="130">
        <v>1940.459961</v>
      </c>
      <c r="C1413" s="125">
        <f t="shared" si="42"/>
        <v>2.776964942012583E-2</v>
      </c>
      <c r="D1413" s="130">
        <f t="shared" si="43"/>
        <v>27769.649420125832</v>
      </c>
    </row>
    <row r="1414" spans="1:4" x14ac:dyDescent="0.3">
      <c r="A1414" s="73">
        <v>41794</v>
      </c>
      <c r="B1414" s="130">
        <v>1927.880005</v>
      </c>
      <c r="C1414" s="125">
        <f t="shared" si="42"/>
        <v>2.9394045531809132E-2</v>
      </c>
      <c r="D1414" s="130">
        <f t="shared" si="43"/>
        <v>29394.045531809134</v>
      </c>
    </row>
    <row r="1415" spans="1:4" x14ac:dyDescent="0.3">
      <c r="A1415" s="73">
        <v>41793</v>
      </c>
      <c r="B1415" s="130">
        <v>1924.23999</v>
      </c>
      <c r="C1415" s="125">
        <f t="shared" si="42"/>
        <v>2.0773672689775369E-2</v>
      </c>
      <c r="D1415" s="130">
        <f t="shared" si="43"/>
        <v>20773.672689775369</v>
      </c>
    </row>
    <row r="1416" spans="1:4" x14ac:dyDescent="0.3">
      <c r="A1416" s="73">
        <v>41792</v>
      </c>
      <c r="B1416" s="130">
        <v>1924.969971</v>
      </c>
      <c r="C1416" s="125">
        <f t="shared" ref="C1416:C1479" si="44">B1416/B1426-1</f>
        <v>2.5087059938603495E-2</v>
      </c>
      <c r="D1416" s="130">
        <f t="shared" ref="D1416:D1479" si="45">C1416*$B$5</f>
        <v>25087.059938603496</v>
      </c>
    </row>
    <row r="1417" spans="1:4" x14ac:dyDescent="0.3">
      <c r="A1417" s="73">
        <v>41789</v>
      </c>
      <c r="B1417" s="130">
        <v>1923.5699460000001</v>
      </c>
      <c r="C1417" s="125">
        <f t="shared" si="44"/>
        <v>2.8179688738441122E-2</v>
      </c>
      <c r="D1417" s="130">
        <f t="shared" si="45"/>
        <v>28179.688738441124</v>
      </c>
    </row>
    <row r="1418" spans="1:4" x14ac:dyDescent="0.3">
      <c r="A1418" s="73">
        <v>41788</v>
      </c>
      <c r="B1418" s="130">
        <v>1920.030029</v>
      </c>
      <c r="C1418" s="125">
        <f t="shared" si="44"/>
        <v>1.6679639463651919E-2</v>
      </c>
      <c r="D1418" s="130">
        <f t="shared" si="45"/>
        <v>16679.639463651918</v>
      </c>
    </row>
    <row r="1419" spans="1:4" x14ac:dyDescent="0.3">
      <c r="A1419" s="73">
        <v>41787</v>
      </c>
      <c r="B1419" s="130">
        <v>1909.780029</v>
      </c>
      <c r="C1419" s="125">
        <f t="shared" si="44"/>
        <v>6.4982362214622835E-3</v>
      </c>
      <c r="D1419" s="130">
        <f t="shared" si="45"/>
        <v>6498.2362214622835</v>
      </c>
    </row>
    <row r="1420" spans="1:4" x14ac:dyDescent="0.3">
      <c r="A1420" s="73">
        <v>41786</v>
      </c>
      <c r="B1420" s="130">
        <v>1911.910034</v>
      </c>
      <c r="C1420" s="125">
        <f t="shared" si="44"/>
        <v>8.04577007191698E-3</v>
      </c>
      <c r="D1420" s="130">
        <f t="shared" si="45"/>
        <v>8045.7700719169798</v>
      </c>
    </row>
    <row r="1421" spans="1:4" x14ac:dyDescent="0.3">
      <c r="A1421" s="73">
        <v>41782</v>
      </c>
      <c r="B1421" s="130">
        <v>1900.530029</v>
      </c>
      <c r="C1421" s="125">
        <f t="shared" si="44"/>
        <v>1.1738240084943508E-2</v>
      </c>
      <c r="D1421" s="130">
        <f t="shared" si="45"/>
        <v>11738.240084943507</v>
      </c>
    </row>
    <row r="1422" spans="1:4" x14ac:dyDescent="0.3">
      <c r="A1422" s="73">
        <v>41781</v>
      </c>
      <c r="B1422" s="130">
        <v>1892.48999</v>
      </c>
      <c r="C1422" s="125">
        <f t="shared" si="44"/>
        <v>8.9889716815443332E-3</v>
      </c>
      <c r="D1422" s="130">
        <f t="shared" si="45"/>
        <v>8988.9716815443335</v>
      </c>
    </row>
    <row r="1423" spans="1:4" x14ac:dyDescent="0.3">
      <c r="A1423" s="73">
        <v>41780</v>
      </c>
      <c r="B1423" s="130">
        <v>1888.030029</v>
      </c>
      <c r="C1423" s="125">
        <f t="shared" si="44"/>
        <v>5.2284186560120904E-3</v>
      </c>
      <c r="D1423" s="130">
        <f t="shared" si="45"/>
        <v>5228.4186560120907</v>
      </c>
    </row>
    <row r="1424" spans="1:4" x14ac:dyDescent="0.3">
      <c r="A1424" s="73">
        <v>41779</v>
      </c>
      <c r="B1424" s="130">
        <v>1872.829956</v>
      </c>
      <c r="C1424" s="125">
        <f t="shared" si="44"/>
        <v>2.7359481503343996E-3</v>
      </c>
      <c r="D1424" s="130">
        <f t="shared" si="45"/>
        <v>2735.9481503343995</v>
      </c>
    </row>
    <row r="1425" spans="1:4" x14ac:dyDescent="0.3">
      <c r="A1425" s="73">
        <v>41778</v>
      </c>
      <c r="B1425" s="130">
        <v>1885.079956</v>
      </c>
      <c r="C1425" s="125">
        <f t="shared" si="44"/>
        <v>2.2281047638528229E-4</v>
      </c>
      <c r="D1425" s="130">
        <f t="shared" si="45"/>
        <v>222.8104763852823</v>
      </c>
    </row>
    <row r="1426" spans="1:4" x14ac:dyDescent="0.3">
      <c r="A1426" s="73">
        <v>41775</v>
      </c>
      <c r="B1426" s="130">
        <v>1877.8599850000001</v>
      </c>
      <c r="C1426" s="125">
        <f t="shared" si="44"/>
        <v>-1.7436394812960776E-3</v>
      </c>
      <c r="D1426" s="130">
        <f t="shared" si="45"/>
        <v>-1743.6394812960775</v>
      </c>
    </row>
    <row r="1427" spans="1:4" x14ac:dyDescent="0.3">
      <c r="A1427" s="73">
        <v>41774</v>
      </c>
      <c r="B1427" s="130">
        <v>1870.849976</v>
      </c>
      <c r="C1427" s="125">
        <f t="shared" si="44"/>
        <v>-6.8111768624163904E-3</v>
      </c>
      <c r="D1427" s="130">
        <f t="shared" si="45"/>
        <v>-6811.1768624163906</v>
      </c>
    </row>
    <row r="1428" spans="1:4" x14ac:dyDescent="0.3">
      <c r="A1428" s="73">
        <v>41773</v>
      </c>
      <c r="B1428" s="130">
        <v>1888.530029</v>
      </c>
      <c r="C1428" s="125">
        <f t="shared" si="44"/>
        <v>2.4311038611024571E-3</v>
      </c>
      <c r="D1428" s="130">
        <f t="shared" si="45"/>
        <v>2431.1038611024569</v>
      </c>
    </row>
    <row r="1429" spans="1:4" x14ac:dyDescent="0.3">
      <c r="A1429" s="73">
        <v>41772</v>
      </c>
      <c r="B1429" s="130">
        <v>1897.4499510000001</v>
      </c>
      <c r="C1429" s="125">
        <f t="shared" si="44"/>
        <v>1.0179252553005558E-2</v>
      </c>
      <c r="D1429" s="130">
        <f t="shared" si="45"/>
        <v>10179.252553005557</v>
      </c>
    </row>
    <row r="1430" spans="1:4" x14ac:dyDescent="0.3">
      <c r="A1430" s="73">
        <v>41771</v>
      </c>
      <c r="B1430" s="130">
        <v>1896.650024</v>
      </c>
      <c r="C1430" s="125">
        <f t="shared" si="44"/>
        <v>1.4560571518446475E-2</v>
      </c>
      <c r="D1430" s="130">
        <f t="shared" si="45"/>
        <v>14560.571518446475</v>
      </c>
    </row>
    <row r="1431" spans="1:4" x14ac:dyDescent="0.3">
      <c r="A1431" s="73">
        <v>41768</v>
      </c>
      <c r="B1431" s="130">
        <v>1878.4799800000001</v>
      </c>
      <c r="C1431" s="125">
        <f t="shared" si="44"/>
        <v>8.0927099955860893E-3</v>
      </c>
      <c r="D1431" s="130">
        <f t="shared" si="45"/>
        <v>8092.7099955860895</v>
      </c>
    </row>
    <row r="1432" spans="1:4" x14ac:dyDescent="0.3">
      <c r="A1432" s="73">
        <v>41767</v>
      </c>
      <c r="B1432" s="130">
        <v>1875.630005</v>
      </c>
      <c r="C1432" s="125">
        <f t="shared" si="44"/>
        <v>-1.5862685835772439E-3</v>
      </c>
      <c r="D1432" s="130">
        <f t="shared" si="45"/>
        <v>-1586.2685835772438</v>
      </c>
    </row>
    <row r="1433" spans="1:4" x14ac:dyDescent="0.3">
      <c r="A1433" s="73">
        <v>41766</v>
      </c>
      <c r="B1433" s="130">
        <v>1878.209961</v>
      </c>
      <c r="C1433" s="125">
        <f t="shared" si="44"/>
        <v>1.5036584270180509E-3</v>
      </c>
      <c r="D1433" s="130">
        <f t="shared" si="45"/>
        <v>1503.6584270180508</v>
      </c>
    </row>
    <row r="1434" spans="1:4" x14ac:dyDescent="0.3">
      <c r="A1434" s="73">
        <v>41765</v>
      </c>
      <c r="B1434" s="130">
        <v>1867.719971</v>
      </c>
      <c r="C1434" s="125">
        <f t="shared" si="44"/>
        <v>-6.2941010835514399E-3</v>
      </c>
      <c r="D1434" s="130">
        <f t="shared" si="45"/>
        <v>-6294.1010835514398</v>
      </c>
    </row>
    <row r="1435" spans="1:4" x14ac:dyDescent="0.3">
      <c r="A1435" s="73">
        <v>41764</v>
      </c>
      <c r="B1435" s="130">
        <v>1884.660034</v>
      </c>
      <c r="C1435" s="125">
        <f t="shared" si="44"/>
        <v>6.8219921564141028E-3</v>
      </c>
      <c r="D1435" s="130">
        <f t="shared" si="45"/>
        <v>6821.9921564141032</v>
      </c>
    </row>
    <row r="1436" spans="1:4" x14ac:dyDescent="0.3">
      <c r="A1436" s="73">
        <v>41761</v>
      </c>
      <c r="B1436" s="130">
        <v>1881.1400149999999</v>
      </c>
      <c r="C1436" s="125">
        <f t="shared" si="44"/>
        <v>8.7353080460343957E-3</v>
      </c>
      <c r="D1436" s="130">
        <f t="shared" si="45"/>
        <v>8735.3080460343954</v>
      </c>
    </row>
    <row r="1437" spans="1:4" x14ac:dyDescent="0.3">
      <c r="A1437" s="73">
        <v>41760</v>
      </c>
      <c r="B1437" s="130">
        <v>1883.6800539999999</v>
      </c>
      <c r="C1437" s="125">
        <f t="shared" si="44"/>
        <v>1.1474993058607552E-2</v>
      </c>
      <c r="D1437" s="130">
        <f t="shared" si="45"/>
        <v>11474.993058607552</v>
      </c>
    </row>
    <row r="1438" spans="1:4" x14ac:dyDescent="0.3">
      <c r="A1438" s="73">
        <v>41759</v>
      </c>
      <c r="B1438" s="130">
        <v>1883.9499510000001</v>
      </c>
      <c r="C1438" s="125">
        <f t="shared" si="44"/>
        <v>2.2230285431532382E-2</v>
      </c>
      <c r="D1438" s="130">
        <f t="shared" si="45"/>
        <v>22230.285431532382</v>
      </c>
    </row>
    <row r="1439" spans="1:4" x14ac:dyDescent="0.3">
      <c r="A1439" s="73">
        <v>41758</v>
      </c>
      <c r="B1439" s="130">
        <v>1878.329956</v>
      </c>
      <c r="C1439" s="125">
        <f t="shared" si="44"/>
        <v>2.6067797832971973E-2</v>
      </c>
      <c r="D1439" s="130">
        <f t="shared" si="45"/>
        <v>26067.797832971974</v>
      </c>
    </row>
    <row r="1440" spans="1:4" x14ac:dyDescent="0.3">
      <c r="A1440" s="73">
        <v>41757</v>
      </c>
      <c r="B1440" s="130">
        <v>1869.4300539999999</v>
      </c>
      <c r="C1440" s="125">
        <f t="shared" si="44"/>
        <v>2.9597626657777321E-2</v>
      </c>
      <c r="D1440" s="130">
        <f t="shared" si="45"/>
        <v>29597.62665777732</v>
      </c>
    </row>
    <row r="1441" spans="1:4" x14ac:dyDescent="0.3">
      <c r="A1441" s="73">
        <v>41754</v>
      </c>
      <c r="B1441" s="130">
        <v>1863.400024</v>
      </c>
      <c r="C1441" s="125">
        <f t="shared" si="44"/>
        <v>1.6540504903104214E-2</v>
      </c>
      <c r="D1441" s="130">
        <f t="shared" si="45"/>
        <v>16540.504903104214</v>
      </c>
    </row>
    <row r="1442" spans="1:4" x14ac:dyDescent="0.3">
      <c r="A1442" s="73">
        <v>41753</v>
      </c>
      <c r="B1442" s="130">
        <v>1878.6099850000001</v>
      </c>
      <c r="C1442" s="125">
        <f t="shared" si="44"/>
        <v>3.4344618650659076E-3</v>
      </c>
      <c r="D1442" s="130">
        <f t="shared" si="45"/>
        <v>3434.4618650659077</v>
      </c>
    </row>
    <row r="1443" spans="1:4" x14ac:dyDescent="0.3">
      <c r="A1443" s="73">
        <v>41752</v>
      </c>
      <c r="B1443" s="130">
        <v>1875.3900149999999</v>
      </c>
      <c r="C1443" s="125">
        <f t="shared" si="44"/>
        <v>1.2651490579390412E-2</v>
      </c>
      <c r="D1443" s="130">
        <f t="shared" si="45"/>
        <v>12651.490579390413</v>
      </c>
    </row>
    <row r="1444" spans="1:4" x14ac:dyDescent="0.3">
      <c r="A1444" s="73">
        <v>41751</v>
      </c>
      <c r="B1444" s="130">
        <v>1879.5500489999999</v>
      </c>
      <c r="C1444" s="125">
        <f t="shared" si="44"/>
        <v>1.8704206559497782E-2</v>
      </c>
      <c r="D1444" s="130">
        <f t="shared" si="45"/>
        <v>18704.206559497783</v>
      </c>
    </row>
    <row r="1445" spans="1:4" x14ac:dyDescent="0.3">
      <c r="A1445" s="73">
        <v>41750</v>
      </c>
      <c r="B1445" s="130">
        <v>1871.8900149999999</v>
      </c>
      <c r="C1445" s="125">
        <f t="shared" si="44"/>
        <v>3.6459629958676132E-3</v>
      </c>
      <c r="D1445" s="130">
        <f t="shared" si="45"/>
        <v>3645.9629958676132</v>
      </c>
    </row>
    <row r="1446" spans="1:4" x14ac:dyDescent="0.3">
      <c r="A1446" s="73">
        <v>41746</v>
      </c>
      <c r="B1446" s="130">
        <v>1864.849976</v>
      </c>
      <c r="C1446" s="125">
        <f t="shared" si="44"/>
        <v>-1.266434968085739E-2</v>
      </c>
      <c r="D1446" s="130">
        <f t="shared" si="45"/>
        <v>-12664.349680857389</v>
      </c>
    </row>
    <row r="1447" spans="1:4" x14ac:dyDescent="0.3">
      <c r="A1447" s="73">
        <v>41745</v>
      </c>
      <c r="B1447" s="130">
        <v>1862.3100589999999</v>
      </c>
      <c r="C1447" s="125">
        <f t="shared" si="44"/>
        <v>-1.5119765528121887E-2</v>
      </c>
      <c r="D1447" s="130">
        <f t="shared" si="45"/>
        <v>-15119.765528121887</v>
      </c>
    </row>
    <row r="1448" spans="1:4" x14ac:dyDescent="0.3">
      <c r="A1448" s="73">
        <v>41744</v>
      </c>
      <c r="B1448" s="130">
        <v>1842.9799800000001</v>
      </c>
      <c r="C1448" s="125">
        <f t="shared" si="44"/>
        <v>-2.2561436393552459E-2</v>
      </c>
      <c r="D1448" s="130">
        <f t="shared" si="45"/>
        <v>-22561.43639355246</v>
      </c>
    </row>
    <row r="1449" spans="1:4" x14ac:dyDescent="0.3">
      <c r="A1449" s="73">
        <v>41743</v>
      </c>
      <c r="B1449" s="130">
        <v>1830.6099850000001</v>
      </c>
      <c r="C1449" s="125">
        <f t="shared" si="44"/>
        <v>-2.2287608958724725E-2</v>
      </c>
      <c r="D1449" s="130">
        <f t="shared" si="45"/>
        <v>-22287.608958724726</v>
      </c>
    </row>
    <row r="1450" spans="1:4" x14ac:dyDescent="0.3">
      <c r="A1450" s="73">
        <v>41740</v>
      </c>
      <c r="B1450" s="130">
        <v>1815.6899410000001</v>
      </c>
      <c r="C1450" s="125">
        <f t="shared" si="44"/>
        <v>-2.2571922197682781E-2</v>
      </c>
      <c r="D1450" s="130">
        <f t="shared" si="45"/>
        <v>-22571.922197682779</v>
      </c>
    </row>
    <row r="1451" spans="1:4" x14ac:dyDescent="0.3">
      <c r="A1451" s="73">
        <v>41739</v>
      </c>
      <c r="B1451" s="130">
        <v>1833.079956</v>
      </c>
      <c r="C1451" s="125">
        <f t="shared" si="44"/>
        <v>-8.6315507849313855E-3</v>
      </c>
      <c r="D1451" s="130">
        <f t="shared" si="45"/>
        <v>-8631.5507849313854</v>
      </c>
    </row>
    <row r="1452" spans="1:4" x14ac:dyDescent="0.3">
      <c r="A1452" s="73">
        <v>41738</v>
      </c>
      <c r="B1452" s="130">
        <v>1872.1800539999999</v>
      </c>
      <c r="C1452" s="125">
        <f t="shared" si="44"/>
        <v>1.0590747060902794E-2</v>
      </c>
      <c r="D1452" s="130">
        <f t="shared" si="45"/>
        <v>10590.747060902795</v>
      </c>
    </row>
    <row r="1453" spans="1:4" x14ac:dyDescent="0.3">
      <c r="A1453" s="73">
        <v>41737</v>
      </c>
      <c r="B1453" s="130">
        <v>1851.959961</v>
      </c>
      <c r="C1453" s="125">
        <f t="shared" si="44"/>
        <v>-7.3219809160546268E-3</v>
      </c>
      <c r="D1453" s="130">
        <f t="shared" si="45"/>
        <v>-7321.9809160546265</v>
      </c>
    </row>
    <row r="1454" spans="1:4" x14ac:dyDescent="0.3">
      <c r="A1454" s="73">
        <v>41736</v>
      </c>
      <c r="B1454" s="130">
        <v>1845.040039</v>
      </c>
      <c r="C1454" s="125">
        <f t="shared" si="44"/>
        <v>-6.6758023913948694E-3</v>
      </c>
      <c r="D1454" s="130">
        <f t="shared" si="45"/>
        <v>-6675.8023913948691</v>
      </c>
    </row>
    <row r="1455" spans="1:4" x14ac:dyDescent="0.3">
      <c r="A1455" s="73">
        <v>41733</v>
      </c>
      <c r="B1455" s="130">
        <v>1865.089966</v>
      </c>
      <c r="C1455" s="125">
        <f t="shared" si="44"/>
        <v>-7.6616054726263982E-4</v>
      </c>
      <c r="D1455" s="130">
        <f t="shared" si="45"/>
        <v>-766.16054726263985</v>
      </c>
    </row>
    <row r="1456" spans="1:4" x14ac:dyDescent="0.3">
      <c r="A1456" s="73">
        <v>41732</v>
      </c>
      <c r="B1456" s="130">
        <v>1888.7700199999999</v>
      </c>
      <c r="C1456" s="125">
        <f t="shared" si="44"/>
        <v>8.9529489214643654E-3</v>
      </c>
      <c r="D1456" s="130">
        <f t="shared" si="45"/>
        <v>8952.9489214643654</v>
      </c>
    </row>
    <row r="1457" spans="1:4" x14ac:dyDescent="0.3">
      <c r="A1457" s="73">
        <v>41731</v>
      </c>
      <c r="B1457" s="130">
        <v>1890.900024</v>
      </c>
      <c r="C1457" s="125">
        <f t="shared" si="44"/>
        <v>1.6192223475311573E-2</v>
      </c>
      <c r="D1457" s="130">
        <f t="shared" si="45"/>
        <v>16192.223475311574</v>
      </c>
    </row>
    <row r="1458" spans="1:4" x14ac:dyDescent="0.3">
      <c r="A1458" s="73">
        <v>41730</v>
      </c>
      <c r="B1458" s="130">
        <v>1885.5200199999999</v>
      </c>
      <c r="C1458" s="125">
        <f t="shared" si="44"/>
        <v>7.0877393510482278E-3</v>
      </c>
      <c r="D1458" s="130">
        <f t="shared" si="45"/>
        <v>7087.7393510482279</v>
      </c>
    </row>
    <row r="1459" spans="1:4" x14ac:dyDescent="0.3">
      <c r="A1459" s="73">
        <v>41729</v>
      </c>
      <c r="B1459" s="130">
        <v>1872.339966</v>
      </c>
      <c r="C1459" s="125">
        <f t="shared" si="44"/>
        <v>7.2680182264073245E-3</v>
      </c>
      <c r="D1459" s="130">
        <f t="shared" si="45"/>
        <v>7268.0182264073246</v>
      </c>
    </row>
    <row r="1460" spans="1:4" x14ac:dyDescent="0.3">
      <c r="A1460" s="73">
        <v>41726</v>
      </c>
      <c r="B1460" s="130">
        <v>1857.619995</v>
      </c>
      <c r="C1460" s="125">
        <f t="shared" si="44"/>
        <v>8.9564506336965444E-3</v>
      </c>
      <c r="D1460" s="130">
        <f t="shared" si="45"/>
        <v>8956.4506336965442</v>
      </c>
    </row>
    <row r="1461" spans="1:4" x14ac:dyDescent="0.3">
      <c r="A1461" s="73">
        <v>41725</v>
      </c>
      <c r="B1461" s="130">
        <v>1849.040039</v>
      </c>
      <c r="C1461" s="125">
        <f t="shared" si="44"/>
        <v>1.4623921107279614E-3</v>
      </c>
      <c r="D1461" s="130">
        <f t="shared" si="45"/>
        <v>1462.3921107279614</v>
      </c>
    </row>
    <row r="1462" spans="1:4" x14ac:dyDescent="0.3">
      <c r="A1462" s="73">
        <v>41724</v>
      </c>
      <c r="B1462" s="130">
        <v>1852.5600589999999</v>
      </c>
      <c r="C1462" s="125">
        <f t="shared" si="44"/>
        <v>-8.371637089289341E-3</v>
      </c>
      <c r="D1462" s="130">
        <f t="shared" si="45"/>
        <v>-8371.637089289341</v>
      </c>
    </row>
    <row r="1463" spans="1:4" x14ac:dyDescent="0.3">
      <c r="A1463" s="73">
        <v>41723</v>
      </c>
      <c r="B1463" s="130">
        <v>1865.619995</v>
      </c>
      <c r="C1463" s="125">
        <f t="shared" si="44"/>
        <v>-1.0762356540743312E-3</v>
      </c>
      <c r="D1463" s="130">
        <f t="shared" si="45"/>
        <v>-1076.2356540743313</v>
      </c>
    </row>
    <row r="1464" spans="1:4" x14ac:dyDescent="0.3">
      <c r="A1464" s="73">
        <v>41722</v>
      </c>
      <c r="B1464" s="130">
        <v>1857.4399410000001</v>
      </c>
      <c r="C1464" s="125">
        <f t="shared" si="44"/>
        <v>-1.0510557135227638E-2</v>
      </c>
      <c r="D1464" s="130">
        <f t="shared" si="45"/>
        <v>-10510.557135227638</v>
      </c>
    </row>
    <row r="1465" spans="1:4" x14ac:dyDescent="0.3">
      <c r="A1465" s="73">
        <v>41719</v>
      </c>
      <c r="B1465" s="130">
        <v>1866.5200199999999</v>
      </c>
      <c r="C1465" s="125">
        <f t="shared" si="44"/>
        <v>-6.1340646422715084E-3</v>
      </c>
      <c r="D1465" s="130">
        <f t="shared" si="45"/>
        <v>-6134.0646422715081</v>
      </c>
    </row>
    <row r="1466" spans="1:4" x14ac:dyDescent="0.3">
      <c r="A1466" s="73">
        <v>41718</v>
      </c>
      <c r="B1466" s="130">
        <v>1872.01001</v>
      </c>
      <c r="C1466" s="125">
        <f t="shared" si="44"/>
        <v>-2.6744478897199331E-3</v>
      </c>
      <c r="D1466" s="130">
        <f t="shared" si="45"/>
        <v>-2674.4478897199333</v>
      </c>
    </row>
    <row r="1467" spans="1:4" x14ac:dyDescent="0.3">
      <c r="A1467" s="73">
        <v>41717</v>
      </c>
      <c r="B1467" s="130">
        <v>1860.7700199999999</v>
      </c>
      <c r="C1467" s="125">
        <f t="shared" si="44"/>
        <v>-6.9591039589994574E-3</v>
      </c>
      <c r="D1467" s="130">
        <f t="shared" si="45"/>
        <v>-6959.1039589994571</v>
      </c>
    </row>
    <row r="1468" spans="1:4" x14ac:dyDescent="0.3">
      <c r="A1468" s="73">
        <v>41716</v>
      </c>
      <c r="B1468" s="130">
        <v>1872.25</v>
      </c>
      <c r="C1468" s="125">
        <f t="shared" si="44"/>
        <v>-8.858664342901168E-4</v>
      </c>
      <c r="D1468" s="130">
        <f t="shared" si="45"/>
        <v>-885.86643429011679</v>
      </c>
    </row>
    <row r="1469" spans="1:4" x14ac:dyDescent="0.3">
      <c r="A1469" s="73">
        <v>41715</v>
      </c>
      <c r="B1469" s="130">
        <v>1858.829956</v>
      </c>
      <c r="C1469" s="125">
        <f t="shared" si="44"/>
        <v>7.0974498664209129E-3</v>
      </c>
      <c r="D1469" s="130">
        <f t="shared" si="45"/>
        <v>7097.4498664209132</v>
      </c>
    </row>
    <row r="1470" spans="1:4" x14ac:dyDescent="0.3">
      <c r="A1470" s="73">
        <v>41712</v>
      </c>
      <c r="B1470" s="130">
        <v>1841.130005</v>
      </c>
      <c r="C1470" s="125">
        <f t="shared" si="44"/>
        <v>-9.8523469212751236E-3</v>
      </c>
      <c r="D1470" s="130">
        <f t="shared" si="45"/>
        <v>-9852.3469212751243</v>
      </c>
    </row>
    <row r="1471" spans="1:4" x14ac:dyDescent="0.3">
      <c r="A1471" s="73">
        <v>41711</v>
      </c>
      <c r="B1471" s="130">
        <v>1846.339966</v>
      </c>
      <c r="C1471" s="125">
        <f t="shared" si="44"/>
        <v>-4.2873945460480956E-3</v>
      </c>
      <c r="D1471" s="130">
        <f t="shared" si="45"/>
        <v>-4287.3945460480954</v>
      </c>
    </row>
    <row r="1472" spans="1:4" x14ac:dyDescent="0.3">
      <c r="A1472" s="73">
        <v>41710</v>
      </c>
      <c r="B1472" s="130">
        <v>1868.1999510000001</v>
      </c>
      <c r="C1472" s="125">
        <f t="shared" si="44"/>
        <v>1.2486676806050978E-2</v>
      </c>
      <c r="D1472" s="130">
        <f t="shared" si="45"/>
        <v>12486.676806050978</v>
      </c>
    </row>
    <row r="1473" spans="1:4" x14ac:dyDescent="0.3">
      <c r="A1473" s="73">
        <v>41709</v>
      </c>
      <c r="B1473" s="130">
        <v>1867.630005</v>
      </c>
      <c r="C1473" s="125">
        <f t="shared" si="44"/>
        <v>1.219975397860229E-2</v>
      </c>
      <c r="D1473" s="130">
        <f t="shared" si="45"/>
        <v>12199.75397860229</v>
      </c>
    </row>
    <row r="1474" spans="1:4" x14ac:dyDescent="0.3">
      <c r="A1474" s="73">
        <v>41708</v>
      </c>
      <c r="B1474" s="130">
        <v>1877.170044</v>
      </c>
      <c r="C1474" s="125">
        <f t="shared" si="44"/>
        <v>1.5999079481051837E-2</v>
      </c>
      <c r="D1474" s="130">
        <f t="shared" si="45"/>
        <v>15999.079481051836</v>
      </c>
    </row>
    <row r="1475" spans="1:4" x14ac:dyDescent="0.3">
      <c r="A1475" s="73">
        <v>41705</v>
      </c>
      <c r="B1475" s="130">
        <v>1878.040039</v>
      </c>
      <c r="C1475" s="125">
        <f t="shared" si="44"/>
        <v>2.2758360245064724E-2</v>
      </c>
      <c r="D1475" s="130">
        <f t="shared" si="45"/>
        <v>22758.360245064723</v>
      </c>
    </row>
    <row r="1476" spans="1:4" x14ac:dyDescent="0.3">
      <c r="A1476" s="73">
        <v>41704</v>
      </c>
      <c r="B1476" s="130">
        <v>1877.030029</v>
      </c>
      <c r="C1476" s="125">
        <f t="shared" si="44"/>
        <v>2.0246985733531897E-2</v>
      </c>
      <c r="D1476" s="130">
        <f t="shared" si="45"/>
        <v>20246.985733531896</v>
      </c>
    </row>
    <row r="1477" spans="1:4" x14ac:dyDescent="0.3">
      <c r="A1477" s="73">
        <v>41703</v>
      </c>
      <c r="B1477" s="130">
        <v>1873.8100589999999</v>
      </c>
      <c r="C1477" s="125">
        <f t="shared" si="44"/>
        <v>2.4639813533834598E-2</v>
      </c>
      <c r="D1477" s="130">
        <f t="shared" si="45"/>
        <v>24639.813533834596</v>
      </c>
    </row>
    <row r="1478" spans="1:4" x14ac:dyDescent="0.3">
      <c r="A1478" s="73">
        <v>41702</v>
      </c>
      <c r="B1478" s="130">
        <v>1873.910034</v>
      </c>
      <c r="C1478" s="125">
        <f t="shared" si="44"/>
        <v>1.8008878843472909E-2</v>
      </c>
      <c r="D1478" s="130">
        <f t="shared" si="45"/>
        <v>18008.87884347291</v>
      </c>
    </row>
    <row r="1479" spans="1:4" x14ac:dyDescent="0.3">
      <c r="A1479" s="73">
        <v>41701</v>
      </c>
      <c r="B1479" s="130">
        <v>1845.7299800000001</v>
      </c>
      <c r="C1479" s="125">
        <f t="shared" si="44"/>
        <v>3.8615572359268491E-3</v>
      </c>
      <c r="D1479" s="130">
        <f t="shared" si="45"/>
        <v>3861.557235926849</v>
      </c>
    </row>
    <row r="1480" spans="1:4" x14ac:dyDescent="0.3">
      <c r="A1480" s="73">
        <v>41698</v>
      </c>
      <c r="B1480" s="130">
        <v>1859.4499510000001</v>
      </c>
      <c r="C1480" s="125">
        <f t="shared" ref="C1480:C1543" si="46">B1480/B1490-1</f>
        <v>1.6187293744359232E-2</v>
      </c>
      <c r="D1480" s="130">
        <f t="shared" ref="D1480:D1543" si="47">C1480*$B$5</f>
        <v>16187.293744359233</v>
      </c>
    </row>
    <row r="1481" spans="1:4" x14ac:dyDescent="0.3">
      <c r="A1481" s="73">
        <v>41697</v>
      </c>
      <c r="B1481" s="130">
        <v>1854.290039</v>
      </c>
      <c r="C1481" s="125">
        <f t="shared" si="46"/>
        <v>1.9255097571237334E-2</v>
      </c>
      <c r="D1481" s="130">
        <f t="shared" si="47"/>
        <v>19255.097571237333</v>
      </c>
    </row>
    <row r="1482" spans="1:4" x14ac:dyDescent="0.3">
      <c r="A1482" s="73">
        <v>41696</v>
      </c>
      <c r="B1482" s="130">
        <v>1845.160034</v>
      </c>
      <c r="C1482" s="125">
        <f t="shared" si="46"/>
        <v>1.3963475202637632E-2</v>
      </c>
      <c r="D1482" s="130">
        <f t="shared" si="47"/>
        <v>13963.475202637632</v>
      </c>
    </row>
    <row r="1483" spans="1:4" x14ac:dyDescent="0.3">
      <c r="A1483" s="73">
        <v>41695</v>
      </c>
      <c r="B1483" s="130">
        <v>1845.119995</v>
      </c>
      <c r="C1483" s="125">
        <f t="shared" si="46"/>
        <v>2.5157808391504499E-2</v>
      </c>
      <c r="D1483" s="130">
        <f t="shared" si="47"/>
        <v>25157.808391504499</v>
      </c>
    </row>
    <row r="1484" spans="1:4" x14ac:dyDescent="0.3">
      <c r="A1484" s="73">
        <v>41694</v>
      </c>
      <c r="B1484" s="130">
        <v>1847.6099850000001</v>
      </c>
      <c r="C1484" s="125">
        <f t="shared" si="46"/>
        <v>2.8152143235443905E-2</v>
      </c>
      <c r="D1484" s="130">
        <f t="shared" si="47"/>
        <v>28152.143235443906</v>
      </c>
    </row>
    <row r="1485" spans="1:4" x14ac:dyDescent="0.3">
      <c r="A1485" s="73">
        <v>41691</v>
      </c>
      <c r="B1485" s="130">
        <v>1836.25</v>
      </c>
      <c r="C1485" s="125">
        <f t="shared" si="46"/>
        <v>3.5422849555475144E-2</v>
      </c>
      <c r="D1485" s="130">
        <f t="shared" si="47"/>
        <v>35422.849555475143</v>
      </c>
    </row>
    <row r="1486" spans="1:4" x14ac:dyDescent="0.3">
      <c r="A1486" s="73">
        <v>41690</v>
      </c>
      <c r="B1486" s="130">
        <v>1839.780029</v>
      </c>
      <c r="C1486" s="125">
        <f t="shared" si="46"/>
        <v>5.0318566169544887E-2</v>
      </c>
      <c r="D1486" s="130">
        <f t="shared" si="47"/>
        <v>50318.566169544887</v>
      </c>
    </row>
    <row r="1487" spans="1:4" x14ac:dyDescent="0.3">
      <c r="A1487" s="73">
        <v>41689</v>
      </c>
      <c r="B1487" s="130">
        <v>1828.75</v>
      </c>
      <c r="C1487" s="125">
        <f t="shared" si="46"/>
        <v>4.1904085604660413E-2</v>
      </c>
      <c r="D1487" s="130">
        <f t="shared" si="47"/>
        <v>41904.085604660409</v>
      </c>
    </row>
    <row r="1488" spans="1:4" x14ac:dyDescent="0.3">
      <c r="A1488" s="73">
        <v>41688</v>
      </c>
      <c r="B1488" s="130">
        <v>1840.76001</v>
      </c>
      <c r="C1488" s="125">
        <f t="shared" si="46"/>
        <v>5.6760182415994898E-2</v>
      </c>
      <c r="D1488" s="130">
        <f t="shared" si="47"/>
        <v>56760.182415994896</v>
      </c>
    </row>
    <row r="1489" spans="1:4" x14ac:dyDescent="0.3">
      <c r="A1489" s="73">
        <v>41684</v>
      </c>
      <c r="B1489" s="130">
        <v>1838.630005</v>
      </c>
      <c r="C1489" s="125">
        <f t="shared" si="46"/>
        <v>3.143742535797478E-2</v>
      </c>
      <c r="D1489" s="130">
        <f t="shared" si="47"/>
        <v>31437.425357974778</v>
      </c>
    </row>
    <row r="1490" spans="1:4" x14ac:dyDescent="0.3">
      <c r="A1490" s="73">
        <v>41683</v>
      </c>
      <c r="B1490" s="130">
        <v>1829.829956</v>
      </c>
      <c r="C1490" s="125">
        <f t="shared" si="46"/>
        <v>1.9864125968812374E-2</v>
      </c>
      <c r="D1490" s="130">
        <f t="shared" si="47"/>
        <v>19864.125968812376</v>
      </c>
    </row>
    <row r="1491" spans="1:4" x14ac:dyDescent="0.3">
      <c r="A1491" s="73">
        <v>41682</v>
      </c>
      <c r="B1491" s="130">
        <v>1819.26001</v>
      </c>
      <c r="C1491" s="125">
        <f t="shared" si="46"/>
        <v>2.5397396147261997E-2</v>
      </c>
      <c r="D1491" s="130">
        <f t="shared" si="47"/>
        <v>25397.396147261996</v>
      </c>
    </row>
    <row r="1492" spans="1:4" x14ac:dyDescent="0.3">
      <c r="A1492" s="73">
        <v>41681</v>
      </c>
      <c r="B1492" s="130">
        <v>1819.75</v>
      </c>
      <c r="C1492" s="125">
        <f t="shared" si="46"/>
        <v>1.5202231520223153E-2</v>
      </c>
      <c r="D1492" s="130">
        <f t="shared" si="47"/>
        <v>15202.231520223153</v>
      </c>
    </row>
    <row r="1493" spans="1:4" x14ac:dyDescent="0.3">
      <c r="A1493" s="73">
        <v>41680</v>
      </c>
      <c r="B1493" s="130">
        <v>1799.839966</v>
      </c>
      <c r="C1493" s="125">
        <f t="shared" si="46"/>
        <v>1.0260617882430934E-2</v>
      </c>
      <c r="D1493" s="130">
        <f t="shared" si="47"/>
        <v>10260.617882430934</v>
      </c>
    </row>
    <row r="1494" spans="1:4" x14ac:dyDescent="0.3">
      <c r="A1494" s="73">
        <v>41677</v>
      </c>
      <c r="B1494" s="130">
        <v>1797.0200199999999</v>
      </c>
      <c r="C1494" s="125">
        <f t="shared" si="46"/>
        <v>3.7591568144785814E-3</v>
      </c>
      <c r="D1494" s="130">
        <f t="shared" si="47"/>
        <v>3759.1568144785815</v>
      </c>
    </row>
    <row r="1495" spans="1:4" x14ac:dyDescent="0.3">
      <c r="A1495" s="73">
        <v>41676</v>
      </c>
      <c r="B1495" s="130">
        <v>1773.4300539999999</v>
      </c>
      <c r="C1495" s="125">
        <f t="shared" si="46"/>
        <v>-3.0096315026719944E-2</v>
      </c>
      <c r="D1495" s="130">
        <f t="shared" si="47"/>
        <v>-30096.315026719945</v>
      </c>
    </row>
    <row r="1496" spans="1:4" x14ac:dyDescent="0.3">
      <c r="A1496" s="73">
        <v>41675</v>
      </c>
      <c r="B1496" s="130">
        <v>1751.6400149999999</v>
      </c>
      <c r="C1496" s="125">
        <f t="shared" si="46"/>
        <v>-5.0529563629729934E-2</v>
      </c>
      <c r="D1496" s="130">
        <f t="shared" si="47"/>
        <v>-50529.563629729935</v>
      </c>
    </row>
    <row r="1497" spans="1:4" x14ac:dyDescent="0.3">
      <c r="A1497" s="73">
        <v>41674</v>
      </c>
      <c r="B1497" s="130">
        <v>1755.1999510000001</v>
      </c>
      <c r="C1497" s="125">
        <f t="shared" si="46"/>
        <v>-4.8052986031784095E-2</v>
      </c>
      <c r="D1497" s="130">
        <f t="shared" si="47"/>
        <v>-48052.986031784094</v>
      </c>
    </row>
    <row r="1498" spans="1:4" x14ac:dyDescent="0.3">
      <c r="A1498" s="73">
        <v>41673</v>
      </c>
      <c r="B1498" s="130">
        <v>1741.8900149999999</v>
      </c>
      <c r="C1498" s="125">
        <f t="shared" si="46"/>
        <v>-5.2651296339758291E-2</v>
      </c>
      <c r="D1498" s="130">
        <f t="shared" si="47"/>
        <v>-52651.296339758293</v>
      </c>
    </row>
    <row r="1499" spans="1:4" x14ac:dyDescent="0.3">
      <c r="A1499" s="73">
        <v>41670</v>
      </c>
      <c r="B1499" s="130">
        <v>1782.589966</v>
      </c>
      <c r="C1499" s="125">
        <f t="shared" si="46"/>
        <v>-3.4292427222431199E-2</v>
      </c>
      <c r="D1499" s="130">
        <f t="shared" si="47"/>
        <v>-34292.427222431201</v>
      </c>
    </row>
    <row r="1500" spans="1:4" x14ac:dyDescent="0.3">
      <c r="A1500" s="73">
        <v>41669</v>
      </c>
      <c r="B1500" s="130">
        <v>1794.1899410000001</v>
      </c>
      <c r="C1500" s="125">
        <f t="shared" si="46"/>
        <v>-2.931759911566445E-2</v>
      </c>
      <c r="D1500" s="130">
        <f t="shared" si="47"/>
        <v>-29317.599115664449</v>
      </c>
    </row>
    <row r="1501" spans="1:4" x14ac:dyDescent="0.3">
      <c r="A1501" s="73">
        <v>41668</v>
      </c>
      <c r="B1501" s="130">
        <v>1774.1999510000001</v>
      </c>
      <c r="C1501" s="125">
        <f t="shared" si="46"/>
        <v>-3.5173613190709441E-2</v>
      </c>
      <c r="D1501" s="130">
        <f t="shared" si="47"/>
        <v>-35173.613190709439</v>
      </c>
    </row>
    <row r="1502" spans="1:4" x14ac:dyDescent="0.3">
      <c r="A1502" s="73">
        <v>41667</v>
      </c>
      <c r="B1502" s="130">
        <v>1792.5</v>
      </c>
      <c r="C1502" s="125">
        <f t="shared" si="46"/>
        <v>-1.4676754463039288E-2</v>
      </c>
      <c r="D1502" s="130">
        <f t="shared" si="47"/>
        <v>-14676.754463039288</v>
      </c>
    </row>
    <row r="1503" spans="1:4" x14ac:dyDescent="0.3">
      <c r="A1503" s="73">
        <v>41666</v>
      </c>
      <c r="B1503" s="130">
        <v>1781.5600589999999</v>
      </c>
      <c r="C1503" s="125">
        <f t="shared" si="46"/>
        <v>-3.3006364717745096E-2</v>
      </c>
      <c r="D1503" s="130">
        <f t="shared" si="47"/>
        <v>-33006.364717745098</v>
      </c>
    </row>
    <row r="1504" spans="1:4" x14ac:dyDescent="0.3">
      <c r="A1504" s="73">
        <v>41663</v>
      </c>
      <c r="B1504" s="130">
        <v>1790.290039</v>
      </c>
      <c r="C1504" s="125">
        <f t="shared" si="46"/>
        <v>-2.6026432227246099E-2</v>
      </c>
      <c r="D1504" s="130">
        <f t="shared" si="47"/>
        <v>-26026.4322272461</v>
      </c>
    </row>
    <row r="1505" spans="1:4" x14ac:dyDescent="0.3">
      <c r="A1505" s="73">
        <v>41662</v>
      </c>
      <c r="B1505" s="130">
        <v>1828.459961</v>
      </c>
      <c r="C1505" s="125">
        <f t="shared" si="46"/>
        <v>-4.9143282679868783E-3</v>
      </c>
      <c r="D1505" s="130">
        <f t="shared" si="47"/>
        <v>-4914.328267986878</v>
      </c>
    </row>
    <row r="1506" spans="1:4" x14ac:dyDescent="0.3">
      <c r="A1506" s="73">
        <v>41661</v>
      </c>
      <c r="B1506" s="130">
        <v>1844.8599850000001</v>
      </c>
      <c r="C1506" s="125">
        <f t="shared" si="46"/>
        <v>3.7978431567953219E-3</v>
      </c>
      <c r="D1506" s="130">
        <f t="shared" si="47"/>
        <v>3797.8431567953221</v>
      </c>
    </row>
    <row r="1507" spans="1:4" x14ac:dyDescent="0.3">
      <c r="A1507" s="73">
        <v>41660</v>
      </c>
      <c r="B1507" s="130">
        <v>1843.8000489999999</v>
      </c>
      <c r="C1507" s="125">
        <f t="shared" si="46"/>
        <v>9.3224811079393177E-3</v>
      </c>
      <c r="D1507" s="130">
        <f t="shared" si="47"/>
        <v>9322.4811079393185</v>
      </c>
    </row>
    <row r="1508" spans="1:4" x14ac:dyDescent="0.3">
      <c r="A1508" s="73">
        <v>41656</v>
      </c>
      <c r="B1508" s="130">
        <v>1838.6999510000001</v>
      </c>
      <c r="C1508" s="125">
        <f t="shared" si="46"/>
        <v>4.0024440828518859E-3</v>
      </c>
      <c r="D1508" s="130">
        <f t="shared" si="47"/>
        <v>4002.4440828518859</v>
      </c>
    </row>
    <row r="1509" spans="1:4" x14ac:dyDescent="0.3">
      <c r="A1509" s="73">
        <v>41655</v>
      </c>
      <c r="B1509" s="130">
        <v>1845.8900149999999</v>
      </c>
      <c r="C1509" s="125">
        <f t="shared" si="46"/>
        <v>7.5928968394074481E-3</v>
      </c>
      <c r="D1509" s="130">
        <f t="shared" si="47"/>
        <v>7592.8968394074482</v>
      </c>
    </row>
    <row r="1510" spans="1:4" x14ac:dyDescent="0.3">
      <c r="A1510" s="73">
        <v>41654</v>
      </c>
      <c r="B1510" s="130">
        <v>1848.380005</v>
      </c>
      <c r="C1510" s="125">
        <f t="shared" si="46"/>
        <v>1.083122344258669E-5</v>
      </c>
      <c r="D1510" s="130">
        <f t="shared" si="47"/>
        <v>10.83122344258669</v>
      </c>
    </row>
    <row r="1511" spans="1:4" x14ac:dyDescent="0.3">
      <c r="A1511" s="73">
        <v>41653</v>
      </c>
      <c r="B1511" s="130">
        <v>1838.880005</v>
      </c>
      <c r="C1511" s="125">
        <f t="shared" si="46"/>
        <v>-1.1894936445832061E-3</v>
      </c>
      <c r="D1511" s="130">
        <f t="shared" si="47"/>
        <v>-1189.4936445832061</v>
      </c>
    </row>
    <row r="1512" spans="1:4" x14ac:dyDescent="0.3">
      <c r="A1512" s="73">
        <v>41652</v>
      </c>
      <c r="B1512" s="130">
        <v>1819.1999510000001</v>
      </c>
      <c r="C1512" s="125">
        <f t="shared" si="46"/>
        <v>-1.2056083800724426E-2</v>
      </c>
      <c r="D1512" s="130">
        <f t="shared" si="47"/>
        <v>-12056.083800724426</v>
      </c>
    </row>
    <row r="1513" spans="1:4" x14ac:dyDescent="0.3">
      <c r="A1513" s="73">
        <v>41649</v>
      </c>
      <c r="B1513" s="130">
        <v>1842.369995</v>
      </c>
      <c r="C1513" s="125">
        <f t="shared" si="46"/>
        <v>1.8999522057305818E-4</v>
      </c>
      <c r="D1513" s="130">
        <f t="shared" si="47"/>
        <v>189.99522057305819</v>
      </c>
    </row>
    <row r="1514" spans="1:4" x14ac:dyDescent="0.3">
      <c r="A1514" s="73">
        <v>41648</v>
      </c>
      <c r="B1514" s="130">
        <v>1838.130005</v>
      </c>
      <c r="C1514" s="125">
        <f t="shared" si="46"/>
        <v>2.6236877040990425E-3</v>
      </c>
      <c r="D1514" s="130">
        <f t="shared" si="47"/>
        <v>2623.6877040990425</v>
      </c>
    </row>
    <row r="1515" spans="1:4" x14ac:dyDescent="0.3">
      <c r="A1515" s="73">
        <v>41647</v>
      </c>
      <c r="B1515" s="130">
        <v>1837.48999</v>
      </c>
      <c r="C1515" s="125">
        <f t="shared" si="46"/>
        <v>5.1969650008860668E-3</v>
      </c>
      <c r="D1515" s="130">
        <f t="shared" si="47"/>
        <v>5196.9650008860672</v>
      </c>
    </row>
    <row r="1516" spans="1:4" x14ac:dyDescent="0.3">
      <c r="A1516" s="73">
        <v>41646</v>
      </c>
      <c r="B1516" s="130">
        <v>1837.880005</v>
      </c>
      <c r="C1516" s="125">
        <f t="shared" si="46"/>
        <v>1.0757215221132377E-2</v>
      </c>
      <c r="D1516" s="130">
        <f t="shared" si="47"/>
        <v>10757.215221132377</v>
      </c>
    </row>
    <row r="1517" spans="1:4" x14ac:dyDescent="0.3">
      <c r="A1517" s="73">
        <v>41645</v>
      </c>
      <c r="B1517" s="130">
        <v>1826.7700199999999</v>
      </c>
      <c r="C1517" s="125">
        <f t="shared" si="46"/>
        <v>9.4883091444073475E-3</v>
      </c>
      <c r="D1517" s="130">
        <f t="shared" si="47"/>
        <v>9488.309144407347</v>
      </c>
    </row>
    <row r="1518" spans="1:4" x14ac:dyDescent="0.3">
      <c r="A1518" s="73">
        <v>41642</v>
      </c>
      <c r="B1518" s="130">
        <v>1831.369995</v>
      </c>
      <c r="C1518" s="125">
        <f t="shared" si="46"/>
        <v>1.1443388134293686E-2</v>
      </c>
      <c r="D1518" s="130">
        <f t="shared" si="47"/>
        <v>11443.388134293686</v>
      </c>
    </row>
    <row r="1519" spans="1:4" x14ac:dyDescent="0.3">
      <c r="A1519" s="73">
        <v>41641</v>
      </c>
      <c r="B1519" s="130">
        <v>1831.9799800000001</v>
      </c>
      <c r="C1519" s="125">
        <f t="shared" si="46"/>
        <v>2.8624357102751352E-2</v>
      </c>
      <c r="D1519" s="130">
        <f t="shared" si="47"/>
        <v>28624.357102751354</v>
      </c>
    </row>
    <row r="1520" spans="1:4" x14ac:dyDescent="0.3">
      <c r="A1520" s="73">
        <v>41639</v>
      </c>
      <c r="B1520" s="130">
        <v>1848.3599850000001</v>
      </c>
      <c r="C1520" s="125">
        <f t="shared" si="46"/>
        <v>3.4603168499152792E-2</v>
      </c>
      <c r="D1520" s="130">
        <f t="shared" si="47"/>
        <v>34603.168499152795</v>
      </c>
    </row>
    <row r="1521" spans="1:4" x14ac:dyDescent="0.3">
      <c r="A1521" s="73">
        <v>41638</v>
      </c>
      <c r="B1521" s="130">
        <v>1841.0699460000001</v>
      </c>
      <c r="C1521" s="125">
        <f t="shared" si="46"/>
        <v>3.7035577811279863E-2</v>
      </c>
      <c r="D1521" s="130">
        <f t="shared" si="47"/>
        <v>37035.577811279865</v>
      </c>
    </row>
    <row r="1522" spans="1:4" x14ac:dyDescent="0.3">
      <c r="A1522" s="73">
        <v>41635</v>
      </c>
      <c r="B1522" s="130">
        <v>1841.400024</v>
      </c>
      <c r="C1522" s="125">
        <f t="shared" si="46"/>
        <v>3.7116318783441349E-2</v>
      </c>
      <c r="D1522" s="130">
        <f t="shared" si="47"/>
        <v>37116.318783441347</v>
      </c>
    </row>
    <row r="1523" spans="1:4" x14ac:dyDescent="0.3">
      <c r="A1523" s="73">
        <v>41634</v>
      </c>
      <c r="B1523" s="130">
        <v>1842.0200199999999</v>
      </c>
      <c r="C1523" s="125">
        <f t="shared" si="46"/>
        <v>3.3553685837358405E-2</v>
      </c>
      <c r="D1523" s="130">
        <f t="shared" si="47"/>
        <v>33553.685837358404</v>
      </c>
    </row>
    <row r="1524" spans="1:4" x14ac:dyDescent="0.3">
      <c r="A1524" s="73">
        <v>41632</v>
      </c>
      <c r="B1524" s="130">
        <v>1833.3199460000001</v>
      </c>
      <c r="C1524" s="125">
        <f t="shared" si="46"/>
        <v>1.7030739193592437E-2</v>
      </c>
      <c r="D1524" s="130">
        <f t="shared" si="47"/>
        <v>17030.739193592435</v>
      </c>
    </row>
    <row r="1525" spans="1:4" x14ac:dyDescent="0.3">
      <c r="A1525" s="73">
        <v>41631</v>
      </c>
      <c r="B1525" s="130">
        <v>1827.98999</v>
      </c>
      <c r="C1525" s="125">
        <f t="shared" si="46"/>
        <v>1.0849546859463377E-2</v>
      </c>
      <c r="D1525" s="130">
        <f t="shared" si="47"/>
        <v>10849.546859463377</v>
      </c>
    </row>
    <row r="1526" spans="1:4" x14ac:dyDescent="0.3">
      <c r="A1526" s="73">
        <v>41628</v>
      </c>
      <c r="B1526" s="130">
        <v>1818.3199460000001</v>
      </c>
      <c r="C1526" s="125">
        <f t="shared" si="46"/>
        <v>7.3292634988808558E-3</v>
      </c>
      <c r="D1526" s="130">
        <f t="shared" si="47"/>
        <v>7329.2634988808559</v>
      </c>
    </row>
    <row r="1527" spans="1:4" x14ac:dyDescent="0.3">
      <c r="A1527" s="73">
        <v>41627</v>
      </c>
      <c r="B1527" s="130">
        <v>1809.599976</v>
      </c>
      <c r="C1527" s="125">
        <f t="shared" si="46"/>
        <v>1.3764444631648276E-2</v>
      </c>
      <c r="D1527" s="130">
        <f t="shared" si="47"/>
        <v>13764.444631648275</v>
      </c>
    </row>
    <row r="1528" spans="1:4" x14ac:dyDescent="0.3">
      <c r="A1528" s="73">
        <v>41626</v>
      </c>
      <c r="B1528" s="130">
        <v>1810.650024</v>
      </c>
      <c r="C1528" s="125">
        <f t="shared" si="46"/>
        <v>9.950839415721946E-3</v>
      </c>
      <c r="D1528" s="130">
        <f t="shared" si="47"/>
        <v>9950.8394157219464</v>
      </c>
    </row>
    <row r="1529" spans="1:4" x14ac:dyDescent="0.3">
      <c r="A1529" s="73">
        <v>41625</v>
      </c>
      <c r="B1529" s="130">
        <v>1781</v>
      </c>
      <c r="C1529" s="125">
        <f t="shared" si="46"/>
        <v>-7.8823629283476526E-3</v>
      </c>
      <c r="D1529" s="130">
        <f t="shared" si="47"/>
        <v>-7882.362928347653</v>
      </c>
    </row>
    <row r="1530" spans="1:4" x14ac:dyDescent="0.3">
      <c r="A1530" s="73">
        <v>41624</v>
      </c>
      <c r="B1530" s="130">
        <v>1786.540039</v>
      </c>
      <c r="C1530" s="125">
        <f t="shared" si="46"/>
        <v>-7.9737824469039431E-3</v>
      </c>
      <c r="D1530" s="130">
        <f t="shared" si="47"/>
        <v>-7973.7824469039433</v>
      </c>
    </row>
    <row r="1531" spans="1:4" x14ac:dyDescent="0.3">
      <c r="A1531" s="73">
        <v>41621</v>
      </c>
      <c r="B1531" s="130">
        <v>1775.3199460000001</v>
      </c>
      <c r="C1531" s="125">
        <f t="shared" si="46"/>
        <v>-1.6884451854745075E-2</v>
      </c>
      <c r="D1531" s="130">
        <f t="shared" si="47"/>
        <v>-16884.451854745075</v>
      </c>
    </row>
    <row r="1532" spans="1:4" x14ac:dyDescent="0.3">
      <c r="A1532" s="73">
        <v>41620</v>
      </c>
      <c r="B1532" s="130">
        <v>1775.5</v>
      </c>
      <c r="C1532" s="125">
        <f t="shared" si="46"/>
        <v>-1.7557245259953058E-2</v>
      </c>
      <c r="D1532" s="130">
        <f t="shared" si="47"/>
        <v>-17557.245259953059</v>
      </c>
    </row>
    <row r="1533" spans="1:4" x14ac:dyDescent="0.3">
      <c r="A1533" s="73">
        <v>41619</v>
      </c>
      <c r="B1533" s="130">
        <v>1782.219971</v>
      </c>
      <c r="C1533" s="125">
        <f t="shared" si="46"/>
        <v>-1.138817306892248E-2</v>
      </c>
      <c r="D1533" s="130">
        <f t="shared" si="47"/>
        <v>-11388.173068922481</v>
      </c>
    </row>
    <row r="1534" spans="1:4" x14ac:dyDescent="0.3">
      <c r="A1534" s="73">
        <v>41618</v>
      </c>
      <c r="B1534" s="130">
        <v>1802.619995</v>
      </c>
      <c r="C1534" s="125">
        <f t="shared" si="46"/>
        <v>7.7679087453708107E-5</v>
      </c>
      <c r="D1534" s="130">
        <f t="shared" si="47"/>
        <v>77.679087453708107</v>
      </c>
    </row>
    <row r="1535" spans="1:4" x14ac:dyDescent="0.3">
      <c r="A1535" s="73">
        <v>41617</v>
      </c>
      <c r="B1535" s="130">
        <v>1808.369995</v>
      </c>
      <c r="C1535" s="125">
        <f t="shared" si="46"/>
        <v>2.0002576409037243E-3</v>
      </c>
      <c r="D1535" s="130">
        <f t="shared" si="47"/>
        <v>2000.2576409037242</v>
      </c>
    </row>
    <row r="1536" spans="1:4" x14ac:dyDescent="0.3">
      <c r="A1536" s="73">
        <v>41614</v>
      </c>
      <c r="B1536" s="130">
        <v>1805.089966</v>
      </c>
      <c r="C1536" s="125">
        <f t="shared" si="46"/>
        <v>5.1451903686190459E-3</v>
      </c>
      <c r="D1536" s="130">
        <f t="shared" si="47"/>
        <v>5145.1903686190462</v>
      </c>
    </row>
    <row r="1537" spans="1:4" x14ac:dyDescent="0.3">
      <c r="A1537" s="73">
        <v>41613</v>
      </c>
      <c r="B1537" s="130">
        <v>1785.030029</v>
      </c>
      <c r="C1537" s="125">
        <f t="shared" si="46"/>
        <v>2.0546175192537319E-3</v>
      </c>
      <c r="D1537" s="130">
        <f t="shared" si="47"/>
        <v>2054.6175192537321</v>
      </c>
    </row>
    <row r="1538" spans="1:4" x14ac:dyDescent="0.3">
      <c r="A1538" s="73">
        <v>41612</v>
      </c>
      <c r="B1538" s="130">
        <v>1792.8100589999999</v>
      </c>
      <c r="C1538" s="125">
        <f t="shared" si="46"/>
        <v>2.7631002331351961E-3</v>
      </c>
      <c r="D1538" s="130">
        <f t="shared" si="47"/>
        <v>2763.100233135196</v>
      </c>
    </row>
    <row r="1539" spans="1:4" x14ac:dyDescent="0.3">
      <c r="A1539" s="73">
        <v>41611</v>
      </c>
      <c r="B1539" s="130">
        <v>1795.150024</v>
      </c>
      <c r="C1539" s="125">
        <f t="shared" si="46"/>
        <v>2.0206164236167279E-3</v>
      </c>
      <c r="D1539" s="130">
        <f t="shared" si="47"/>
        <v>2020.6164236167278</v>
      </c>
    </row>
    <row r="1540" spans="1:4" x14ac:dyDescent="0.3">
      <c r="A1540" s="73">
        <v>41610</v>
      </c>
      <c r="B1540" s="130">
        <v>1800.900024</v>
      </c>
      <c r="C1540" s="125">
        <f t="shared" si="46"/>
        <v>1.5126238298270867E-3</v>
      </c>
      <c r="D1540" s="130">
        <f t="shared" si="47"/>
        <v>1512.6238298270866</v>
      </c>
    </row>
    <row r="1541" spans="1:4" x14ac:dyDescent="0.3">
      <c r="A1541" s="73">
        <v>41607</v>
      </c>
      <c r="B1541" s="130">
        <v>1805.8100589999999</v>
      </c>
      <c r="C1541" s="125">
        <f t="shared" si="46"/>
        <v>8.4831310062523091E-3</v>
      </c>
      <c r="D1541" s="130">
        <f t="shared" si="47"/>
        <v>8483.1310062523098</v>
      </c>
    </row>
    <row r="1542" spans="1:4" x14ac:dyDescent="0.3">
      <c r="A1542" s="73">
        <v>41605</v>
      </c>
      <c r="B1542" s="130">
        <v>1807.2299800000001</v>
      </c>
      <c r="C1542" s="125">
        <f t="shared" si="46"/>
        <v>1.4158237934904561E-2</v>
      </c>
      <c r="D1542" s="130">
        <f t="shared" si="47"/>
        <v>14158.23793490456</v>
      </c>
    </row>
    <row r="1543" spans="1:4" x14ac:dyDescent="0.3">
      <c r="A1543" s="73">
        <v>41604</v>
      </c>
      <c r="B1543" s="130">
        <v>1802.75</v>
      </c>
      <c r="C1543" s="125">
        <f t="shared" si="46"/>
        <v>1.9833828425909417E-2</v>
      </c>
      <c r="D1543" s="130">
        <f t="shared" si="47"/>
        <v>19833.828425909418</v>
      </c>
    </row>
    <row r="1544" spans="1:4" x14ac:dyDescent="0.3">
      <c r="A1544" s="73">
        <v>41603</v>
      </c>
      <c r="B1544" s="130">
        <v>1802.4799800000001</v>
      </c>
      <c r="C1544" s="125">
        <f t="shared" ref="C1544:C1607" si="48">B1544/B1554-1</f>
        <v>1.7264031481096342E-2</v>
      </c>
      <c r="D1544" s="130">
        <f t="shared" ref="D1544:D1607" si="49">C1544*$B$5</f>
        <v>17264.031481096343</v>
      </c>
    </row>
    <row r="1545" spans="1:4" x14ac:dyDescent="0.3">
      <c r="A1545" s="73">
        <v>41600</v>
      </c>
      <c r="B1545" s="130">
        <v>1804.76001</v>
      </c>
      <c r="C1545" s="125">
        <f t="shared" si="48"/>
        <v>1.9287152613679526E-2</v>
      </c>
      <c r="D1545" s="130">
        <f t="shared" si="49"/>
        <v>19287.152613679526</v>
      </c>
    </row>
    <row r="1546" spans="1:4" x14ac:dyDescent="0.3">
      <c r="A1546" s="73">
        <v>41599</v>
      </c>
      <c r="B1546" s="130">
        <v>1795.849976</v>
      </c>
      <c r="C1546" s="125">
        <f t="shared" si="48"/>
        <v>2.7873938317274138E-2</v>
      </c>
      <c r="D1546" s="130">
        <f t="shared" si="49"/>
        <v>27873.93831727414</v>
      </c>
    </row>
    <row r="1547" spans="1:4" x14ac:dyDescent="0.3">
      <c r="A1547" s="73">
        <v>41598</v>
      </c>
      <c r="B1547" s="130">
        <v>1781.369995</v>
      </c>
      <c r="C1547" s="125">
        <f t="shared" si="48"/>
        <v>6.1451943029624534E-3</v>
      </c>
      <c r="D1547" s="130">
        <f t="shared" si="49"/>
        <v>6145.1943029624535</v>
      </c>
    </row>
    <row r="1548" spans="1:4" x14ac:dyDescent="0.3">
      <c r="A1548" s="73">
        <v>41597</v>
      </c>
      <c r="B1548" s="130">
        <v>1787.869995</v>
      </c>
      <c r="C1548" s="125">
        <f t="shared" si="48"/>
        <v>1.4123907048669837E-2</v>
      </c>
      <c r="D1548" s="130">
        <f t="shared" si="49"/>
        <v>14123.907048669837</v>
      </c>
    </row>
    <row r="1549" spans="1:4" x14ac:dyDescent="0.3">
      <c r="A1549" s="73">
        <v>41596</v>
      </c>
      <c r="B1549" s="130">
        <v>1791.530029</v>
      </c>
      <c r="C1549" s="125">
        <f t="shared" si="48"/>
        <v>1.3348930262599756E-2</v>
      </c>
      <c r="D1549" s="130">
        <f t="shared" si="49"/>
        <v>13348.930262599757</v>
      </c>
    </row>
    <row r="1550" spans="1:4" x14ac:dyDescent="0.3">
      <c r="A1550" s="73">
        <v>41593</v>
      </c>
      <c r="B1550" s="130">
        <v>1798.1800539999999</v>
      </c>
      <c r="C1550" s="125">
        <f t="shared" si="48"/>
        <v>2.0742057792096702E-2</v>
      </c>
      <c r="D1550" s="130">
        <f t="shared" si="49"/>
        <v>20742.057792096701</v>
      </c>
    </row>
    <row r="1551" spans="1:4" x14ac:dyDescent="0.3">
      <c r="A1551" s="73">
        <v>41592</v>
      </c>
      <c r="B1551" s="130">
        <v>1790.619995</v>
      </c>
      <c r="C1551" s="125">
        <f t="shared" si="48"/>
        <v>1.9401753016345502E-2</v>
      </c>
      <c r="D1551" s="130">
        <f t="shared" si="49"/>
        <v>19401.753016345501</v>
      </c>
    </row>
    <row r="1552" spans="1:4" x14ac:dyDescent="0.3">
      <c r="A1552" s="73">
        <v>41591</v>
      </c>
      <c r="B1552" s="130">
        <v>1782</v>
      </c>
      <c r="C1552" s="125">
        <f t="shared" si="48"/>
        <v>1.0599350298381216E-2</v>
      </c>
      <c r="D1552" s="130">
        <f t="shared" si="49"/>
        <v>10599.350298381216</v>
      </c>
    </row>
    <row r="1553" spans="1:4" x14ac:dyDescent="0.3">
      <c r="A1553" s="73">
        <v>41590</v>
      </c>
      <c r="B1553" s="130">
        <v>1767.6899410000001</v>
      </c>
      <c r="C1553" s="125">
        <f t="shared" si="48"/>
        <v>-2.4041367520543089E-3</v>
      </c>
      <c r="D1553" s="130">
        <f t="shared" si="49"/>
        <v>-2404.136752054309</v>
      </c>
    </row>
    <row r="1554" spans="1:4" x14ac:dyDescent="0.3">
      <c r="A1554" s="73">
        <v>41589</v>
      </c>
      <c r="B1554" s="130">
        <v>1771.8900149999999</v>
      </c>
      <c r="C1554" s="125">
        <f t="shared" si="48"/>
        <v>5.5501813639629027E-3</v>
      </c>
      <c r="D1554" s="130">
        <f t="shared" si="49"/>
        <v>5550.1813639629027</v>
      </c>
    </row>
    <row r="1555" spans="1:4" x14ac:dyDescent="0.3">
      <c r="A1555" s="73">
        <v>41586</v>
      </c>
      <c r="B1555" s="130">
        <v>1770.6099850000001</v>
      </c>
      <c r="C1555" s="125">
        <f t="shared" si="48"/>
        <v>6.1598759365160127E-3</v>
      </c>
      <c r="D1555" s="130">
        <f t="shared" si="49"/>
        <v>6159.8759365160131</v>
      </c>
    </row>
    <row r="1556" spans="1:4" x14ac:dyDescent="0.3">
      <c r="A1556" s="73">
        <v>41585</v>
      </c>
      <c r="B1556" s="130">
        <v>1747.150024</v>
      </c>
      <c r="C1556" s="125">
        <f t="shared" si="48"/>
        <v>-2.8080625498041467E-3</v>
      </c>
      <c r="D1556" s="130">
        <f t="shared" si="49"/>
        <v>-2808.0625498041468</v>
      </c>
    </row>
    <row r="1557" spans="1:4" x14ac:dyDescent="0.3">
      <c r="A1557" s="73">
        <v>41584</v>
      </c>
      <c r="B1557" s="130">
        <v>1770.48999</v>
      </c>
      <c r="C1557" s="125">
        <f t="shared" si="48"/>
        <v>1.3805692306927186E-2</v>
      </c>
      <c r="D1557" s="130">
        <f t="shared" si="49"/>
        <v>13805.692306927187</v>
      </c>
    </row>
    <row r="1558" spans="1:4" x14ac:dyDescent="0.3">
      <c r="A1558" s="73">
        <v>41583</v>
      </c>
      <c r="B1558" s="130">
        <v>1762.969971</v>
      </c>
      <c r="C1558" s="125">
        <f t="shared" si="48"/>
        <v>4.7301924532086037E-3</v>
      </c>
      <c r="D1558" s="130">
        <f t="shared" si="49"/>
        <v>4730.1924532086041</v>
      </c>
    </row>
    <row r="1559" spans="1:4" x14ac:dyDescent="0.3">
      <c r="A1559" s="73">
        <v>41582</v>
      </c>
      <c r="B1559" s="130">
        <v>1767.9300539999999</v>
      </c>
      <c r="C1559" s="125">
        <f t="shared" si="48"/>
        <v>1.3337853533933686E-2</v>
      </c>
      <c r="D1559" s="130">
        <f t="shared" si="49"/>
        <v>13337.853533933685</v>
      </c>
    </row>
    <row r="1560" spans="1:4" x14ac:dyDescent="0.3">
      <c r="A1560" s="73">
        <v>41579</v>
      </c>
      <c r="B1560" s="130">
        <v>1761.6400149999999</v>
      </c>
      <c r="C1560" s="125">
        <f t="shared" si="48"/>
        <v>9.825173402120857E-3</v>
      </c>
      <c r="D1560" s="130">
        <f t="shared" si="49"/>
        <v>9825.1734021208576</v>
      </c>
    </row>
    <row r="1561" spans="1:4" x14ac:dyDescent="0.3">
      <c r="A1561" s="73">
        <v>41578</v>
      </c>
      <c r="B1561" s="130">
        <v>1756.540039</v>
      </c>
      <c r="C1561" s="125">
        <f t="shared" si="48"/>
        <v>1.3495666662495465E-2</v>
      </c>
      <c r="D1561" s="130">
        <f t="shared" si="49"/>
        <v>13495.666662495465</v>
      </c>
    </row>
    <row r="1562" spans="1:4" x14ac:dyDescent="0.3">
      <c r="A1562" s="73">
        <v>41577</v>
      </c>
      <c r="B1562" s="130">
        <v>1763.3100589999999</v>
      </c>
      <c r="C1562" s="125">
        <f t="shared" si="48"/>
        <v>2.4263170796923861E-2</v>
      </c>
      <c r="D1562" s="130">
        <f t="shared" si="49"/>
        <v>24263.17079692386</v>
      </c>
    </row>
    <row r="1563" spans="1:4" x14ac:dyDescent="0.3">
      <c r="A1563" s="73">
        <v>41576</v>
      </c>
      <c r="B1563" s="130">
        <v>1771.9499510000001</v>
      </c>
      <c r="C1563" s="125">
        <f t="shared" si="48"/>
        <v>4.3514298336134516E-2</v>
      </c>
      <c r="D1563" s="130">
        <f t="shared" si="49"/>
        <v>43514.298336134518</v>
      </c>
    </row>
    <row r="1564" spans="1:4" x14ac:dyDescent="0.3">
      <c r="A1564" s="73">
        <v>41575</v>
      </c>
      <c r="B1564" s="130">
        <v>1762.1099850000001</v>
      </c>
      <c r="C1564" s="125">
        <f t="shared" si="48"/>
        <v>3.0389307041622571E-2</v>
      </c>
      <c r="D1564" s="130">
        <f t="shared" si="49"/>
        <v>30389.307041622571</v>
      </c>
    </row>
    <row r="1565" spans="1:4" x14ac:dyDescent="0.3">
      <c r="A1565" s="73">
        <v>41572</v>
      </c>
      <c r="B1565" s="130">
        <v>1759.7700199999999</v>
      </c>
      <c r="C1565" s="125">
        <f t="shared" si="48"/>
        <v>3.3213991678890054E-2</v>
      </c>
      <c r="D1565" s="130">
        <f t="shared" si="49"/>
        <v>33213.991678890052</v>
      </c>
    </row>
    <row r="1566" spans="1:4" x14ac:dyDescent="0.3">
      <c r="A1566" s="73">
        <v>41571</v>
      </c>
      <c r="B1566" s="130">
        <v>1752.0699460000001</v>
      </c>
      <c r="C1566" s="125">
        <f t="shared" si="48"/>
        <v>3.5159690011331124E-2</v>
      </c>
      <c r="D1566" s="130">
        <f t="shared" si="49"/>
        <v>35159.69001133112</v>
      </c>
    </row>
    <row r="1567" spans="1:4" x14ac:dyDescent="0.3">
      <c r="A1567" s="73">
        <v>41570</v>
      </c>
      <c r="B1567" s="130">
        <v>1746.380005</v>
      </c>
      <c r="C1567" s="125">
        <f t="shared" si="48"/>
        <v>5.4322615126936258E-2</v>
      </c>
      <c r="D1567" s="130">
        <f t="shared" si="49"/>
        <v>54322.61512693626</v>
      </c>
    </row>
    <row r="1568" spans="1:4" x14ac:dyDescent="0.3">
      <c r="A1568" s="73">
        <v>41569</v>
      </c>
      <c r="B1568" s="130">
        <v>1754.670044</v>
      </c>
      <c r="C1568" s="125">
        <f t="shared" si="48"/>
        <v>5.9935422958612872E-2</v>
      </c>
      <c r="D1568" s="130">
        <f t="shared" si="49"/>
        <v>59935.422958612871</v>
      </c>
    </row>
    <row r="1569" spans="1:4" x14ac:dyDescent="0.3">
      <c r="A1569" s="73">
        <v>41568</v>
      </c>
      <c r="B1569" s="130">
        <v>1744.660034</v>
      </c>
      <c r="C1569" s="125">
        <f t="shared" si="48"/>
        <v>4.0892083624358921E-2</v>
      </c>
      <c r="D1569" s="130">
        <f t="shared" si="49"/>
        <v>40892.083624358922</v>
      </c>
    </row>
    <row r="1570" spans="1:4" x14ac:dyDescent="0.3">
      <c r="A1570" s="73">
        <v>41565</v>
      </c>
      <c r="B1570" s="130">
        <v>1744.5</v>
      </c>
      <c r="C1570" s="125">
        <f t="shared" si="48"/>
        <v>3.1943212067435667E-2</v>
      </c>
      <c r="D1570" s="130">
        <f t="shared" si="49"/>
        <v>31943.212067435667</v>
      </c>
    </row>
    <row r="1571" spans="1:4" x14ac:dyDescent="0.3">
      <c r="A1571" s="73">
        <v>41564</v>
      </c>
      <c r="B1571" s="130">
        <v>1733.150024</v>
      </c>
      <c r="C1571" s="125">
        <f t="shared" si="48"/>
        <v>3.2460408240111871E-2</v>
      </c>
      <c r="D1571" s="130">
        <f t="shared" si="49"/>
        <v>32460.408240111872</v>
      </c>
    </row>
    <row r="1572" spans="1:4" x14ac:dyDescent="0.3">
      <c r="A1572" s="73">
        <v>41563</v>
      </c>
      <c r="B1572" s="130">
        <v>1721.540039</v>
      </c>
      <c r="C1572" s="125">
        <f t="shared" si="48"/>
        <v>1.6335400049399817E-2</v>
      </c>
      <c r="D1572" s="130">
        <f t="shared" si="49"/>
        <v>16335.400049399817</v>
      </c>
    </row>
    <row r="1573" spans="1:4" x14ac:dyDescent="0.3">
      <c r="A1573" s="73">
        <v>41562</v>
      </c>
      <c r="B1573" s="130">
        <v>1698.0600589999999</v>
      </c>
      <c r="C1573" s="125">
        <f t="shared" si="48"/>
        <v>1.8053445427728132E-3</v>
      </c>
      <c r="D1573" s="130">
        <f t="shared" si="49"/>
        <v>1805.3445427728132</v>
      </c>
    </row>
    <row r="1574" spans="1:4" x14ac:dyDescent="0.3">
      <c r="A1574" s="73">
        <v>41561</v>
      </c>
      <c r="B1574" s="130">
        <v>1710.1400149999999</v>
      </c>
      <c r="C1574" s="125">
        <f t="shared" si="48"/>
        <v>1.7002149901516272E-2</v>
      </c>
      <c r="D1574" s="130">
        <f t="shared" si="49"/>
        <v>17002.149901516274</v>
      </c>
    </row>
    <row r="1575" spans="1:4" x14ac:dyDescent="0.3">
      <c r="A1575" s="73">
        <v>41558</v>
      </c>
      <c r="B1575" s="130">
        <v>1703.1999510000001</v>
      </c>
      <c r="C1575" s="125">
        <f t="shared" si="48"/>
        <v>6.7681105364267857E-3</v>
      </c>
      <c r="D1575" s="130">
        <f t="shared" si="49"/>
        <v>6768.110536426786</v>
      </c>
    </row>
    <row r="1576" spans="1:4" x14ac:dyDescent="0.3">
      <c r="A1576" s="73">
        <v>41557</v>
      </c>
      <c r="B1576" s="130">
        <v>1692.5600589999999</v>
      </c>
      <c r="C1576" s="125">
        <f t="shared" si="48"/>
        <v>-3.5969227935593873E-3</v>
      </c>
      <c r="D1576" s="130">
        <f t="shared" si="49"/>
        <v>-3596.9227935593872</v>
      </c>
    </row>
    <row r="1577" spans="1:4" x14ac:dyDescent="0.3">
      <c r="A1577" s="73">
        <v>41556</v>
      </c>
      <c r="B1577" s="130">
        <v>1656.400024</v>
      </c>
      <c r="C1577" s="125">
        <f t="shared" si="48"/>
        <v>-2.1485491573155269E-2</v>
      </c>
      <c r="D1577" s="130">
        <f t="shared" si="49"/>
        <v>-21485.491573155268</v>
      </c>
    </row>
    <row r="1578" spans="1:4" x14ac:dyDescent="0.3">
      <c r="A1578" s="73">
        <v>41555</v>
      </c>
      <c r="B1578" s="130">
        <v>1655.4499510000001</v>
      </c>
      <c r="C1578" s="125">
        <f t="shared" si="48"/>
        <v>-2.4725814419568559E-2</v>
      </c>
      <c r="D1578" s="130">
        <f t="shared" si="49"/>
        <v>-24725.81441956856</v>
      </c>
    </row>
    <row r="1579" spans="1:4" x14ac:dyDescent="0.3">
      <c r="A1579" s="73">
        <v>41554</v>
      </c>
      <c r="B1579" s="130">
        <v>1676.119995</v>
      </c>
      <c r="C1579" s="125">
        <f t="shared" si="48"/>
        <v>-1.511303736769809E-2</v>
      </c>
      <c r="D1579" s="130">
        <f t="shared" si="49"/>
        <v>-15113.037367698091</v>
      </c>
    </row>
    <row r="1580" spans="1:4" x14ac:dyDescent="0.3">
      <c r="A1580" s="73">
        <v>41551</v>
      </c>
      <c r="B1580" s="130">
        <v>1690.5</v>
      </c>
      <c r="C1580" s="125">
        <f t="shared" si="48"/>
        <v>-1.1351494297389464E-2</v>
      </c>
      <c r="D1580" s="130">
        <f t="shared" si="49"/>
        <v>-11351.494297389463</v>
      </c>
    </row>
    <row r="1581" spans="1:4" x14ac:dyDescent="0.3">
      <c r="A1581" s="73">
        <v>41550</v>
      </c>
      <c r="B1581" s="130">
        <v>1678.660034</v>
      </c>
      <c r="C1581" s="125">
        <f t="shared" si="48"/>
        <v>-2.5360807309977917E-2</v>
      </c>
      <c r="D1581" s="130">
        <f t="shared" si="49"/>
        <v>-25360.807309977918</v>
      </c>
    </row>
    <row r="1582" spans="1:4" x14ac:dyDescent="0.3">
      <c r="A1582" s="73">
        <v>41549</v>
      </c>
      <c r="B1582" s="130">
        <v>1693.869995</v>
      </c>
      <c r="C1582" s="125">
        <f t="shared" si="48"/>
        <v>-1.8342311090658869E-2</v>
      </c>
      <c r="D1582" s="130">
        <f t="shared" si="49"/>
        <v>-18342.31109065887</v>
      </c>
    </row>
    <row r="1583" spans="1:4" x14ac:dyDescent="0.3">
      <c r="A1583" s="73">
        <v>41548</v>
      </c>
      <c r="B1583" s="130">
        <v>1695</v>
      </c>
      <c r="C1583" s="125">
        <f t="shared" si="48"/>
        <v>-5.7251518939607227E-3</v>
      </c>
      <c r="D1583" s="130">
        <f t="shared" si="49"/>
        <v>-5725.1518939607231</v>
      </c>
    </row>
    <row r="1584" spans="1:4" x14ac:dyDescent="0.3">
      <c r="A1584" s="73">
        <v>41547</v>
      </c>
      <c r="B1584" s="130">
        <v>1681.5500489999999</v>
      </c>
      <c r="C1584" s="125">
        <f t="shared" si="48"/>
        <v>-9.4544811657090166E-3</v>
      </c>
      <c r="D1584" s="130">
        <f t="shared" si="49"/>
        <v>-9454.4811657090158</v>
      </c>
    </row>
    <row r="1585" spans="1:4" x14ac:dyDescent="0.3">
      <c r="A1585" s="73">
        <v>41544</v>
      </c>
      <c r="B1585" s="130">
        <v>1691.75</v>
      </c>
      <c r="C1585" s="125">
        <f t="shared" si="48"/>
        <v>2.2275072851587474E-3</v>
      </c>
      <c r="D1585" s="130">
        <f t="shared" si="49"/>
        <v>2227.5072851587474</v>
      </c>
    </row>
    <row r="1586" spans="1:4" x14ac:dyDescent="0.3">
      <c r="A1586" s="73">
        <v>41543</v>
      </c>
      <c r="B1586" s="130">
        <v>1698.670044</v>
      </c>
      <c r="C1586" s="125">
        <f t="shared" si="48"/>
        <v>9.0589393029705256E-3</v>
      </c>
      <c r="D1586" s="130">
        <f t="shared" si="49"/>
        <v>9058.9393029705261</v>
      </c>
    </row>
    <row r="1587" spans="1:4" x14ac:dyDescent="0.3">
      <c r="A1587" s="73">
        <v>41542</v>
      </c>
      <c r="B1587" s="130">
        <v>1692.7700199999999</v>
      </c>
      <c r="C1587" s="125">
        <f t="shared" si="48"/>
        <v>2.1549643835732102E-3</v>
      </c>
      <c r="D1587" s="130">
        <f t="shared" si="49"/>
        <v>2154.9643835732104</v>
      </c>
    </row>
    <row r="1588" spans="1:4" x14ac:dyDescent="0.3">
      <c r="A1588" s="73">
        <v>41541</v>
      </c>
      <c r="B1588" s="130">
        <v>1697.420044</v>
      </c>
      <c r="C1588" s="125">
        <f t="shared" si="48"/>
        <v>7.9751388545961088E-3</v>
      </c>
      <c r="D1588" s="130">
        <f t="shared" si="49"/>
        <v>7975.138854596109</v>
      </c>
    </row>
    <row r="1589" spans="1:4" x14ac:dyDescent="0.3">
      <c r="A1589" s="73">
        <v>41540</v>
      </c>
      <c r="B1589" s="130">
        <v>1701.839966</v>
      </c>
      <c r="C1589" s="125">
        <f t="shared" si="48"/>
        <v>1.8023464418418955E-2</v>
      </c>
      <c r="D1589" s="130">
        <f t="shared" si="49"/>
        <v>18023.464418418956</v>
      </c>
    </row>
    <row r="1590" spans="1:4" x14ac:dyDescent="0.3">
      <c r="A1590" s="73">
        <v>41537</v>
      </c>
      <c r="B1590" s="130">
        <v>1709.910034</v>
      </c>
      <c r="C1590" s="125">
        <f t="shared" si="48"/>
        <v>3.3072124642681056E-2</v>
      </c>
      <c r="D1590" s="130">
        <f t="shared" si="49"/>
        <v>33072.124642681054</v>
      </c>
    </row>
    <row r="1591" spans="1:4" x14ac:dyDescent="0.3">
      <c r="A1591" s="73">
        <v>41536</v>
      </c>
      <c r="B1591" s="130">
        <v>1722.339966</v>
      </c>
      <c r="C1591" s="125">
        <f t="shared" si="48"/>
        <v>4.0638526106348438E-2</v>
      </c>
      <c r="D1591" s="130">
        <f t="shared" si="49"/>
        <v>40638.526106348436</v>
      </c>
    </row>
    <row r="1592" spans="1:4" x14ac:dyDescent="0.3">
      <c r="A1592" s="73">
        <v>41535</v>
      </c>
      <c r="B1592" s="130">
        <v>1725.5200199999999</v>
      </c>
      <c r="C1592" s="125">
        <f t="shared" si="48"/>
        <v>4.3821270554441183E-2</v>
      </c>
      <c r="D1592" s="130">
        <f t="shared" si="49"/>
        <v>43821.27055444118</v>
      </c>
    </row>
    <row r="1593" spans="1:4" x14ac:dyDescent="0.3">
      <c r="A1593" s="73">
        <v>41534</v>
      </c>
      <c r="B1593" s="130">
        <v>1704.76001</v>
      </c>
      <c r="C1593" s="125">
        <f t="shared" si="48"/>
        <v>3.9633600570401883E-2</v>
      </c>
      <c r="D1593" s="130">
        <f t="shared" si="49"/>
        <v>39633.600570401883</v>
      </c>
    </row>
    <row r="1594" spans="1:4" x14ac:dyDescent="0.3">
      <c r="A1594" s="73">
        <v>41533</v>
      </c>
      <c r="B1594" s="130">
        <v>1697.599976</v>
      </c>
      <c r="C1594" s="125">
        <f t="shared" si="48"/>
        <v>3.957819564827747E-2</v>
      </c>
      <c r="D1594" s="130">
        <f t="shared" si="49"/>
        <v>39578.195648277469</v>
      </c>
    </row>
    <row r="1595" spans="1:4" x14ac:dyDescent="0.3">
      <c r="A1595" s="73">
        <v>41530</v>
      </c>
      <c r="B1595" s="130">
        <v>1687.98999</v>
      </c>
      <c r="C1595" s="125">
        <f t="shared" si="48"/>
        <v>3.0411950323760317E-2</v>
      </c>
      <c r="D1595" s="130">
        <f t="shared" si="49"/>
        <v>30411.950323760317</v>
      </c>
    </row>
    <row r="1596" spans="1:4" x14ac:dyDescent="0.3">
      <c r="A1596" s="73">
        <v>41529</v>
      </c>
      <c r="B1596" s="130">
        <v>1683.420044</v>
      </c>
      <c r="C1596" s="125">
        <f t="shared" si="48"/>
        <v>2.9639920338085934E-2</v>
      </c>
      <c r="D1596" s="130">
        <f t="shared" si="49"/>
        <v>29639.920338085933</v>
      </c>
    </row>
    <row r="1597" spans="1:4" x14ac:dyDescent="0.3">
      <c r="A1597" s="73">
        <v>41528</v>
      </c>
      <c r="B1597" s="130">
        <v>1689.130005</v>
      </c>
      <c r="C1597" s="125">
        <f t="shared" si="48"/>
        <v>3.5971018178340364E-2</v>
      </c>
      <c r="D1597" s="130">
        <f t="shared" si="49"/>
        <v>35971.01817834036</v>
      </c>
    </row>
    <row r="1598" spans="1:4" x14ac:dyDescent="0.3">
      <c r="A1598" s="73">
        <v>41527</v>
      </c>
      <c r="B1598" s="130">
        <v>1683.98999</v>
      </c>
      <c r="C1598" s="125">
        <f t="shared" si="48"/>
        <v>1.6423399922573578E-2</v>
      </c>
      <c r="D1598" s="130">
        <f t="shared" si="49"/>
        <v>16423.399922573579</v>
      </c>
    </row>
    <row r="1599" spans="1:4" x14ac:dyDescent="0.3">
      <c r="A1599" s="73">
        <v>41526</v>
      </c>
      <c r="B1599" s="130">
        <v>1671.709961</v>
      </c>
      <c r="C1599" s="125">
        <f t="shared" si="48"/>
        <v>4.9353537721670282E-3</v>
      </c>
      <c r="D1599" s="130">
        <f t="shared" si="49"/>
        <v>4935.3537721670282</v>
      </c>
    </row>
    <row r="1600" spans="1:4" x14ac:dyDescent="0.3">
      <c r="A1600" s="73">
        <v>41523</v>
      </c>
      <c r="B1600" s="130">
        <v>1655.170044</v>
      </c>
      <c r="C1600" s="125">
        <f t="shared" si="48"/>
        <v>-1.080241552076977E-3</v>
      </c>
      <c r="D1600" s="130">
        <f t="shared" si="49"/>
        <v>-1080.2415520769771</v>
      </c>
    </row>
    <row r="1601" spans="1:4" x14ac:dyDescent="0.3">
      <c r="A1601" s="73">
        <v>41522</v>
      </c>
      <c r="B1601" s="130">
        <v>1655.079956</v>
      </c>
      <c r="C1601" s="125">
        <f t="shared" si="48"/>
        <v>7.4749857765556982E-3</v>
      </c>
      <c r="D1601" s="130">
        <f t="shared" si="49"/>
        <v>7474.9857765556981</v>
      </c>
    </row>
    <row r="1602" spans="1:4" x14ac:dyDescent="0.3">
      <c r="A1602" s="73">
        <v>41521</v>
      </c>
      <c r="B1602" s="130">
        <v>1653.079956</v>
      </c>
      <c r="C1602" s="125">
        <f t="shared" si="48"/>
        <v>4.4178292165875099E-4</v>
      </c>
      <c r="D1602" s="130">
        <f t="shared" si="49"/>
        <v>441.78292165875098</v>
      </c>
    </row>
    <row r="1603" spans="1:4" x14ac:dyDescent="0.3">
      <c r="A1603" s="73">
        <v>41520</v>
      </c>
      <c r="B1603" s="130">
        <v>1639.7700199999999</v>
      </c>
      <c r="C1603" s="125">
        <f t="shared" si="48"/>
        <v>-3.8212694400842073E-3</v>
      </c>
      <c r="D1603" s="130">
        <f t="shared" si="49"/>
        <v>-3821.2694400842074</v>
      </c>
    </row>
    <row r="1604" spans="1:4" x14ac:dyDescent="0.3">
      <c r="A1604" s="73">
        <v>41516</v>
      </c>
      <c r="B1604" s="130">
        <v>1632.969971</v>
      </c>
      <c r="C1604" s="125">
        <f t="shared" si="48"/>
        <v>-1.3805756392536228E-2</v>
      </c>
      <c r="D1604" s="130">
        <f t="shared" si="49"/>
        <v>-13805.756392536228</v>
      </c>
    </row>
    <row r="1605" spans="1:4" x14ac:dyDescent="0.3">
      <c r="A1605" s="73">
        <v>41515</v>
      </c>
      <c r="B1605" s="130">
        <v>1638.170044</v>
      </c>
      <c r="C1605" s="125">
        <f t="shared" si="48"/>
        <v>-1.3934643989400475E-2</v>
      </c>
      <c r="D1605" s="130">
        <f t="shared" si="49"/>
        <v>-13934.643989400474</v>
      </c>
    </row>
    <row r="1606" spans="1:4" x14ac:dyDescent="0.3">
      <c r="A1606" s="73">
        <v>41514</v>
      </c>
      <c r="B1606" s="130">
        <v>1634.959961</v>
      </c>
      <c r="C1606" s="125">
        <f t="shared" si="48"/>
        <v>-2.9921889622681719E-2</v>
      </c>
      <c r="D1606" s="130">
        <f t="shared" si="49"/>
        <v>-29921.88962268172</v>
      </c>
    </row>
    <row r="1607" spans="1:4" x14ac:dyDescent="0.3">
      <c r="A1607" s="73">
        <v>41513</v>
      </c>
      <c r="B1607" s="130">
        <v>1630.4799800000001</v>
      </c>
      <c r="C1607" s="125">
        <f t="shared" si="48"/>
        <v>-3.7587980310011204E-2</v>
      </c>
      <c r="D1607" s="130">
        <f t="shared" si="49"/>
        <v>-37587.980310011204</v>
      </c>
    </row>
    <row r="1608" spans="1:4" x14ac:dyDescent="0.3">
      <c r="A1608" s="73">
        <v>41512</v>
      </c>
      <c r="B1608" s="130">
        <v>1656.780029</v>
      </c>
      <c r="C1608" s="125">
        <f t="shared" ref="C1608:C1671" si="50">B1608/B1618-1</f>
        <v>-1.9349229380295374E-2</v>
      </c>
      <c r="D1608" s="130">
        <f t="shared" ref="D1608:D1671" si="51">C1608*$B$5</f>
        <v>-19349.229380295375</v>
      </c>
    </row>
    <row r="1609" spans="1:4" x14ac:dyDescent="0.3">
      <c r="A1609" s="73">
        <v>41509</v>
      </c>
      <c r="B1609" s="130">
        <v>1663.5</v>
      </c>
      <c r="C1609" s="125">
        <f t="shared" si="50"/>
        <v>-1.650686599052742E-2</v>
      </c>
      <c r="D1609" s="130">
        <f t="shared" si="51"/>
        <v>-16506.865990527418</v>
      </c>
    </row>
    <row r="1610" spans="1:4" x14ac:dyDescent="0.3">
      <c r="A1610" s="73">
        <v>41508</v>
      </c>
      <c r="B1610" s="130">
        <v>1656.959961</v>
      </c>
      <c r="C1610" s="125">
        <f t="shared" si="50"/>
        <v>-2.3870690363016811E-2</v>
      </c>
      <c r="D1610" s="130">
        <f t="shared" si="51"/>
        <v>-23870.690363016813</v>
      </c>
    </row>
    <row r="1611" spans="1:4" x14ac:dyDescent="0.3">
      <c r="A1611" s="73">
        <v>41507</v>
      </c>
      <c r="B1611" s="130">
        <v>1642.8000489999999</v>
      </c>
      <c r="C1611" s="125">
        <f t="shared" si="50"/>
        <v>-2.8452125797722938E-2</v>
      </c>
      <c r="D1611" s="130">
        <f t="shared" si="51"/>
        <v>-28452.12579772294</v>
      </c>
    </row>
    <row r="1612" spans="1:4" x14ac:dyDescent="0.3">
      <c r="A1612" s="73">
        <v>41506</v>
      </c>
      <c r="B1612" s="130">
        <v>1652.349976</v>
      </c>
      <c r="C1612" s="125">
        <f t="shared" si="50"/>
        <v>-2.6523397451714725E-2</v>
      </c>
      <c r="D1612" s="130">
        <f t="shared" si="51"/>
        <v>-26523.397451714725</v>
      </c>
    </row>
    <row r="1613" spans="1:4" x14ac:dyDescent="0.3">
      <c r="A1613" s="73">
        <v>41505</v>
      </c>
      <c r="B1613" s="130">
        <v>1646.0600589999999</v>
      </c>
      <c r="C1613" s="125">
        <f t="shared" si="50"/>
        <v>-3.5779113290833386E-2</v>
      </c>
      <c r="D1613" s="130">
        <f t="shared" si="51"/>
        <v>-35779.113290833389</v>
      </c>
    </row>
    <row r="1614" spans="1:4" x14ac:dyDescent="0.3">
      <c r="A1614" s="73">
        <v>41502</v>
      </c>
      <c r="B1614" s="130">
        <v>1655.829956</v>
      </c>
      <c r="C1614" s="125">
        <f t="shared" si="50"/>
        <v>-3.1491508077215791E-2</v>
      </c>
      <c r="D1614" s="130">
        <f t="shared" si="51"/>
        <v>-31491.508077215789</v>
      </c>
    </row>
    <row r="1615" spans="1:4" x14ac:dyDescent="0.3">
      <c r="A1615" s="73">
        <v>41501</v>
      </c>
      <c r="B1615" s="130">
        <v>1661.3199460000001</v>
      </c>
      <c r="C1615" s="125">
        <f t="shared" si="50"/>
        <v>-2.6686302491362279E-2</v>
      </c>
      <c r="D1615" s="130">
        <f t="shared" si="51"/>
        <v>-26686.302491362279</v>
      </c>
    </row>
    <row r="1616" spans="1:4" x14ac:dyDescent="0.3">
      <c r="A1616" s="73">
        <v>41500</v>
      </c>
      <c r="B1616" s="130">
        <v>1685.3900149999999</v>
      </c>
      <c r="C1616" s="125">
        <f t="shared" si="50"/>
        <v>-2.0167227493939066E-4</v>
      </c>
      <c r="D1616" s="130">
        <f t="shared" si="51"/>
        <v>-201.67227493939066</v>
      </c>
    </row>
    <row r="1617" spans="1:4" x14ac:dyDescent="0.3">
      <c r="A1617" s="73">
        <v>41499</v>
      </c>
      <c r="B1617" s="130">
        <v>1694.160034</v>
      </c>
      <c r="C1617" s="125">
        <f t="shared" si="50"/>
        <v>4.8637412451575379E-3</v>
      </c>
      <c r="D1617" s="130">
        <f t="shared" si="51"/>
        <v>4863.7412451575383</v>
      </c>
    </row>
    <row r="1618" spans="1:4" x14ac:dyDescent="0.3">
      <c r="A1618" s="73">
        <v>41498</v>
      </c>
      <c r="B1618" s="130">
        <v>1689.469971</v>
      </c>
      <c r="C1618" s="125">
        <f t="shared" si="50"/>
        <v>2.4565011648081114E-3</v>
      </c>
      <c r="D1618" s="130">
        <f t="shared" si="51"/>
        <v>2456.5011648081113</v>
      </c>
    </row>
    <row r="1619" spans="1:4" x14ac:dyDescent="0.3">
      <c r="A1619" s="73">
        <v>41495</v>
      </c>
      <c r="B1619" s="130">
        <v>1691.420044</v>
      </c>
      <c r="C1619" s="125">
        <f t="shared" si="50"/>
        <v>-1.3595010595413015E-4</v>
      </c>
      <c r="D1619" s="130">
        <f t="shared" si="51"/>
        <v>-135.95010595413015</v>
      </c>
    </row>
    <row r="1620" spans="1:4" x14ac:dyDescent="0.3">
      <c r="A1620" s="73">
        <v>41494</v>
      </c>
      <c r="B1620" s="130">
        <v>1697.4799800000001</v>
      </c>
      <c r="C1620" s="125">
        <f t="shared" si="50"/>
        <v>4.2774619139180903E-3</v>
      </c>
      <c r="D1620" s="130">
        <f t="shared" si="51"/>
        <v>4277.4619139180904</v>
      </c>
    </row>
    <row r="1621" spans="1:4" x14ac:dyDescent="0.3">
      <c r="A1621" s="73">
        <v>41493</v>
      </c>
      <c r="B1621" s="130">
        <v>1690.910034</v>
      </c>
      <c r="C1621" s="125">
        <f t="shared" si="50"/>
        <v>2.9479656298148083E-3</v>
      </c>
      <c r="D1621" s="130">
        <f t="shared" si="51"/>
        <v>2947.9656298148084</v>
      </c>
    </row>
    <row r="1622" spans="1:4" x14ac:dyDescent="0.3">
      <c r="A1622" s="73">
        <v>41492</v>
      </c>
      <c r="B1622" s="130">
        <v>1697.369995</v>
      </c>
      <c r="C1622" s="125">
        <f t="shared" si="50"/>
        <v>2.9425723124465453E-3</v>
      </c>
      <c r="D1622" s="130">
        <f t="shared" si="51"/>
        <v>2942.5723124465453</v>
      </c>
    </row>
    <row r="1623" spans="1:4" x14ac:dyDescent="0.3">
      <c r="A1623" s="73">
        <v>41491</v>
      </c>
      <c r="B1623" s="130">
        <v>1707.1400149999999</v>
      </c>
      <c r="C1623" s="125">
        <f t="shared" si="50"/>
        <v>6.8474080679346017E-3</v>
      </c>
      <c r="D1623" s="130">
        <f t="shared" si="51"/>
        <v>6847.4080679346016</v>
      </c>
    </row>
    <row r="1624" spans="1:4" x14ac:dyDescent="0.3">
      <c r="A1624" s="73">
        <v>41488</v>
      </c>
      <c r="B1624" s="130">
        <v>1709.670044</v>
      </c>
      <c r="C1624" s="125">
        <f t="shared" si="50"/>
        <v>1.0389564593635825E-2</v>
      </c>
      <c r="D1624" s="130">
        <f t="shared" si="51"/>
        <v>10389.564593635825</v>
      </c>
    </row>
    <row r="1625" spans="1:4" x14ac:dyDescent="0.3">
      <c r="A1625" s="73">
        <v>41487</v>
      </c>
      <c r="B1625" s="130">
        <v>1706.869995</v>
      </c>
      <c r="C1625" s="125">
        <f t="shared" si="50"/>
        <v>1.0358891214946597E-2</v>
      </c>
      <c r="D1625" s="130">
        <f t="shared" si="51"/>
        <v>10358.891214946598</v>
      </c>
    </row>
    <row r="1626" spans="1:4" x14ac:dyDescent="0.3">
      <c r="A1626" s="73">
        <v>41486</v>
      </c>
      <c r="B1626" s="130">
        <v>1685.7299800000001</v>
      </c>
      <c r="C1626" s="125">
        <f t="shared" si="50"/>
        <v>2.8674622094617686E-3</v>
      </c>
      <c r="D1626" s="130">
        <f t="shared" si="51"/>
        <v>2867.4622094617685</v>
      </c>
    </row>
    <row r="1627" spans="1:4" x14ac:dyDescent="0.3">
      <c r="A1627" s="73">
        <v>41485</v>
      </c>
      <c r="B1627" s="130">
        <v>1685.959961</v>
      </c>
      <c r="C1627" s="125">
        <f t="shared" si="50"/>
        <v>5.7866625357243517E-3</v>
      </c>
      <c r="D1627" s="130">
        <f t="shared" si="51"/>
        <v>5786.662535724352</v>
      </c>
    </row>
    <row r="1628" spans="1:4" x14ac:dyDescent="0.3">
      <c r="A1628" s="73">
        <v>41484</v>
      </c>
      <c r="B1628" s="130">
        <v>1685.329956</v>
      </c>
      <c r="C1628" s="125">
        <f t="shared" si="50"/>
        <v>1.6819946508173089E-3</v>
      </c>
      <c r="D1628" s="130">
        <f t="shared" si="51"/>
        <v>1681.9946508173089</v>
      </c>
    </row>
    <row r="1629" spans="1:4" x14ac:dyDescent="0.3">
      <c r="A1629" s="73">
        <v>41481</v>
      </c>
      <c r="B1629" s="130">
        <v>1691.650024</v>
      </c>
      <c r="C1629" s="125">
        <f t="shared" si="50"/>
        <v>6.8207068262646775E-3</v>
      </c>
      <c r="D1629" s="130">
        <f t="shared" si="51"/>
        <v>6820.7068262646771</v>
      </c>
    </row>
    <row r="1630" spans="1:4" x14ac:dyDescent="0.3">
      <c r="A1630" s="73">
        <v>41480</v>
      </c>
      <c r="B1630" s="130">
        <v>1690.25</v>
      </c>
      <c r="C1630" s="125">
        <f t="shared" si="50"/>
        <v>9.0924166983987753E-3</v>
      </c>
      <c r="D1630" s="130">
        <f t="shared" si="51"/>
        <v>9092.4166983987761</v>
      </c>
    </row>
    <row r="1631" spans="1:4" x14ac:dyDescent="0.3">
      <c r="A1631" s="73">
        <v>41479</v>
      </c>
      <c r="B1631" s="130">
        <v>1685.9399410000001</v>
      </c>
      <c r="C1631" s="125">
        <f t="shared" si="50"/>
        <v>2.0161892086994815E-2</v>
      </c>
      <c r="D1631" s="130">
        <f t="shared" si="51"/>
        <v>20161.892086994816</v>
      </c>
    </row>
    <row r="1632" spans="1:4" x14ac:dyDescent="0.3">
      <c r="A1632" s="73">
        <v>41478</v>
      </c>
      <c r="B1632" s="130">
        <v>1692.3900149999999</v>
      </c>
      <c r="C1632" s="125">
        <f t="shared" si="50"/>
        <v>2.4250793011972638E-2</v>
      </c>
      <c r="D1632" s="130">
        <f t="shared" si="51"/>
        <v>24250.793011972637</v>
      </c>
    </row>
    <row r="1633" spans="1:4" x14ac:dyDescent="0.3">
      <c r="A1633" s="73">
        <v>41477</v>
      </c>
      <c r="B1633" s="130">
        <v>1695.530029</v>
      </c>
      <c r="C1633" s="125">
        <f t="shared" si="50"/>
        <v>3.3569894608357354E-2</v>
      </c>
      <c r="D1633" s="130">
        <f t="shared" si="51"/>
        <v>33569.894608357354</v>
      </c>
    </row>
    <row r="1634" spans="1:4" x14ac:dyDescent="0.3">
      <c r="A1634" s="73">
        <v>41474</v>
      </c>
      <c r="B1634" s="130">
        <v>1692.089966</v>
      </c>
      <c r="C1634" s="125">
        <f t="shared" si="50"/>
        <v>3.6889710977243695E-2</v>
      </c>
      <c r="D1634" s="130">
        <f t="shared" si="51"/>
        <v>36889.710977243696</v>
      </c>
    </row>
    <row r="1635" spans="1:4" x14ac:dyDescent="0.3">
      <c r="A1635" s="73">
        <v>41473</v>
      </c>
      <c r="B1635" s="130">
        <v>1689.369995</v>
      </c>
      <c r="C1635" s="125">
        <f t="shared" si="50"/>
        <v>4.5784017335130711E-2</v>
      </c>
      <c r="D1635" s="130">
        <f t="shared" si="51"/>
        <v>45784.017335130709</v>
      </c>
    </row>
    <row r="1636" spans="1:4" x14ac:dyDescent="0.3">
      <c r="A1636" s="73">
        <v>41472</v>
      </c>
      <c r="B1636" s="130">
        <v>1680.910034</v>
      </c>
      <c r="C1636" s="125">
        <f t="shared" si="50"/>
        <v>4.1404440809498455E-2</v>
      </c>
      <c r="D1636" s="130">
        <f t="shared" si="51"/>
        <v>41404.440809498454</v>
      </c>
    </row>
    <row r="1637" spans="1:4" x14ac:dyDescent="0.3">
      <c r="A1637" s="73">
        <v>41471</v>
      </c>
      <c r="B1637" s="130">
        <v>1676.26001</v>
      </c>
      <c r="C1637" s="125">
        <f t="shared" si="50"/>
        <v>3.7957627730932808E-2</v>
      </c>
      <c r="D1637" s="130">
        <f t="shared" si="51"/>
        <v>37957.627730932807</v>
      </c>
    </row>
    <row r="1638" spans="1:4" x14ac:dyDescent="0.3">
      <c r="A1638" s="73">
        <v>41470</v>
      </c>
      <c r="B1638" s="130">
        <v>1682.5</v>
      </c>
      <c r="C1638" s="125">
        <f t="shared" si="50"/>
        <v>4.7451234917893714E-2</v>
      </c>
      <c r="D1638" s="130">
        <f t="shared" si="51"/>
        <v>47451.234917893715</v>
      </c>
    </row>
    <row r="1639" spans="1:4" x14ac:dyDescent="0.3">
      <c r="A1639" s="73">
        <v>41467</v>
      </c>
      <c r="B1639" s="130">
        <v>1680.1899410000001</v>
      </c>
      <c r="C1639" s="125">
        <f t="shared" si="50"/>
        <v>4.1526154249182712E-2</v>
      </c>
      <c r="D1639" s="130">
        <f t="shared" si="51"/>
        <v>41526.154249182713</v>
      </c>
    </row>
    <row r="1640" spans="1:4" x14ac:dyDescent="0.3">
      <c r="A1640" s="73">
        <v>41466</v>
      </c>
      <c r="B1640" s="130">
        <v>1675.0200199999999</v>
      </c>
      <c r="C1640" s="125">
        <f t="shared" si="50"/>
        <v>4.4758809895096174E-2</v>
      </c>
      <c r="D1640" s="130">
        <f t="shared" si="51"/>
        <v>44758.809895096172</v>
      </c>
    </row>
    <row r="1641" spans="1:4" x14ac:dyDescent="0.3">
      <c r="A1641" s="73">
        <v>41465</v>
      </c>
      <c r="B1641" s="130">
        <v>1652.619995</v>
      </c>
      <c r="C1641" s="125">
        <f t="shared" si="50"/>
        <v>4.0673012991242263E-2</v>
      </c>
      <c r="D1641" s="130">
        <f t="shared" si="51"/>
        <v>40673.012991242264</v>
      </c>
    </row>
    <row r="1642" spans="1:4" x14ac:dyDescent="0.3">
      <c r="A1642" s="73">
        <v>41464</v>
      </c>
      <c r="B1642" s="130">
        <v>1652.3199460000001</v>
      </c>
      <c r="C1642" s="125">
        <f t="shared" si="50"/>
        <v>5.0365828854317396E-2</v>
      </c>
      <c r="D1642" s="130">
        <f t="shared" si="51"/>
        <v>50365.828854317399</v>
      </c>
    </row>
    <row r="1643" spans="1:4" x14ac:dyDescent="0.3">
      <c r="A1643" s="73">
        <v>41463</v>
      </c>
      <c r="B1643" s="130">
        <v>1640.459961</v>
      </c>
      <c r="C1643" s="125">
        <f t="shared" si="50"/>
        <v>3.016139194268197E-2</v>
      </c>
      <c r="D1643" s="130">
        <f t="shared" si="51"/>
        <v>30161.39194268197</v>
      </c>
    </row>
    <row r="1644" spans="1:4" x14ac:dyDescent="0.3">
      <c r="A1644" s="73">
        <v>41460</v>
      </c>
      <c r="B1644" s="130">
        <v>1631.8900149999999</v>
      </c>
      <c r="C1644" s="125">
        <f t="shared" si="50"/>
        <v>2.7515647135055055E-2</v>
      </c>
      <c r="D1644" s="130">
        <f t="shared" si="51"/>
        <v>27515.647135055056</v>
      </c>
    </row>
    <row r="1645" spans="1:4" x14ac:dyDescent="0.3">
      <c r="A1645" s="73">
        <v>41458</v>
      </c>
      <c r="B1645" s="130">
        <v>1615.410034</v>
      </c>
      <c r="C1645" s="125">
        <f t="shared" si="50"/>
        <v>-8.2999389487597997E-3</v>
      </c>
      <c r="D1645" s="130">
        <f t="shared" si="51"/>
        <v>-8299.9389487598</v>
      </c>
    </row>
    <row r="1646" spans="1:4" x14ac:dyDescent="0.3">
      <c r="A1646" s="73">
        <v>41457</v>
      </c>
      <c r="B1646" s="130">
        <v>1614.079956</v>
      </c>
      <c r="C1646" s="125">
        <f t="shared" si="50"/>
        <v>-2.2841671652515272E-2</v>
      </c>
      <c r="D1646" s="130">
        <f t="shared" si="51"/>
        <v>-22841.671652515273</v>
      </c>
    </row>
    <row r="1647" spans="1:4" x14ac:dyDescent="0.3">
      <c r="A1647" s="73">
        <v>41456</v>
      </c>
      <c r="B1647" s="130">
        <v>1614.959961</v>
      </c>
      <c r="C1647" s="125">
        <f t="shared" si="50"/>
        <v>-1.4691573986619355E-2</v>
      </c>
      <c r="D1647" s="130">
        <f t="shared" si="51"/>
        <v>-14691.573986619354</v>
      </c>
    </row>
    <row r="1648" spans="1:4" x14ac:dyDescent="0.3">
      <c r="A1648" s="73">
        <v>41453</v>
      </c>
      <c r="B1648" s="130">
        <v>1606.280029</v>
      </c>
      <c r="C1648" s="125">
        <f t="shared" si="50"/>
        <v>-1.2571201890555939E-2</v>
      </c>
      <c r="D1648" s="130">
        <f t="shared" si="51"/>
        <v>-12571.201890555938</v>
      </c>
    </row>
    <row r="1649" spans="1:4" x14ac:dyDescent="0.3">
      <c r="A1649" s="73">
        <v>41452</v>
      </c>
      <c r="B1649" s="130">
        <v>1613.1999510000001</v>
      </c>
      <c r="C1649" s="125">
        <f t="shared" si="50"/>
        <v>-1.4153385692818654E-2</v>
      </c>
      <c r="D1649" s="130">
        <f t="shared" si="51"/>
        <v>-14153.385692818654</v>
      </c>
    </row>
    <row r="1650" spans="1:4" x14ac:dyDescent="0.3">
      <c r="A1650" s="73">
        <v>41451</v>
      </c>
      <c r="B1650" s="130">
        <v>1603.26001</v>
      </c>
      <c r="C1650" s="125">
        <f t="shared" si="50"/>
        <v>-5.7425705635579805E-3</v>
      </c>
      <c r="D1650" s="130">
        <f t="shared" si="51"/>
        <v>-5742.5705635579807</v>
      </c>
    </row>
    <row r="1651" spans="1:4" x14ac:dyDescent="0.3">
      <c r="A1651" s="73">
        <v>41450</v>
      </c>
      <c r="B1651" s="130">
        <v>1588.030029</v>
      </c>
      <c r="C1651" s="125">
        <f t="shared" si="50"/>
        <v>-2.3429846250208053E-2</v>
      </c>
      <c r="D1651" s="130">
        <f t="shared" si="51"/>
        <v>-23429.846250208055</v>
      </c>
    </row>
    <row r="1652" spans="1:4" x14ac:dyDescent="0.3">
      <c r="A1652" s="73">
        <v>41449</v>
      </c>
      <c r="B1652" s="130">
        <v>1573.089966</v>
      </c>
      <c r="C1652" s="125">
        <f t="shared" si="50"/>
        <v>-4.2439533784227934E-2</v>
      </c>
      <c r="D1652" s="130">
        <f t="shared" si="51"/>
        <v>-42439.533784227933</v>
      </c>
    </row>
    <row r="1653" spans="1:4" x14ac:dyDescent="0.3">
      <c r="A1653" s="73">
        <v>41446</v>
      </c>
      <c r="B1653" s="130">
        <v>1592.4300539999999</v>
      </c>
      <c r="C1653" s="125">
        <f t="shared" si="50"/>
        <v>-3.1003146469461895E-2</v>
      </c>
      <c r="D1653" s="130">
        <f t="shared" si="51"/>
        <v>-31003.146469461895</v>
      </c>
    </row>
    <row r="1654" spans="1:4" x14ac:dyDescent="0.3">
      <c r="A1654" s="73">
        <v>41445</v>
      </c>
      <c r="B1654" s="130">
        <v>1588.1899410000001</v>
      </c>
      <c r="C1654" s="125">
        <f t="shared" si="50"/>
        <v>-2.1182647637205121E-2</v>
      </c>
      <c r="D1654" s="130">
        <f t="shared" si="51"/>
        <v>-21182.647637205122</v>
      </c>
    </row>
    <row r="1655" spans="1:4" x14ac:dyDescent="0.3">
      <c r="A1655" s="73">
        <v>41444</v>
      </c>
      <c r="B1655" s="130">
        <v>1628.9300539999999</v>
      </c>
      <c r="C1655" s="125">
        <f t="shared" si="50"/>
        <v>1.2449518118721858E-2</v>
      </c>
      <c r="D1655" s="130">
        <f t="shared" si="51"/>
        <v>12449.518118721859</v>
      </c>
    </row>
    <row r="1656" spans="1:4" x14ac:dyDescent="0.3">
      <c r="A1656" s="73">
        <v>41443</v>
      </c>
      <c r="B1656" s="130">
        <v>1651.8100589999999</v>
      </c>
      <c r="C1656" s="125">
        <f t="shared" si="50"/>
        <v>1.252317298077954E-2</v>
      </c>
      <c r="D1656" s="130">
        <f t="shared" si="51"/>
        <v>12523.17298077954</v>
      </c>
    </row>
    <row r="1657" spans="1:4" x14ac:dyDescent="0.3">
      <c r="A1657" s="73">
        <v>41442</v>
      </c>
      <c r="B1657" s="130">
        <v>1639.040039</v>
      </c>
      <c r="C1657" s="125">
        <f t="shared" si="50"/>
        <v>-8.4125099851561913E-4</v>
      </c>
      <c r="D1657" s="130">
        <f t="shared" si="51"/>
        <v>-841.25099851561913</v>
      </c>
    </row>
    <row r="1658" spans="1:4" x14ac:dyDescent="0.3">
      <c r="A1658" s="73">
        <v>41439</v>
      </c>
      <c r="B1658" s="130">
        <v>1626.7299800000001</v>
      </c>
      <c r="C1658" s="125">
        <f t="shared" si="50"/>
        <v>-2.4590124879442232E-3</v>
      </c>
      <c r="D1658" s="130">
        <f t="shared" si="51"/>
        <v>-2459.0124879442233</v>
      </c>
    </row>
    <row r="1659" spans="1:4" x14ac:dyDescent="0.3">
      <c r="A1659" s="73">
        <v>41438</v>
      </c>
      <c r="B1659" s="130">
        <v>1636.3599850000001</v>
      </c>
      <c r="C1659" s="125">
        <f t="shared" si="50"/>
        <v>-1.0910263253396058E-2</v>
      </c>
      <c r="D1659" s="130">
        <f t="shared" si="51"/>
        <v>-10910.263253396057</v>
      </c>
    </row>
    <row r="1660" spans="1:4" x14ac:dyDescent="0.3">
      <c r="A1660" s="73">
        <v>41437</v>
      </c>
      <c r="B1660" s="130">
        <v>1612.5200199999999</v>
      </c>
      <c r="C1660" s="125">
        <f t="shared" si="50"/>
        <v>-2.1742802134328776E-2</v>
      </c>
      <c r="D1660" s="130">
        <f t="shared" si="51"/>
        <v>-21742.802134328776</v>
      </c>
    </row>
    <row r="1661" spans="1:4" x14ac:dyDescent="0.3">
      <c r="A1661" s="73">
        <v>41436</v>
      </c>
      <c r="B1661" s="130">
        <v>1626.130005</v>
      </c>
      <c r="C1661" s="125">
        <f t="shared" si="50"/>
        <v>-2.043905207889829E-2</v>
      </c>
      <c r="D1661" s="130">
        <f t="shared" si="51"/>
        <v>-20439.05207889829</v>
      </c>
    </row>
    <row r="1662" spans="1:4" x14ac:dyDescent="0.3">
      <c r="A1662" s="73">
        <v>41435</v>
      </c>
      <c r="B1662" s="130">
        <v>1642.8100589999999</v>
      </c>
      <c r="C1662" s="125">
        <f t="shared" si="50"/>
        <v>-4.1160991142012993E-3</v>
      </c>
      <c r="D1662" s="130">
        <f t="shared" si="51"/>
        <v>-4116.099114201299</v>
      </c>
    </row>
    <row r="1663" spans="1:4" x14ac:dyDescent="0.3">
      <c r="A1663" s="73">
        <v>41432</v>
      </c>
      <c r="B1663" s="130">
        <v>1643.380005</v>
      </c>
      <c r="C1663" s="125">
        <f t="shared" si="50"/>
        <v>-4.3198798897318147E-3</v>
      </c>
      <c r="D1663" s="130">
        <f t="shared" si="51"/>
        <v>-4319.8798897318147</v>
      </c>
    </row>
    <row r="1664" spans="1:4" x14ac:dyDescent="0.3">
      <c r="A1664" s="73">
        <v>41431</v>
      </c>
      <c r="B1664" s="130">
        <v>1622.5600589999999</v>
      </c>
      <c r="C1664" s="125">
        <f t="shared" si="50"/>
        <v>-1.980844985978969E-2</v>
      </c>
      <c r="D1664" s="130">
        <f t="shared" si="51"/>
        <v>-19808.449859789689</v>
      </c>
    </row>
    <row r="1665" spans="1:4" x14ac:dyDescent="0.3">
      <c r="A1665" s="73">
        <v>41430</v>
      </c>
      <c r="B1665" s="130">
        <v>1608.900024</v>
      </c>
      <c r="C1665" s="125">
        <f t="shared" si="50"/>
        <v>-3.6101996676491166E-2</v>
      </c>
      <c r="D1665" s="130">
        <f t="shared" si="51"/>
        <v>-36101.996676491166</v>
      </c>
    </row>
    <row r="1666" spans="1:4" x14ac:dyDescent="0.3">
      <c r="A1666" s="73">
        <v>41429</v>
      </c>
      <c r="B1666" s="130">
        <v>1631.380005</v>
      </c>
      <c r="C1666" s="125">
        <f t="shared" si="50"/>
        <v>-2.0950754780332703E-2</v>
      </c>
      <c r="D1666" s="130">
        <f t="shared" si="51"/>
        <v>-20950.754780332703</v>
      </c>
    </row>
    <row r="1667" spans="1:4" x14ac:dyDescent="0.3">
      <c r="A1667" s="73">
        <v>41428</v>
      </c>
      <c r="B1667" s="130">
        <v>1640.420044</v>
      </c>
      <c r="C1667" s="125">
        <f t="shared" si="50"/>
        <v>-1.62221374120326E-2</v>
      </c>
      <c r="D1667" s="130">
        <f t="shared" si="51"/>
        <v>-16222.1374120326</v>
      </c>
    </row>
    <row r="1668" spans="1:4" x14ac:dyDescent="0.3">
      <c r="A1668" s="73">
        <v>41425</v>
      </c>
      <c r="B1668" s="130">
        <v>1630.73999</v>
      </c>
      <c r="C1668" s="125">
        <f t="shared" si="50"/>
        <v>-1.1954159328355307E-2</v>
      </c>
      <c r="D1668" s="130">
        <f t="shared" si="51"/>
        <v>-11954.159328355307</v>
      </c>
    </row>
    <row r="1669" spans="1:4" x14ac:dyDescent="0.3">
      <c r="A1669" s="73">
        <v>41424</v>
      </c>
      <c r="B1669" s="130">
        <v>1654.410034</v>
      </c>
      <c r="C1669" s="125">
        <f t="shared" si="50"/>
        <v>-2.6344632341844809E-3</v>
      </c>
      <c r="D1669" s="130">
        <f t="shared" si="51"/>
        <v>-2634.4632341844808</v>
      </c>
    </row>
    <row r="1670" spans="1:4" x14ac:dyDescent="0.3">
      <c r="A1670" s="73">
        <v>41423</v>
      </c>
      <c r="B1670" s="130">
        <v>1648.3599850000001</v>
      </c>
      <c r="C1670" s="125">
        <f t="shared" si="50"/>
        <v>-1.1997412901529891E-3</v>
      </c>
      <c r="D1670" s="130">
        <f t="shared" si="51"/>
        <v>-1199.7412901529892</v>
      </c>
    </row>
    <row r="1671" spans="1:4" x14ac:dyDescent="0.3">
      <c r="A1671" s="73">
        <v>41422</v>
      </c>
      <c r="B1671" s="130">
        <v>1660.0600589999999</v>
      </c>
      <c r="C1671" s="125">
        <f t="shared" si="50"/>
        <v>1.6091639997164231E-2</v>
      </c>
      <c r="D1671" s="130">
        <f t="shared" si="51"/>
        <v>16091.639997164231</v>
      </c>
    </row>
    <row r="1672" spans="1:4" x14ac:dyDescent="0.3">
      <c r="A1672" s="73">
        <v>41418</v>
      </c>
      <c r="B1672" s="130">
        <v>1649.599976</v>
      </c>
      <c r="C1672" s="125">
        <f t="shared" ref="C1672:C1735" si="52">B1672/B1682-1</f>
        <v>9.7325246231827478E-3</v>
      </c>
      <c r="D1672" s="130">
        <f t="shared" ref="D1672:D1735" si="53">C1672*$B$5</f>
        <v>9732.5246231827477</v>
      </c>
    </row>
    <row r="1673" spans="1:4" x14ac:dyDescent="0.3">
      <c r="A1673" s="73">
        <v>41417</v>
      </c>
      <c r="B1673" s="130">
        <v>1650.51001</v>
      </c>
      <c r="C1673" s="125">
        <f t="shared" si="52"/>
        <v>1.4655686374710264E-2</v>
      </c>
      <c r="D1673" s="130">
        <f t="shared" si="53"/>
        <v>14655.686374710263</v>
      </c>
    </row>
    <row r="1674" spans="1:4" x14ac:dyDescent="0.3">
      <c r="A1674" s="73">
        <v>41416</v>
      </c>
      <c r="B1674" s="130">
        <v>1655.349976</v>
      </c>
      <c r="C1674" s="125">
        <f t="shared" si="52"/>
        <v>1.3878957927627722E-2</v>
      </c>
      <c r="D1674" s="130">
        <f t="shared" si="53"/>
        <v>13878.957927627722</v>
      </c>
    </row>
    <row r="1675" spans="1:4" x14ac:dyDescent="0.3">
      <c r="A1675" s="73">
        <v>41415</v>
      </c>
      <c r="B1675" s="130">
        <v>1669.160034</v>
      </c>
      <c r="C1675" s="125">
        <f t="shared" si="52"/>
        <v>2.6568964818439289E-2</v>
      </c>
      <c r="D1675" s="130">
        <f t="shared" si="53"/>
        <v>26568.96481843929</v>
      </c>
    </row>
    <row r="1676" spans="1:4" x14ac:dyDescent="0.3">
      <c r="A1676" s="73">
        <v>41414</v>
      </c>
      <c r="B1676" s="130">
        <v>1666.290039</v>
      </c>
      <c r="C1676" s="125">
        <f t="shared" si="52"/>
        <v>3.0163857187017085E-2</v>
      </c>
      <c r="D1676" s="130">
        <f t="shared" si="53"/>
        <v>30163.857187017085</v>
      </c>
    </row>
    <row r="1677" spans="1:4" x14ac:dyDescent="0.3">
      <c r="A1677" s="73">
        <v>41411</v>
      </c>
      <c r="B1677" s="130">
        <v>1667.469971</v>
      </c>
      <c r="C1677" s="125">
        <f t="shared" si="52"/>
        <v>3.2860052250441418E-2</v>
      </c>
      <c r="D1677" s="130">
        <f t="shared" si="53"/>
        <v>32860.052250441418</v>
      </c>
    </row>
    <row r="1678" spans="1:4" x14ac:dyDescent="0.3">
      <c r="A1678" s="73">
        <v>41410</v>
      </c>
      <c r="B1678" s="130">
        <v>1650.469971</v>
      </c>
      <c r="C1678" s="125">
        <f t="shared" si="52"/>
        <v>3.3099860493239985E-2</v>
      </c>
      <c r="D1678" s="130">
        <f t="shared" si="53"/>
        <v>33099.860493239983</v>
      </c>
    </row>
    <row r="1679" spans="1:4" x14ac:dyDescent="0.3">
      <c r="A1679" s="73">
        <v>41409</v>
      </c>
      <c r="B1679" s="130">
        <v>1658.780029</v>
      </c>
      <c r="C1679" s="125">
        <f t="shared" si="52"/>
        <v>4.8069804988576825E-2</v>
      </c>
      <c r="D1679" s="130">
        <f t="shared" si="53"/>
        <v>48069.804988576827</v>
      </c>
    </row>
    <row r="1680" spans="1:4" x14ac:dyDescent="0.3">
      <c r="A1680" s="73">
        <v>41408</v>
      </c>
      <c r="B1680" s="130">
        <v>1650.339966</v>
      </c>
      <c r="C1680" s="125">
        <f t="shared" si="52"/>
        <v>3.3031430099274006E-2</v>
      </c>
      <c r="D1680" s="130">
        <f t="shared" si="53"/>
        <v>33031.430099274003</v>
      </c>
    </row>
    <row r="1681" spans="1:4" x14ac:dyDescent="0.3">
      <c r="A1681" s="73">
        <v>41407</v>
      </c>
      <c r="B1681" s="130">
        <v>1633.7700199999999</v>
      </c>
      <c r="C1681" s="125">
        <f t="shared" si="52"/>
        <v>2.5200667276190414E-2</v>
      </c>
      <c r="D1681" s="130">
        <f t="shared" si="53"/>
        <v>25200.667276190416</v>
      </c>
    </row>
    <row r="1682" spans="1:4" x14ac:dyDescent="0.3">
      <c r="A1682" s="73">
        <v>41404</v>
      </c>
      <c r="B1682" s="130">
        <v>1633.6999510000001</v>
      </c>
      <c r="C1682" s="125">
        <f t="shared" si="52"/>
        <v>3.252348652874093E-2</v>
      </c>
      <c r="D1682" s="130">
        <f t="shared" si="53"/>
        <v>32523.48652874093</v>
      </c>
    </row>
    <row r="1683" spans="1:4" x14ac:dyDescent="0.3">
      <c r="A1683" s="73">
        <v>41403</v>
      </c>
      <c r="B1683" s="130">
        <v>1626.670044</v>
      </c>
      <c r="C1683" s="125">
        <f t="shared" si="52"/>
        <v>2.6186636749384595E-2</v>
      </c>
      <c r="D1683" s="130">
        <f t="shared" si="53"/>
        <v>26186.636749384594</v>
      </c>
    </row>
    <row r="1684" spans="1:4" x14ac:dyDescent="0.3">
      <c r="A1684" s="73">
        <v>41402</v>
      </c>
      <c r="B1684" s="130">
        <v>1632.6899410000001</v>
      </c>
      <c r="C1684" s="125">
        <f t="shared" si="52"/>
        <v>3.4140006377377574E-2</v>
      </c>
      <c r="D1684" s="130">
        <f t="shared" si="53"/>
        <v>34140.006377377576</v>
      </c>
    </row>
    <row r="1685" spans="1:4" x14ac:dyDescent="0.3">
      <c r="A1685" s="73">
        <v>41401</v>
      </c>
      <c r="B1685" s="130">
        <v>1625.959961</v>
      </c>
      <c r="C1685" s="125">
        <f t="shared" si="52"/>
        <v>2.9883790732952109E-2</v>
      </c>
      <c r="D1685" s="130">
        <f t="shared" si="53"/>
        <v>29883.790732952108</v>
      </c>
    </row>
    <row r="1686" spans="1:4" x14ac:dyDescent="0.3">
      <c r="A1686" s="73">
        <v>41400</v>
      </c>
      <c r="B1686" s="130">
        <v>1617.5</v>
      </c>
      <c r="C1686" s="125">
        <f t="shared" si="52"/>
        <v>3.5199999999999898E-2</v>
      </c>
      <c r="D1686" s="130">
        <f t="shared" si="53"/>
        <v>35199.999999999898</v>
      </c>
    </row>
    <row r="1687" spans="1:4" x14ac:dyDescent="0.3">
      <c r="A1687" s="73">
        <v>41397</v>
      </c>
      <c r="B1687" s="130">
        <v>1614.420044</v>
      </c>
      <c r="C1687" s="125">
        <f t="shared" si="52"/>
        <v>3.804535862401548E-2</v>
      </c>
      <c r="D1687" s="130">
        <f t="shared" si="53"/>
        <v>38045.358624015476</v>
      </c>
    </row>
    <row r="1688" spans="1:4" x14ac:dyDescent="0.3">
      <c r="A1688" s="73">
        <v>41396</v>
      </c>
      <c r="B1688" s="130">
        <v>1597.589966</v>
      </c>
      <c r="C1688" s="125">
        <f t="shared" si="52"/>
        <v>3.6312674116469212E-2</v>
      </c>
      <c r="D1688" s="130">
        <f t="shared" si="53"/>
        <v>36312.674116469214</v>
      </c>
    </row>
    <row r="1689" spans="1:4" x14ac:dyDescent="0.3">
      <c r="A1689" s="73">
        <v>41395</v>
      </c>
      <c r="B1689" s="130">
        <v>1582.6999510000001</v>
      </c>
      <c r="C1689" s="125">
        <f t="shared" si="52"/>
        <v>1.977431898135773E-2</v>
      </c>
      <c r="D1689" s="130">
        <f t="shared" si="53"/>
        <v>19774.31898135773</v>
      </c>
    </row>
    <row r="1690" spans="1:4" x14ac:dyDescent="0.3">
      <c r="A1690" s="73">
        <v>41394</v>
      </c>
      <c r="B1690" s="130">
        <v>1597.5699460000001</v>
      </c>
      <c r="C1690" s="125">
        <f t="shared" si="52"/>
        <v>1.460716309137533E-2</v>
      </c>
      <c r="D1690" s="130">
        <f t="shared" si="53"/>
        <v>14607.163091375331</v>
      </c>
    </row>
    <row r="1691" spans="1:4" x14ac:dyDescent="0.3">
      <c r="A1691" s="73">
        <v>41393</v>
      </c>
      <c r="B1691" s="130">
        <v>1593.6099850000001</v>
      </c>
      <c r="C1691" s="125">
        <f t="shared" si="52"/>
        <v>2.6572444792823058E-2</v>
      </c>
      <c r="D1691" s="130">
        <f t="shared" si="53"/>
        <v>26572.444792823058</v>
      </c>
    </row>
    <row r="1692" spans="1:4" x14ac:dyDescent="0.3">
      <c r="A1692" s="73">
        <v>41390</v>
      </c>
      <c r="B1692" s="130">
        <v>1582.23999</v>
      </c>
      <c r="C1692" s="125">
        <f t="shared" si="52"/>
        <v>-4.1602329356739132E-3</v>
      </c>
      <c r="D1692" s="130">
        <f t="shared" si="53"/>
        <v>-4160.2329356739128</v>
      </c>
    </row>
    <row r="1693" spans="1:4" x14ac:dyDescent="0.3">
      <c r="A1693" s="73">
        <v>41389</v>
      </c>
      <c r="B1693" s="130">
        <v>1585.160034</v>
      </c>
      <c r="C1693" s="125">
        <f t="shared" si="52"/>
        <v>-5.1525766305144938E-3</v>
      </c>
      <c r="D1693" s="130">
        <f t="shared" si="53"/>
        <v>-5152.5766305144934</v>
      </c>
    </row>
    <row r="1694" spans="1:4" x14ac:dyDescent="0.3">
      <c r="A1694" s="73">
        <v>41388</v>
      </c>
      <c r="B1694" s="130">
        <v>1578.790039</v>
      </c>
      <c r="C1694" s="125">
        <f t="shared" si="52"/>
        <v>-5.6306431903491161E-3</v>
      </c>
      <c r="D1694" s="130">
        <f t="shared" si="53"/>
        <v>-5630.6431903491157</v>
      </c>
    </row>
    <row r="1695" spans="1:4" x14ac:dyDescent="0.3">
      <c r="A1695" s="73">
        <v>41387</v>
      </c>
      <c r="B1695" s="130">
        <v>1578.780029</v>
      </c>
      <c r="C1695" s="125">
        <f t="shared" si="52"/>
        <v>6.4834752406601748E-3</v>
      </c>
      <c r="D1695" s="130">
        <f t="shared" si="53"/>
        <v>6483.4752406601747</v>
      </c>
    </row>
    <row r="1696" spans="1:4" x14ac:dyDescent="0.3">
      <c r="A1696" s="73">
        <v>41386</v>
      </c>
      <c r="B1696" s="130">
        <v>1562.5</v>
      </c>
      <c r="C1696" s="125">
        <f t="shared" si="52"/>
        <v>-3.6463243468953799E-4</v>
      </c>
      <c r="D1696" s="130">
        <f t="shared" si="53"/>
        <v>-364.632434689538</v>
      </c>
    </row>
    <row r="1697" spans="1:4" x14ac:dyDescent="0.3">
      <c r="A1697" s="73">
        <v>41383</v>
      </c>
      <c r="B1697" s="130">
        <v>1555.25</v>
      </c>
      <c r="C1697" s="125">
        <f t="shared" si="52"/>
        <v>1.268265195727869E-3</v>
      </c>
      <c r="D1697" s="130">
        <f t="shared" si="53"/>
        <v>1268.265195727869</v>
      </c>
    </row>
    <row r="1698" spans="1:4" x14ac:dyDescent="0.3">
      <c r="A1698" s="73">
        <v>41382</v>
      </c>
      <c r="B1698" s="130">
        <v>1541.6099850000001</v>
      </c>
      <c r="C1698" s="125">
        <f t="shared" si="52"/>
        <v>-1.1775788943137577E-2</v>
      </c>
      <c r="D1698" s="130">
        <f t="shared" si="53"/>
        <v>-11775.788943137577</v>
      </c>
    </row>
    <row r="1699" spans="1:4" x14ac:dyDescent="0.3">
      <c r="A1699" s="73">
        <v>41381</v>
      </c>
      <c r="B1699" s="130">
        <v>1552.01001</v>
      </c>
      <c r="C1699" s="125">
        <f t="shared" si="52"/>
        <v>-1.0812524144417912E-3</v>
      </c>
      <c r="D1699" s="130">
        <f t="shared" si="53"/>
        <v>-1081.2524144417912</v>
      </c>
    </row>
    <row r="1700" spans="1:4" x14ac:dyDescent="0.3">
      <c r="A1700" s="73">
        <v>41380</v>
      </c>
      <c r="B1700" s="130">
        <v>1574.5699460000001</v>
      </c>
      <c r="C1700" s="125">
        <f t="shared" si="52"/>
        <v>2.7511198853686913E-3</v>
      </c>
      <c r="D1700" s="130">
        <f t="shared" si="53"/>
        <v>2751.1198853686915</v>
      </c>
    </row>
    <row r="1701" spans="1:4" x14ac:dyDescent="0.3">
      <c r="A1701" s="73">
        <v>41379</v>
      </c>
      <c r="B1701" s="130">
        <v>1552.3599850000001</v>
      </c>
      <c r="C1701" s="125">
        <f t="shared" si="52"/>
        <v>-6.2797638692909663E-3</v>
      </c>
      <c r="D1701" s="130">
        <f t="shared" si="53"/>
        <v>-6279.7638692909659</v>
      </c>
    </row>
    <row r="1702" spans="1:4" x14ac:dyDescent="0.3">
      <c r="A1702" s="73">
        <v>41376</v>
      </c>
      <c r="B1702" s="130">
        <v>1588.849976</v>
      </c>
      <c r="C1702" s="125">
        <f t="shared" si="52"/>
        <v>1.2528779650136546E-2</v>
      </c>
      <c r="D1702" s="130">
        <f t="shared" si="53"/>
        <v>12528.779650136546</v>
      </c>
    </row>
    <row r="1703" spans="1:4" x14ac:dyDescent="0.3">
      <c r="A1703" s="73">
        <v>41375</v>
      </c>
      <c r="B1703" s="130">
        <v>1593.369995</v>
      </c>
      <c r="C1703" s="125">
        <f t="shared" si="52"/>
        <v>1.9528438089824629E-2</v>
      </c>
      <c r="D1703" s="130">
        <f t="shared" si="53"/>
        <v>19528.438089824627</v>
      </c>
    </row>
    <row r="1704" spans="1:4" x14ac:dyDescent="0.3">
      <c r="A1704" s="73">
        <v>41374</v>
      </c>
      <c r="B1704" s="130">
        <v>1587.7299800000001</v>
      </c>
      <c r="C1704" s="125">
        <f t="shared" si="52"/>
        <v>1.5321920546859102E-2</v>
      </c>
      <c r="D1704" s="130">
        <f t="shared" si="53"/>
        <v>15321.920546859103</v>
      </c>
    </row>
    <row r="1705" spans="1:4" x14ac:dyDescent="0.3">
      <c r="A1705" s="73">
        <v>41373</v>
      </c>
      <c r="B1705" s="130">
        <v>1568.6099850000001</v>
      </c>
      <c r="C1705" s="125">
        <f t="shared" si="52"/>
        <v>1.0904268664070571E-2</v>
      </c>
      <c r="D1705" s="130">
        <f t="shared" si="53"/>
        <v>10904.268664070571</v>
      </c>
    </row>
    <row r="1706" spans="1:4" x14ac:dyDescent="0.3">
      <c r="A1706" s="73">
        <v>41372</v>
      </c>
      <c r="B1706" s="130">
        <v>1563.0699460000001</v>
      </c>
      <c r="C1706" s="125">
        <f t="shared" si="52"/>
        <v>3.9694075628071701E-3</v>
      </c>
      <c r="D1706" s="130">
        <f t="shared" si="53"/>
        <v>3969.4075628071701</v>
      </c>
    </row>
    <row r="1707" spans="1:4" x14ac:dyDescent="0.3">
      <c r="A1707" s="73">
        <v>41369</v>
      </c>
      <c r="B1707" s="130">
        <v>1553.280029</v>
      </c>
      <c r="C1707" s="125">
        <f t="shared" si="52"/>
        <v>4.8389052677537681E-3</v>
      </c>
      <c r="D1707" s="130">
        <f t="shared" si="53"/>
        <v>4838.9052677537684</v>
      </c>
    </row>
    <row r="1708" spans="1:4" x14ac:dyDescent="0.3">
      <c r="A1708" s="73">
        <v>41368</v>
      </c>
      <c r="B1708" s="130">
        <v>1559.9799800000001</v>
      </c>
      <c r="C1708" s="125">
        <f t="shared" si="52"/>
        <v>8.1478853139893559E-4</v>
      </c>
      <c r="D1708" s="130">
        <f t="shared" si="53"/>
        <v>814.78853139893556</v>
      </c>
    </row>
    <row r="1709" spans="1:4" x14ac:dyDescent="0.3">
      <c r="A1709" s="73">
        <v>41367</v>
      </c>
      <c r="B1709" s="130">
        <v>1553.6899410000001</v>
      </c>
      <c r="C1709" s="125">
        <f t="shared" si="52"/>
        <v>3.4552973620007865E-3</v>
      </c>
      <c r="D1709" s="130">
        <f t="shared" si="53"/>
        <v>3455.2973620007865</v>
      </c>
    </row>
    <row r="1710" spans="1:4" x14ac:dyDescent="0.3">
      <c r="A1710" s="73">
        <v>41366</v>
      </c>
      <c r="B1710" s="130">
        <v>1570.25</v>
      </c>
      <c r="C1710" s="125">
        <f t="shared" si="52"/>
        <v>1.1693849803912304E-2</v>
      </c>
      <c r="D1710" s="130">
        <f t="shared" si="53"/>
        <v>11693.849803912304</v>
      </c>
    </row>
    <row r="1711" spans="1:4" x14ac:dyDescent="0.3">
      <c r="A1711" s="73">
        <v>41365</v>
      </c>
      <c r="B1711" s="130">
        <v>1562.170044</v>
      </c>
      <c r="C1711" s="125">
        <f t="shared" si="52"/>
        <v>9.4194466979891089E-4</v>
      </c>
      <c r="D1711" s="130">
        <f t="shared" si="53"/>
        <v>941.94466979891092</v>
      </c>
    </row>
    <row r="1712" spans="1:4" x14ac:dyDescent="0.3">
      <c r="A1712" s="73">
        <v>41361</v>
      </c>
      <c r="B1712" s="130">
        <v>1569.1899410000001</v>
      </c>
      <c r="C1712" s="125">
        <f t="shared" si="52"/>
        <v>3.812593844956913E-3</v>
      </c>
      <c r="D1712" s="130">
        <f t="shared" si="53"/>
        <v>3812.593844956913</v>
      </c>
    </row>
    <row r="1713" spans="1:4" x14ac:dyDescent="0.3">
      <c r="A1713" s="73">
        <v>41360</v>
      </c>
      <c r="B1713" s="130">
        <v>1562.849976</v>
      </c>
      <c r="C1713" s="125">
        <f t="shared" si="52"/>
        <v>5.3585389012873463E-3</v>
      </c>
      <c r="D1713" s="130">
        <f t="shared" si="53"/>
        <v>5358.5389012873466</v>
      </c>
    </row>
    <row r="1714" spans="1:4" x14ac:dyDescent="0.3">
      <c r="A1714" s="73">
        <v>41359</v>
      </c>
      <c r="B1714" s="130">
        <v>1563.7700199999999</v>
      </c>
      <c r="C1714" s="125">
        <f t="shared" si="52"/>
        <v>7.2722612500291106E-3</v>
      </c>
      <c r="D1714" s="130">
        <f t="shared" si="53"/>
        <v>7272.2612500291107</v>
      </c>
    </row>
    <row r="1715" spans="1:4" x14ac:dyDescent="0.3">
      <c r="A1715" s="73">
        <v>41358</v>
      </c>
      <c r="B1715" s="130">
        <v>1551.6899410000001</v>
      </c>
      <c r="C1715" s="125">
        <f t="shared" si="52"/>
        <v>-2.9109188189436752E-3</v>
      </c>
      <c r="D1715" s="130">
        <f t="shared" si="53"/>
        <v>-2910.9188189436754</v>
      </c>
    </row>
    <row r="1716" spans="1:4" x14ac:dyDescent="0.3">
      <c r="A1716" s="73">
        <v>41355</v>
      </c>
      <c r="B1716" s="130">
        <v>1556.8900149999999</v>
      </c>
      <c r="C1716" s="125">
        <f t="shared" si="52"/>
        <v>3.6810433355405348E-3</v>
      </c>
      <c r="D1716" s="130">
        <f t="shared" si="53"/>
        <v>3681.0433355405348</v>
      </c>
    </row>
    <row r="1717" spans="1:4" x14ac:dyDescent="0.3">
      <c r="A1717" s="73">
        <v>41354</v>
      </c>
      <c r="B1717" s="130">
        <v>1545.8000489999999</v>
      </c>
      <c r="C1717" s="125">
        <f t="shared" si="52"/>
        <v>9.9726664553068112E-4</v>
      </c>
      <c r="D1717" s="130">
        <f t="shared" si="53"/>
        <v>997.2666455306811</v>
      </c>
    </row>
    <row r="1718" spans="1:4" x14ac:dyDescent="0.3">
      <c r="A1718" s="73">
        <v>41353</v>
      </c>
      <c r="B1718" s="130">
        <v>1558.709961</v>
      </c>
      <c r="C1718" s="125">
        <f t="shared" si="52"/>
        <v>1.1190689629595907E-2</v>
      </c>
      <c r="D1718" s="130">
        <f t="shared" si="53"/>
        <v>11190.689629595907</v>
      </c>
    </row>
    <row r="1719" spans="1:4" x14ac:dyDescent="0.3">
      <c r="A1719" s="73">
        <v>41352</v>
      </c>
      <c r="B1719" s="130">
        <v>1548.339966</v>
      </c>
      <c r="C1719" s="125">
        <f t="shared" si="52"/>
        <v>5.5526576893254465E-3</v>
      </c>
      <c r="D1719" s="130">
        <f t="shared" si="53"/>
        <v>5552.6576893254469</v>
      </c>
    </row>
    <row r="1720" spans="1:4" x14ac:dyDescent="0.3">
      <c r="A1720" s="73">
        <v>41351</v>
      </c>
      <c r="B1720" s="130">
        <v>1552.099976</v>
      </c>
      <c r="C1720" s="125">
        <f t="shared" si="52"/>
        <v>1.7637048166939007E-2</v>
      </c>
      <c r="D1720" s="130">
        <f t="shared" si="53"/>
        <v>17637.048166939006</v>
      </c>
    </row>
    <row r="1721" spans="1:4" x14ac:dyDescent="0.3">
      <c r="A1721" s="73">
        <v>41348</v>
      </c>
      <c r="B1721" s="130">
        <v>1560.6999510000001</v>
      </c>
      <c r="C1721" s="125">
        <f t="shared" si="52"/>
        <v>2.799367762593219E-2</v>
      </c>
      <c r="D1721" s="130">
        <f t="shared" si="53"/>
        <v>27993.677625932189</v>
      </c>
    </row>
    <row r="1722" spans="1:4" x14ac:dyDescent="0.3">
      <c r="A1722" s="73">
        <v>41347</v>
      </c>
      <c r="B1722" s="130">
        <v>1563.2299800000001</v>
      </c>
      <c r="C1722" s="125">
        <f t="shared" si="52"/>
        <v>3.2052924887858936E-2</v>
      </c>
      <c r="D1722" s="130">
        <f t="shared" si="53"/>
        <v>32052.924887858935</v>
      </c>
    </row>
    <row r="1723" spans="1:4" x14ac:dyDescent="0.3">
      <c r="A1723" s="73">
        <v>41346</v>
      </c>
      <c r="B1723" s="130">
        <v>1554.5200199999999</v>
      </c>
      <c r="C1723" s="125">
        <f t="shared" si="52"/>
        <v>2.5415754888988396E-2</v>
      </c>
      <c r="D1723" s="130">
        <f t="shared" si="53"/>
        <v>25415.754888988395</v>
      </c>
    </row>
    <row r="1724" spans="1:4" x14ac:dyDescent="0.3">
      <c r="A1724" s="73">
        <v>41345</v>
      </c>
      <c r="B1724" s="130">
        <v>1552.4799800000001</v>
      </c>
      <c r="C1724" s="125">
        <f t="shared" si="52"/>
        <v>3.7102382987321159E-2</v>
      </c>
      <c r="D1724" s="130">
        <f t="shared" si="53"/>
        <v>37102.382987321158</v>
      </c>
    </row>
    <row r="1725" spans="1:4" x14ac:dyDescent="0.3">
      <c r="A1725" s="73">
        <v>41344</v>
      </c>
      <c r="B1725" s="130">
        <v>1556.219971</v>
      </c>
      <c r="C1725" s="125">
        <f t="shared" si="52"/>
        <v>4.5952210305375552E-2</v>
      </c>
      <c r="D1725" s="130">
        <f t="shared" si="53"/>
        <v>45952.210305375549</v>
      </c>
    </row>
    <row r="1726" spans="1:4" x14ac:dyDescent="0.3">
      <c r="A1726" s="73">
        <v>41341</v>
      </c>
      <c r="B1726" s="130">
        <v>1551.1800539999999</v>
      </c>
      <c r="C1726" s="125">
        <f t="shared" si="52"/>
        <v>2.3475902984574804E-2</v>
      </c>
      <c r="D1726" s="130">
        <f t="shared" si="53"/>
        <v>23475.902984574805</v>
      </c>
    </row>
    <row r="1727" spans="1:4" x14ac:dyDescent="0.3">
      <c r="A1727" s="73">
        <v>41340</v>
      </c>
      <c r="B1727" s="130">
        <v>1544.26001</v>
      </c>
      <c r="C1727" s="125">
        <f t="shared" si="52"/>
        <v>2.7848381128227295E-2</v>
      </c>
      <c r="D1727" s="130">
        <f t="shared" si="53"/>
        <v>27848.381128227295</v>
      </c>
    </row>
    <row r="1728" spans="1:4" x14ac:dyDescent="0.3">
      <c r="A1728" s="73">
        <v>41339</v>
      </c>
      <c r="B1728" s="130">
        <v>1541.459961</v>
      </c>
      <c r="C1728" s="125">
        <f t="shared" si="52"/>
        <v>1.9517848444971397E-2</v>
      </c>
      <c r="D1728" s="130">
        <f t="shared" si="53"/>
        <v>19517.848444971398</v>
      </c>
    </row>
    <row r="1729" spans="1:4" x14ac:dyDescent="0.3">
      <c r="A1729" s="73">
        <v>41338</v>
      </c>
      <c r="B1729" s="130">
        <v>1539.790039</v>
      </c>
      <c r="C1729" s="125">
        <f t="shared" si="52"/>
        <v>5.7808263818757144E-3</v>
      </c>
      <c r="D1729" s="130">
        <f t="shared" si="53"/>
        <v>5780.8263818757141</v>
      </c>
    </row>
    <row r="1730" spans="1:4" x14ac:dyDescent="0.3">
      <c r="A1730" s="73">
        <v>41337</v>
      </c>
      <c r="B1730" s="130">
        <v>1525.1999510000001</v>
      </c>
      <c r="C1730" s="125">
        <f t="shared" si="52"/>
        <v>3.5596443332130967E-3</v>
      </c>
      <c r="D1730" s="130">
        <f t="shared" si="53"/>
        <v>3559.6443332130966</v>
      </c>
    </row>
    <row r="1731" spans="1:4" x14ac:dyDescent="0.3">
      <c r="A1731" s="73">
        <v>41334</v>
      </c>
      <c r="B1731" s="130">
        <v>1518.1999510000001</v>
      </c>
      <c r="C1731" s="125">
        <f t="shared" si="52"/>
        <v>-2.0902430619231804E-3</v>
      </c>
      <c r="D1731" s="130">
        <f t="shared" si="53"/>
        <v>-2090.2430619231804</v>
      </c>
    </row>
    <row r="1732" spans="1:4" x14ac:dyDescent="0.3">
      <c r="A1732" s="73">
        <v>41333</v>
      </c>
      <c r="B1732" s="130">
        <v>1514.6800539999999</v>
      </c>
      <c r="C1732" s="125">
        <f t="shared" si="52"/>
        <v>-3.7162340830704244E-3</v>
      </c>
      <c r="D1732" s="130">
        <f t="shared" si="53"/>
        <v>-3716.2340830704243</v>
      </c>
    </row>
    <row r="1733" spans="1:4" x14ac:dyDescent="0.3">
      <c r="A1733" s="73">
        <v>41332</v>
      </c>
      <c r="B1733" s="130">
        <v>1515.98999</v>
      </c>
      <c r="C1733" s="125">
        <f t="shared" si="52"/>
        <v>-2.2640489379183171E-3</v>
      </c>
      <c r="D1733" s="130">
        <f t="shared" si="53"/>
        <v>-2264.0489379183173</v>
      </c>
    </row>
    <row r="1734" spans="1:4" x14ac:dyDescent="0.3">
      <c r="A1734" s="73">
        <v>41331</v>
      </c>
      <c r="B1734" s="130">
        <v>1496.9399410000001</v>
      </c>
      <c r="C1734" s="125">
        <f t="shared" si="52"/>
        <v>-1.3230017513200076E-2</v>
      </c>
      <c r="D1734" s="130">
        <f t="shared" si="53"/>
        <v>-13230.017513200077</v>
      </c>
    </row>
    <row r="1735" spans="1:4" x14ac:dyDescent="0.3">
      <c r="A1735" s="73">
        <v>41330</v>
      </c>
      <c r="B1735" s="130">
        <v>1487.849976</v>
      </c>
      <c r="C1735" s="125">
        <f t="shared" si="52"/>
        <v>-1.9816511255399405E-2</v>
      </c>
      <c r="D1735" s="130">
        <f t="shared" si="53"/>
        <v>-19816.511255399404</v>
      </c>
    </row>
    <row r="1736" spans="1:4" x14ac:dyDescent="0.3">
      <c r="A1736" s="73">
        <v>41327</v>
      </c>
      <c r="B1736" s="130">
        <v>1515.599976</v>
      </c>
      <c r="C1736" s="125">
        <f t="shared" ref="C1736:C1799" si="54">B1736/B1746-1</f>
        <v>4.1142189482419322E-3</v>
      </c>
      <c r="D1736" s="130">
        <f t="shared" ref="D1736:D1799" si="55">C1736*$B$5</f>
        <v>4114.2189482419326</v>
      </c>
    </row>
    <row r="1737" spans="1:4" x14ac:dyDescent="0.3">
      <c r="A1737" s="73">
        <v>41326</v>
      </c>
      <c r="B1737" s="130">
        <v>1502.420044</v>
      </c>
      <c r="C1737" s="125">
        <f t="shared" si="54"/>
        <v>-6.4148024178465324E-3</v>
      </c>
      <c r="D1737" s="130">
        <f t="shared" si="55"/>
        <v>-6414.8024178465321</v>
      </c>
    </row>
    <row r="1738" spans="1:4" x14ac:dyDescent="0.3">
      <c r="A1738" s="73">
        <v>41325</v>
      </c>
      <c r="B1738" s="130">
        <v>1511.9499510000001</v>
      </c>
      <c r="C1738" s="125">
        <f t="shared" si="54"/>
        <v>4.3665476709997542E-4</v>
      </c>
      <c r="D1738" s="130">
        <f t="shared" si="55"/>
        <v>436.6547670999754</v>
      </c>
    </row>
    <row r="1739" spans="1:4" x14ac:dyDescent="0.3">
      <c r="A1739" s="73">
        <v>41324</v>
      </c>
      <c r="B1739" s="130">
        <v>1530.9399410000001</v>
      </c>
      <c r="C1739" s="125">
        <f t="shared" si="54"/>
        <v>2.3554018438471935E-2</v>
      </c>
      <c r="D1739" s="130">
        <f t="shared" si="55"/>
        <v>23554.018438471936</v>
      </c>
    </row>
    <row r="1740" spans="1:4" x14ac:dyDescent="0.3">
      <c r="A1740" s="73">
        <v>41320</v>
      </c>
      <c r="B1740" s="130">
        <v>1519.790039</v>
      </c>
      <c r="C1740" s="125">
        <f t="shared" si="54"/>
        <v>4.3749180908316809E-3</v>
      </c>
      <c r="D1740" s="130">
        <f t="shared" si="55"/>
        <v>4374.9180908316812</v>
      </c>
    </row>
    <row r="1741" spans="1:4" x14ac:dyDescent="0.3">
      <c r="A1741" s="73">
        <v>41319</v>
      </c>
      <c r="B1741" s="130">
        <v>1521.380005</v>
      </c>
      <c r="C1741" s="125">
        <f t="shared" si="54"/>
        <v>1.5532918299052678E-2</v>
      </c>
      <c r="D1741" s="130">
        <f t="shared" si="55"/>
        <v>15532.918299052679</v>
      </c>
    </row>
    <row r="1742" spans="1:4" x14ac:dyDescent="0.3">
      <c r="A1742" s="73">
        <v>41318</v>
      </c>
      <c r="B1742" s="130">
        <v>1520.329956</v>
      </c>
      <c r="C1742" s="125">
        <f t="shared" si="54"/>
        <v>1.223068222655499E-2</v>
      </c>
      <c r="D1742" s="130">
        <f t="shared" si="55"/>
        <v>12230.682226554989</v>
      </c>
    </row>
    <row r="1743" spans="1:4" x14ac:dyDescent="0.3">
      <c r="A1743" s="73">
        <v>41317</v>
      </c>
      <c r="B1743" s="130">
        <v>1519.4300539999999</v>
      </c>
      <c r="C1743" s="125">
        <f t="shared" si="54"/>
        <v>7.6865504704362042E-3</v>
      </c>
      <c r="D1743" s="130">
        <f t="shared" si="55"/>
        <v>7686.5504704362038</v>
      </c>
    </row>
    <row r="1744" spans="1:4" x14ac:dyDescent="0.3">
      <c r="A1744" s="73">
        <v>41316</v>
      </c>
      <c r="B1744" s="130">
        <v>1517.01001</v>
      </c>
      <c r="C1744" s="125">
        <f t="shared" si="54"/>
        <v>1.1218624027912849E-2</v>
      </c>
      <c r="D1744" s="130">
        <f t="shared" si="55"/>
        <v>11218.624027912849</v>
      </c>
    </row>
    <row r="1745" spans="1:4" x14ac:dyDescent="0.3">
      <c r="A1745" s="73">
        <v>41313</v>
      </c>
      <c r="B1745" s="130">
        <v>1517.9300539999999</v>
      </c>
      <c r="C1745" s="125">
        <f t="shared" si="54"/>
        <v>9.9604070557139934E-3</v>
      </c>
      <c r="D1745" s="130">
        <f t="shared" si="55"/>
        <v>9960.407055713993</v>
      </c>
    </row>
    <row r="1746" spans="1:4" x14ac:dyDescent="0.3">
      <c r="A1746" s="73">
        <v>41312</v>
      </c>
      <c r="B1746" s="130">
        <v>1509.3900149999999</v>
      </c>
      <c r="C1746" s="125">
        <f t="shared" si="54"/>
        <v>9.7470394604968202E-3</v>
      </c>
      <c r="D1746" s="130">
        <f t="shared" si="55"/>
        <v>9747.0394604968205</v>
      </c>
    </row>
    <row r="1747" spans="1:4" x14ac:dyDescent="0.3">
      <c r="A1747" s="73">
        <v>41311</v>
      </c>
      <c r="B1747" s="130">
        <v>1512.119995</v>
      </c>
      <c r="C1747" s="125">
        <f t="shared" si="54"/>
        <v>1.1580023760062286E-2</v>
      </c>
      <c r="D1747" s="130">
        <f t="shared" si="55"/>
        <v>11580.023760062286</v>
      </c>
    </row>
    <row r="1748" spans="1:4" x14ac:dyDescent="0.3">
      <c r="A1748" s="73">
        <v>41310</v>
      </c>
      <c r="B1748" s="130">
        <v>1511.290039</v>
      </c>
      <c r="C1748" s="125">
        <f t="shared" si="54"/>
        <v>1.254889536073267E-2</v>
      </c>
      <c r="D1748" s="130">
        <f t="shared" si="55"/>
        <v>12548.895360732671</v>
      </c>
    </row>
    <row r="1749" spans="1:4" x14ac:dyDescent="0.3">
      <c r="A1749" s="73">
        <v>41309</v>
      </c>
      <c r="B1749" s="130">
        <v>1495.709961</v>
      </c>
      <c r="C1749" s="125">
        <f t="shared" si="54"/>
        <v>6.5478547025916711E-3</v>
      </c>
      <c r="D1749" s="130">
        <f t="shared" si="55"/>
        <v>6547.8547025916714</v>
      </c>
    </row>
    <row r="1750" spans="1:4" x14ac:dyDescent="0.3">
      <c r="A1750" s="73">
        <v>41306</v>
      </c>
      <c r="B1750" s="130">
        <v>1513.170044</v>
      </c>
      <c r="C1750" s="125">
        <f t="shared" si="54"/>
        <v>2.1763274868686899E-2</v>
      </c>
      <c r="D1750" s="130">
        <f t="shared" si="55"/>
        <v>21763.274868686898</v>
      </c>
    </row>
    <row r="1751" spans="1:4" x14ac:dyDescent="0.3">
      <c r="A1751" s="73">
        <v>41305</v>
      </c>
      <c r="B1751" s="130">
        <v>1498.1099850000001</v>
      </c>
      <c r="C1751" s="125">
        <f t="shared" si="54"/>
        <v>1.7302363739356341E-2</v>
      </c>
      <c r="D1751" s="130">
        <f t="shared" si="55"/>
        <v>17302.36373935634</v>
      </c>
    </row>
    <row r="1752" spans="1:4" x14ac:dyDescent="0.3">
      <c r="A1752" s="73">
        <v>41304</v>
      </c>
      <c r="B1752" s="130">
        <v>1501.959961</v>
      </c>
      <c r="C1752" s="125">
        <f t="shared" si="54"/>
        <v>2.0117632940760632E-2</v>
      </c>
      <c r="D1752" s="130">
        <f t="shared" si="55"/>
        <v>20117.632940760632</v>
      </c>
    </row>
    <row r="1753" spans="1:4" x14ac:dyDescent="0.3">
      <c r="A1753" s="73">
        <v>41303</v>
      </c>
      <c r="B1753" s="130">
        <v>1507.839966</v>
      </c>
      <c r="C1753" s="125">
        <f t="shared" si="54"/>
        <v>2.5267162561245948E-2</v>
      </c>
      <c r="D1753" s="130">
        <f t="shared" si="55"/>
        <v>25267.162561245947</v>
      </c>
    </row>
    <row r="1754" spans="1:4" x14ac:dyDescent="0.3">
      <c r="A1754" s="73">
        <v>41302</v>
      </c>
      <c r="B1754" s="130">
        <v>1500.1800539999999</v>
      </c>
      <c r="C1754" s="125">
        <f t="shared" si="54"/>
        <v>1.9109408011710904E-2</v>
      </c>
      <c r="D1754" s="130">
        <f t="shared" si="55"/>
        <v>19109.408011710904</v>
      </c>
    </row>
    <row r="1755" spans="1:4" x14ac:dyDescent="0.3">
      <c r="A1755" s="73">
        <v>41299</v>
      </c>
      <c r="B1755" s="130">
        <v>1502.959961</v>
      </c>
      <c r="C1755" s="125">
        <f t="shared" si="54"/>
        <v>2.0949356101912064E-2</v>
      </c>
      <c r="D1755" s="130">
        <f t="shared" si="55"/>
        <v>20949.356101912064</v>
      </c>
    </row>
    <row r="1756" spans="1:4" x14ac:dyDescent="0.3">
      <c r="A1756" s="73">
        <v>41298</v>
      </c>
      <c r="B1756" s="130">
        <v>1494.8199460000001</v>
      </c>
      <c r="C1756" s="125">
        <f t="shared" si="54"/>
        <v>2.3134471490678266E-2</v>
      </c>
      <c r="D1756" s="130">
        <f t="shared" si="55"/>
        <v>23134.471490678265</v>
      </c>
    </row>
    <row r="1757" spans="1:4" x14ac:dyDescent="0.3">
      <c r="A1757" s="73">
        <v>41297</v>
      </c>
      <c r="B1757" s="130">
        <v>1494.8100589999999</v>
      </c>
      <c r="C1757" s="125">
        <f t="shared" si="54"/>
        <v>2.5844994941989441E-2</v>
      </c>
      <c r="D1757" s="130">
        <f t="shared" si="55"/>
        <v>25844.99494198944</v>
      </c>
    </row>
    <row r="1758" spans="1:4" x14ac:dyDescent="0.3">
      <c r="A1758" s="73">
        <v>41296</v>
      </c>
      <c r="B1758" s="130">
        <v>1492.5600589999999</v>
      </c>
      <c r="C1758" s="125">
        <f t="shared" si="54"/>
        <v>2.0979720557158243E-2</v>
      </c>
      <c r="D1758" s="130">
        <f t="shared" si="55"/>
        <v>20979.720557158242</v>
      </c>
    </row>
    <row r="1759" spans="1:4" x14ac:dyDescent="0.3">
      <c r="A1759" s="73">
        <v>41292</v>
      </c>
      <c r="B1759" s="130">
        <v>1485.9799800000001</v>
      </c>
      <c r="C1759" s="125">
        <f t="shared" si="54"/>
        <v>1.3304063080607165E-2</v>
      </c>
      <c r="D1759" s="130">
        <f t="shared" si="55"/>
        <v>13304.063080607164</v>
      </c>
    </row>
    <row r="1760" spans="1:4" x14ac:dyDescent="0.3">
      <c r="A1760" s="73">
        <v>41291</v>
      </c>
      <c r="B1760" s="130">
        <v>1480.9399410000001</v>
      </c>
      <c r="C1760" s="125">
        <f t="shared" si="54"/>
        <v>1.4780313473554685E-2</v>
      </c>
      <c r="D1760" s="130">
        <f t="shared" si="55"/>
        <v>14780.313473554685</v>
      </c>
    </row>
    <row r="1761" spans="1:4" x14ac:dyDescent="0.3">
      <c r="A1761" s="73">
        <v>41290</v>
      </c>
      <c r="B1761" s="130">
        <v>1472.630005</v>
      </c>
      <c r="C1761" s="125">
        <f t="shared" si="54"/>
        <v>6.9815516013262968E-3</v>
      </c>
      <c r="D1761" s="130">
        <f t="shared" si="55"/>
        <v>6981.5516013262968</v>
      </c>
    </row>
    <row r="1762" spans="1:4" x14ac:dyDescent="0.3">
      <c r="A1762" s="73">
        <v>41289</v>
      </c>
      <c r="B1762" s="130">
        <v>1472.339966</v>
      </c>
      <c r="C1762" s="125">
        <f t="shared" si="54"/>
        <v>3.2358961224786764E-2</v>
      </c>
      <c r="D1762" s="130">
        <f t="shared" si="55"/>
        <v>32358.961224786763</v>
      </c>
    </row>
    <row r="1763" spans="1:4" x14ac:dyDescent="0.3">
      <c r="A1763" s="73">
        <v>41288</v>
      </c>
      <c r="B1763" s="130">
        <v>1470.6800539999999</v>
      </c>
      <c r="C1763" s="125">
        <f t="shared" si="54"/>
        <v>4.8665528669567415E-2</v>
      </c>
      <c r="D1763" s="130">
        <f t="shared" si="55"/>
        <v>48665.528669567415</v>
      </c>
    </row>
    <row r="1764" spans="1:4" x14ac:dyDescent="0.3">
      <c r="A1764" s="73">
        <v>41285</v>
      </c>
      <c r="B1764" s="130">
        <v>1472.0500489999999</v>
      </c>
      <c r="C1764" s="125">
        <f t="shared" si="54"/>
        <v>3.8043913626016446E-2</v>
      </c>
      <c r="D1764" s="130">
        <f t="shared" si="55"/>
        <v>38043.913626016445</v>
      </c>
    </row>
    <row r="1765" spans="1:4" x14ac:dyDescent="0.3">
      <c r="A1765" s="73">
        <v>41284</v>
      </c>
      <c r="B1765" s="130">
        <v>1472.119995</v>
      </c>
      <c r="C1765" s="125">
        <f t="shared" si="54"/>
        <v>3.6828381299485624E-2</v>
      </c>
      <c r="D1765" s="130">
        <f t="shared" si="55"/>
        <v>36828.381299485627</v>
      </c>
    </row>
    <row r="1766" spans="1:4" x14ac:dyDescent="0.3">
      <c r="A1766" s="73">
        <v>41283</v>
      </c>
      <c r="B1766" s="130">
        <v>1461.0200199999999</v>
      </c>
      <c r="C1766" s="125">
        <f t="shared" si="54"/>
        <v>2.4084214305536422E-2</v>
      </c>
      <c r="D1766" s="130">
        <f t="shared" si="55"/>
        <v>24084.214305536421</v>
      </c>
    </row>
    <row r="1767" spans="1:4" x14ac:dyDescent="0.3">
      <c r="A1767" s="73">
        <v>41282</v>
      </c>
      <c r="B1767" s="130">
        <v>1457.150024</v>
      </c>
      <c r="C1767" s="125">
        <f t="shared" si="54"/>
        <v>1.8879138235080806E-2</v>
      </c>
      <c r="D1767" s="130">
        <f t="shared" si="55"/>
        <v>18879.138235080805</v>
      </c>
    </row>
    <row r="1768" spans="1:4" x14ac:dyDescent="0.3">
      <c r="A1768" s="73">
        <v>41281</v>
      </c>
      <c r="B1768" s="130">
        <v>1461.8900149999999</v>
      </c>
      <c r="C1768" s="125">
        <f t="shared" si="54"/>
        <v>1.2606636288809536E-2</v>
      </c>
      <c r="D1768" s="130">
        <f t="shared" si="55"/>
        <v>12606.636288809535</v>
      </c>
    </row>
    <row r="1769" spans="1:4" x14ac:dyDescent="0.3">
      <c r="A1769" s="73">
        <v>41278</v>
      </c>
      <c r="B1769" s="130">
        <v>1466.469971</v>
      </c>
      <c r="C1769" s="125">
        <f t="shared" si="54"/>
        <v>2.1353738127001254E-2</v>
      </c>
      <c r="D1769" s="130">
        <f t="shared" si="55"/>
        <v>21353.738127001256</v>
      </c>
    </row>
    <row r="1770" spans="1:4" x14ac:dyDescent="0.3">
      <c r="A1770" s="73">
        <v>41277</v>
      </c>
      <c r="B1770" s="130">
        <v>1459.369995</v>
      </c>
      <c r="C1770" s="125">
        <f t="shared" si="54"/>
        <v>8.6950805997358938E-3</v>
      </c>
      <c r="D1770" s="130">
        <f t="shared" si="55"/>
        <v>8695.080599735893</v>
      </c>
    </row>
    <row r="1771" spans="1:4" x14ac:dyDescent="0.3">
      <c r="A1771" s="73">
        <v>41276</v>
      </c>
      <c r="B1771" s="130">
        <v>1462.420044</v>
      </c>
      <c r="C1771" s="125">
        <f t="shared" si="54"/>
        <v>2.2413979233346648E-2</v>
      </c>
      <c r="D1771" s="130">
        <f t="shared" si="55"/>
        <v>22413.979233346647</v>
      </c>
    </row>
    <row r="1772" spans="1:4" x14ac:dyDescent="0.3">
      <c r="A1772" s="73">
        <v>41274</v>
      </c>
      <c r="B1772" s="130">
        <v>1426.1899410000001</v>
      </c>
      <c r="C1772" s="125">
        <f t="shared" si="54"/>
        <v>8.9206025782102571E-3</v>
      </c>
      <c r="D1772" s="130">
        <f t="shared" si="55"/>
        <v>8920.602578210257</v>
      </c>
    </row>
    <row r="1773" spans="1:4" x14ac:dyDescent="0.3">
      <c r="A1773" s="73">
        <v>41271</v>
      </c>
      <c r="B1773" s="130">
        <v>1402.4300539999999</v>
      </c>
      <c r="C1773" s="125">
        <f t="shared" si="54"/>
        <v>-1.1990487574436548E-2</v>
      </c>
      <c r="D1773" s="130">
        <f t="shared" si="55"/>
        <v>-11990.487574436547</v>
      </c>
    </row>
    <row r="1774" spans="1:4" x14ac:dyDescent="0.3">
      <c r="A1774" s="73">
        <v>41270</v>
      </c>
      <c r="B1774" s="130">
        <v>1418.099976</v>
      </c>
      <c r="C1774" s="125">
        <f t="shared" si="54"/>
        <v>-7.2664679556797562E-3</v>
      </c>
      <c r="D1774" s="130">
        <f t="shared" si="55"/>
        <v>-7266.4679556797564</v>
      </c>
    </row>
    <row r="1775" spans="1:4" x14ac:dyDescent="0.3">
      <c r="A1775" s="73">
        <v>41269</v>
      </c>
      <c r="B1775" s="130">
        <v>1419.829956</v>
      </c>
      <c r="C1775" s="125">
        <f t="shared" si="54"/>
        <v>-5.6098793917637169E-3</v>
      </c>
      <c r="D1775" s="130">
        <f t="shared" si="55"/>
        <v>-5609.8793917637167</v>
      </c>
    </row>
    <row r="1776" spans="1:4" x14ac:dyDescent="0.3">
      <c r="A1776" s="73">
        <v>41267</v>
      </c>
      <c r="B1776" s="130">
        <v>1426.660034</v>
      </c>
      <c r="C1776" s="125">
        <f t="shared" si="54"/>
        <v>5.7170947233882163E-3</v>
      </c>
      <c r="D1776" s="130">
        <f t="shared" si="55"/>
        <v>5717.0947233882162</v>
      </c>
    </row>
    <row r="1777" spans="1:4" x14ac:dyDescent="0.3">
      <c r="A1777" s="73">
        <v>41264</v>
      </c>
      <c r="B1777" s="130">
        <v>1430.150024</v>
      </c>
      <c r="C1777" s="125">
        <f t="shared" si="54"/>
        <v>8.5186757071289421E-3</v>
      </c>
      <c r="D1777" s="130">
        <f t="shared" si="55"/>
        <v>8518.6757071289412</v>
      </c>
    </row>
    <row r="1778" spans="1:4" x14ac:dyDescent="0.3">
      <c r="A1778" s="73">
        <v>41263</v>
      </c>
      <c r="B1778" s="130">
        <v>1443.6899410000001</v>
      </c>
      <c r="C1778" s="125">
        <f t="shared" si="54"/>
        <v>2.1040497645861356E-2</v>
      </c>
      <c r="D1778" s="130">
        <f t="shared" si="55"/>
        <v>21040.497645861356</v>
      </c>
    </row>
    <row r="1779" spans="1:4" x14ac:dyDescent="0.3">
      <c r="A1779" s="73">
        <v>41262</v>
      </c>
      <c r="B1779" s="130">
        <v>1435.8100589999999</v>
      </c>
      <c r="C1779" s="125">
        <f t="shared" si="54"/>
        <v>1.8825236613070562E-2</v>
      </c>
      <c r="D1779" s="130">
        <f t="shared" si="55"/>
        <v>18825.236613070563</v>
      </c>
    </row>
    <row r="1780" spans="1:4" x14ac:dyDescent="0.3">
      <c r="A1780" s="73">
        <v>41261</v>
      </c>
      <c r="B1780" s="130">
        <v>1446.790039</v>
      </c>
      <c r="C1780" s="125">
        <f t="shared" si="54"/>
        <v>2.824348005832733E-2</v>
      </c>
      <c r="D1780" s="130">
        <f t="shared" si="55"/>
        <v>28243.480058327332</v>
      </c>
    </row>
    <row r="1781" spans="1:4" x14ac:dyDescent="0.3">
      <c r="A1781" s="73">
        <v>41260</v>
      </c>
      <c r="B1781" s="130">
        <v>1430.3599850000001</v>
      </c>
      <c r="C1781" s="125">
        <f t="shared" si="54"/>
        <v>1.48283914253029E-2</v>
      </c>
      <c r="D1781" s="130">
        <f t="shared" si="55"/>
        <v>14828.3914253029</v>
      </c>
    </row>
    <row r="1782" spans="1:4" x14ac:dyDescent="0.3">
      <c r="A1782" s="73">
        <v>41257</v>
      </c>
      <c r="B1782" s="130">
        <v>1413.579956</v>
      </c>
      <c r="C1782" s="125">
        <f t="shared" si="54"/>
        <v>-1.8359939420526938E-3</v>
      </c>
      <c r="D1782" s="130">
        <f t="shared" si="55"/>
        <v>-1835.9939420526939</v>
      </c>
    </row>
    <row r="1783" spans="1:4" x14ac:dyDescent="0.3">
      <c r="A1783" s="73">
        <v>41256</v>
      </c>
      <c r="B1783" s="130">
        <v>1419.4499510000001</v>
      </c>
      <c r="C1783" s="125">
        <f t="shared" si="54"/>
        <v>2.4718387804090192E-3</v>
      </c>
      <c r="D1783" s="130">
        <f t="shared" si="55"/>
        <v>2471.8387804090194</v>
      </c>
    </row>
    <row r="1784" spans="1:4" x14ac:dyDescent="0.3">
      <c r="A1784" s="73">
        <v>41255</v>
      </c>
      <c r="B1784" s="130">
        <v>1428.4799800000001</v>
      </c>
      <c r="C1784" s="125">
        <f t="shared" si="54"/>
        <v>1.3156628548610438E-2</v>
      </c>
      <c r="D1784" s="130">
        <f t="shared" si="55"/>
        <v>13156.628548610439</v>
      </c>
    </row>
    <row r="1785" spans="1:4" x14ac:dyDescent="0.3">
      <c r="A1785" s="73">
        <v>41254</v>
      </c>
      <c r="B1785" s="130">
        <v>1427.839966</v>
      </c>
      <c r="C1785" s="125">
        <f t="shared" si="54"/>
        <v>2.0658517319436465E-2</v>
      </c>
      <c r="D1785" s="130">
        <f t="shared" si="55"/>
        <v>20658.517319436465</v>
      </c>
    </row>
    <row r="1786" spans="1:4" x14ac:dyDescent="0.3">
      <c r="A1786" s="73">
        <v>41253</v>
      </c>
      <c r="B1786" s="130">
        <v>1418.5500489999999</v>
      </c>
      <c r="C1786" s="125">
        <f t="shared" si="54"/>
        <v>8.7179811134252549E-3</v>
      </c>
      <c r="D1786" s="130">
        <f t="shared" si="55"/>
        <v>8717.9811134252541</v>
      </c>
    </row>
    <row r="1787" spans="1:4" x14ac:dyDescent="0.3">
      <c r="A1787" s="73">
        <v>41250</v>
      </c>
      <c r="B1787" s="130">
        <v>1418.0699460000001</v>
      </c>
      <c r="C1787" s="125">
        <f t="shared" si="54"/>
        <v>6.3300016663094816E-3</v>
      </c>
      <c r="D1787" s="130">
        <f t="shared" si="55"/>
        <v>6330.0016663094812</v>
      </c>
    </row>
    <row r="1788" spans="1:4" x14ac:dyDescent="0.3">
      <c r="A1788" s="73">
        <v>41249</v>
      </c>
      <c r="B1788" s="130">
        <v>1413.9399410000001</v>
      </c>
      <c r="C1788" s="125">
        <f t="shared" si="54"/>
        <v>1.6469746534853558E-2</v>
      </c>
      <c r="D1788" s="130">
        <f t="shared" si="55"/>
        <v>16469.746534853559</v>
      </c>
    </row>
    <row r="1789" spans="1:4" x14ac:dyDescent="0.3">
      <c r="A1789" s="73">
        <v>41248</v>
      </c>
      <c r="B1789" s="130">
        <v>1409.280029</v>
      </c>
      <c r="C1789" s="125">
        <f t="shared" si="54"/>
        <v>1.5470395145766869E-2</v>
      </c>
      <c r="D1789" s="130">
        <f t="shared" si="55"/>
        <v>15470.395145766868</v>
      </c>
    </row>
    <row r="1790" spans="1:4" x14ac:dyDescent="0.3">
      <c r="A1790" s="73">
        <v>41247</v>
      </c>
      <c r="B1790" s="130">
        <v>1407.0500489999999</v>
      </c>
      <c r="C1790" s="125">
        <f t="shared" si="54"/>
        <v>1.4536144742523183E-2</v>
      </c>
      <c r="D1790" s="130">
        <f t="shared" si="55"/>
        <v>14536.144742523182</v>
      </c>
    </row>
    <row r="1791" spans="1:4" x14ac:dyDescent="0.3">
      <c r="A1791" s="73">
        <v>41246</v>
      </c>
      <c r="B1791" s="130">
        <v>1409.459961</v>
      </c>
      <c r="C1791" s="125">
        <f t="shared" si="54"/>
        <v>3.6459066842445376E-2</v>
      </c>
      <c r="D1791" s="130">
        <f t="shared" si="55"/>
        <v>36459.066842445376</v>
      </c>
    </row>
    <row r="1792" spans="1:4" x14ac:dyDescent="0.3">
      <c r="A1792" s="73">
        <v>41243</v>
      </c>
      <c r="B1792" s="130">
        <v>1416.1800539999999</v>
      </c>
      <c r="C1792" s="125">
        <f t="shared" si="54"/>
        <v>4.6441075010091648E-2</v>
      </c>
      <c r="D1792" s="130">
        <f t="shared" si="55"/>
        <v>46441.075010091648</v>
      </c>
    </row>
    <row r="1793" spans="1:4" x14ac:dyDescent="0.3">
      <c r="A1793" s="73">
        <v>41242</v>
      </c>
      <c r="B1793" s="130">
        <v>1415.9499510000001</v>
      </c>
      <c r="C1793" s="125">
        <f t="shared" si="54"/>
        <v>4.4603767970282204E-2</v>
      </c>
      <c r="D1793" s="130">
        <f t="shared" si="55"/>
        <v>44603.767970282206</v>
      </c>
    </row>
    <row r="1794" spans="1:4" x14ac:dyDescent="0.3">
      <c r="A1794" s="73">
        <v>41241</v>
      </c>
      <c r="B1794" s="130">
        <v>1409.9300539999999</v>
      </c>
      <c r="C1794" s="125">
        <f t="shared" si="54"/>
        <v>2.5754275463704568E-2</v>
      </c>
      <c r="D1794" s="130">
        <f t="shared" si="55"/>
        <v>25754.275463704569</v>
      </c>
    </row>
    <row r="1795" spans="1:4" x14ac:dyDescent="0.3">
      <c r="A1795" s="73">
        <v>41240</v>
      </c>
      <c r="B1795" s="130">
        <v>1398.9399410000001</v>
      </c>
      <c r="C1795" s="125">
        <f t="shared" si="54"/>
        <v>1.3702536613426242E-2</v>
      </c>
      <c r="D1795" s="130">
        <f t="shared" si="55"/>
        <v>13702.536613426242</v>
      </c>
    </row>
    <row r="1796" spans="1:4" x14ac:dyDescent="0.3">
      <c r="A1796" s="73">
        <v>41239</v>
      </c>
      <c r="B1796" s="130">
        <v>1406.290039</v>
      </c>
      <c r="C1796" s="125">
        <f t="shared" si="54"/>
        <v>1.916154905234424E-2</v>
      </c>
      <c r="D1796" s="130">
        <f t="shared" si="55"/>
        <v>19161.549052344239</v>
      </c>
    </row>
    <row r="1797" spans="1:4" x14ac:dyDescent="0.3">
      <c r="A1797" s="73">
        <v>41236</v>
      </c>
      <c r="B1797" s="130">
        <v>1409.150024</v>
      </c>
      <c r="C1797" s="125">
        <f t="shared" si="54"/>
        <v>2.2968990258009025E-2</v>
      </c>
      <c r="D1797" s="130">
        <f t="shared" si="55"/>
        <v>22968.990258009024</v>
      </c>
    </row>
    <row r="1798" spans="1:4" x14ac:dyDescent="0.3">
      <c r="A1798" s="73">
        <v>41234</v>
      </c>
      <c r="B1798" s="130">
        <v>1391.030029</v>
      </c>
      <c r="C1798" s="125">
        <f t="shared" si="54"/>
        <v>-2.5098061190620413E-3</v>
      </c>
      <c r="D1798" s="130">
        <f t="shared" si="55"/>
        <v>-2509.8061190620415</v>
      </c>
    </row>
    <row r="1799" spans="1:4" x14ac:dyDescent="0.3">
      <c r="A1799" s="73">
        <v>41233</v>
      </c>
      <c r="B1799" s="130">
        <v>1387.8100589999999</v>
      </c>
      <c r="C1799" s="125">
        <f t="shared" si="54"/>
        <v>-2.8409576917968082E-2</v>
      </c>
      <c r="D1799" s="130">
        <f t="shared" si="55"/>
        <v>-28409.576917968083</v>
      </c>
    </row>
    <row r="1800" spans="1:4" x14ac:dyDescent="0.3">
      <c r="A1800" s="73">
        <v>41232</v>
      </c>
      <c r="B1800" s="130">
        <v>1386.8900149999999</v>
      </c>
      <c r="C1800" s="125">
        <f t="shared" ref="C1800:C1863" si="56">B1800/B1810-1</f>
        <v>-2.1428668547558871E-2</v>
      </c>
      <c r="D1800" s="130">
        <f t="shared" ref="D1800:D1863" si="57">C1800*$B$5</f>
        <v>-21428.668547558871</v>
      </c>
    </row>
    <row r="1801" spans="1:4" x14ac:dyDescent="0.3">
      <c r="A1801" s="73">
        <v>41229</v>
      </c>
      <c r="B1801" s="130">
        <v>1359.880005</v>
      </c>
      <c r="C1801" s="125">
        <f t="shared" si="56"/>
        <v>-3.841037185837104E-2</v>
      </c>
      <c r="D1801" s="130">
        <f t="shared" si="57"/>
        <v>-38410.371858371036</v>
      </c>
    </row>
    <row r="1802" spans="1:4" x14ac:dyDescent="0.3">
      <c r="A1802" s="73">
        <v>41228</v>
      </c>
      <c r="B1802" s="130">
        <v>1353.329956</v>
      </c>
      <c r="C1802" s="125">
        <f t="shared" si="56"/>
        <v>-5.2017744428444646E-2</v>
      </c>
      <c r="D1802" s="130">
        <f t="shared" si="57"/>
        <v>-52017.744428444646</v>
      </c>
    </row>
    <row r="1803" spans="1:4" x14ac:dyDescent="0.3">
      <c r="A1803" s="73">
        <v>41227</v>
      </c>
      <c r="B1803" s="130">
        <v>1355.48999</v>
      </c>
      <c r="C1803" s="125">
        <f t="shared" si="56"/>
        <v>-4.0130043787940828E-2</v>
      </c>
      <c r="D1803" s="130">
        <f t="shared" si="57"/>
        <v>-40130.043787940827</v>
      </c>
    </row>
    <row r="1804" spans="1:4" x14ac:dyDescent="0.3">
      <c r="A1804" s="73">
        <v>41226</v>
      </c>
      <c r="B1804" s="130">
        <v>1374.530029</v>
      </c>
      <c r="C1804" s="125">
        <f t="shared" si="56"/>
        <v>-2.6495398928586655E-2</v>
      </c>
      <c r="D1804" s="130">
        <f t="shared" si="57"/>
        <v>-26495.398928586656</v>
      </c>
    </row>
    <row r="1805" spans="1:4" x14ac:dyDescent="0.3">
      <c r="A1805" s="73">
        <v>41225</v>
      </c>
      <c r="B1805" s="130">
        <v>1380.030029</v>
      </c>
      <c r="C1805" s="125">
        <f t="shared" si="56"/>
        <v>-2.3312556300603804E-2</v>
      </c>
      <c r="D1805" s="130">
        <f t="shared" si="57"/>
        <v>-23312.556300603803</v>
      </c>
    </row>
    <row r="1806" spans="1:4" x14ac:dyDescent="0.3">
      <c r="A1806" s="73">
        <v>41222</v>
      </c>
      <c r="B1806" s="130">
        <v>1379.849976</v>
      </c>
      <c r="C1806" s="125">
        <f t="shared" si="56"/>
        <v>-2.0514657675244075E-2</v>
      </c>
      <c r="D1806" s="130">
        <f t="shared" si="57"/>
        <v>-20514.657675244074</v>
      </c>
    </row>
    <row r="1807" spans="1:4" x14ac:dyDescent="0.3">
      <c r="A1807" s="73">
        <v>41221</v>
      </c>
      <c r="B1807" s="130">
        <v>1377.51001</v>
      </c>
      <c r="C1807" s="125">
        <f t="shared" si="56"/>
        <v>-2.5192642736863835E-2</v>
      </c>
      <c r="D1807" s="130">
        <f t="shared" si="57"/>
        <v>-25192.642736863836</v>
      </c>
    </row>
    <row r="1808" spans="1:4" x14ac:dyDescent="0.3">
      <c r="A1808" s="73">
        <v>41220</v>
      </c>
      <c r="B1808" s="130">
        <v>1394.530029</v>
      </c>
      <c r="C1808" s="125">
        <f t="shared" si="56"/>
        <v>-2.7402267006822689E-2</v>
      </c>
      <c r="D1808" s="130">
        <f t="shared" si="57"/>
        <v>-27402.267006822691</v>
      </c>
    </row>
    <row r="1809" spans="1:4" x14ac:dyDescent="0.3">
      <c r="A1809" s="73">
        <v>41219</v>
      </c>
      <c r="B1809" s="130">
        <v>1428.3900149999999</v>
      </c>
      <c r="C1809" s="125">
        <f t="shared" si="56"/>
        <v>-3.3491206313177591E-3</v>
      </c>
      <c r="D1809" s="130">
        <f t="shared" si="57"/>
        <v>-3349.120631317759</v>
      </c>
    </row>
    <row r="1810" spans="1:4" x14ac:dyDescent="0.3">
      <c r="A1810" s="73">
        <v>41218</v>
      </c>
      <c r="B1810" s="130">
        <v>1417.26001</v>
      </c>
      <c r="C1810" s="125">
        <f t="shared" si="56"/>
        <v>-2.7502131921907425E-2</v>
      </c>
      <c r="D1810" s="130">
        <f t="shared" si="57"/>
        <v>-27502.131921907425</v>
      </c>
    </row>
    <row r="1811" spans="1:4" x14ac:dyDescent="0.3">
      <c r="A1811" s="73">
        <v>41215</v>
      </c>
      <c r="B1811" s="130">
        <v>1414.1999510000001</v>
      </c>
      <c r="C1811" s="125">
        <f t="shared" si="56"/>
        <v>-3.197327823952778E-2</v>
      </c>
      <c r="D1811" s="130">
        <f t="shared" si="57"/>
        <v>-31973.278239527779</v>
      </c>
    </row>
    <row r="1812" spans="1:4" x14ac:dyDescent="0.3">
      <c r="A1812" s="73">
        <v>41214</v>
      </c>
      <c r="B1812" s="130">
        <v>1427.589966</v>
      </c>
      <c r="C1812" s="125">
        <f t="shared" si="56"/>
        <v>-1.8784591024577302E-2</v>
      </c>
      <c r="D1812" s="130">
        <f t="shared" si="57"/>
        <v>-18784.591024577301</v>
      </c>
    </row>
    <row r="1813" spans="1:4" x14ac:dyDescent="0.3">
      <c r="A1813" s="73">
        <v>41213</v>
      </c>
      <c r="B1813" s="130">
        <v>1412.160034</v>
      </c>
      <c r="C1813" s="125">
        <f t="shared" si="56"/>
        <v>-1.942183754445137E-2</v>
      </c>
      <c r="D1813" s="130">
        <f t="shared" si="57"/>
        <v>-19421.837544451369</v>
      </c>
    </row>
    <row r="1814" spans="1:4" x14ac:dyDescent="0.3">
      <c r="A1814" s="73">
        <v>41208</v>
      </c>
      <c r="B1814" s="130">
        <v>1411.9399410000001</v>
      </c>
      <c r="C1814" s="125">
        <f t="shared" si="56"/>
        <v>-1.1654866264124375E-2</v>
      </c>
      <c r="D1814" s="130">
        <f t="shared" si="57"/>
        <v>-11654.866264124375</v>
      </c>
    </row>
    <row r="1815" spans="1:4" x14ac:dyDescent="0.3">
      <c r="A1815" s="73">
        <v>41207</v>
      </c>
      <c r="B1815" s="130">
        <v>1412.969971</v>
      </c>
      <c r="C1815" s="125">
        <f t="shared" si="56"/>
        <v>-1.3867560559097325E-2</v>
      </c>
      <c r="D1815" s="130">
        <f t="shared" si="57"/>
        <v>-13867.560559097325</v>
      </c>
    </row>
    <row r="1816" spans="1:4" x14ac:dyDescent="0.3">
      <c r="A1816" s="73">
        <v>41206</v>
      </c>
      <c r="B1816" s="130">
        <v>1408.75</v>
      </c>
      <c r="C1816" s="125">
        <f t="shared" si="56"/>
        <v>-1.6620635798418548E-2</v>
      </c>
      <c r="D1816" s="130">
        <f t="shared" si="57"/>
        <v>-16620.635798418549</v>
      </c>
    </row>
    <row r="1817" spans="1:4" x14ac:dyDescent="0.3">
      <c r="A1817" s="73">
        <v>41205</v>
      </c>
      <c r="B1817" s="130">
        <v>1413.1099850000001</v>
      </c>
      <c r="C1817" s="125">
        <f t="shared" si="56"/>
        <v>-1.9681157833354002E-2</v>
      </c>
      <c r="D1817" s="130">
        <f t="shared" si="57"/>
        <v>-19681.157833354002</v>
      </c>
    </row>
    <row r="1818" spans="1:4" x14ac:dyDescent="0.3">
      <c r="A1818" s="73">
        <v>41204</v>
      </c>
      <c r="B1818" s="130">
        <v>1433.8199460000001</v>
      </c>
      <c r="C1818" s="125">
        <f t="shared" si="56"/>
        <v>-1.5152388194245359E-2</v>
      </c>
      <c r="D1818" s="130">
        <f t="shared" si="57"/>
        <v>-15152.388194245359</v>
      </c>
    </row>
    <row r="1819" spans="1:4" x14ac:dyDescent="0.3">
      <c r="A1819" s="73">
        <v>41201</v>
      </c>
      <c r="B1819" s="130">
        <v>1433.1899410000001</v>
      </c>
      <c r="C1819" s="125">
        <f t="shared" si="56"/>
        <v>-1.8987981610788185E-2</v>
      </c>
      <c r="D1819" s="130">
        <f t="shared" si="57"/>
        <v>-18987.981610788185</v>
      </c>
    </row>
    <row r="1820" spans="1:4" x14ac:dyDescent="0.3">
      <c r="A1820" s="73">
        <v>41200</v>
      </c>
      <c r="B1820" s="130">
        <v>1457.339966</v>
      </c>
      <c r="C1820" s="125">
        <f t="shared" si="56"/>
        <v>-2.778197573096497E-3</v>
      </c>
      <c r="D1820" s="130">
        <f t="shared" si="57"/>
        <v>-2778.1975730964969</v>
      </c>
    </row>
    <row r="1821" spans="1:4" x14ac:dyDescent="0.3">
      <c r="A1821" s="73">
        <v>41199</v>
      </c>
      <c r="B1821" s="130">
        <v>1460.910034</v>
      </c>
      <c r="C1821" s="125">
        <f t="shared" si="56"/>
        <v>6.8367418578814121E-3</v>
      </c>
      <c r="D1821" s="130">
        <f t="shared" si="57"/>
        <v>6836.7418578814122</v>
      </c>
    </row>
    <row r="1822" spans="1:4" x14ac:dyDescent="0.3">
      <c r="A1822" s="73">
        <v>41198</v>
      </c>
      <c r="B1822" s="130">
        <v>1454.920044</v>
      </c>
      <c r="C1822" s="125">
        <f t="shared" si="56"/>
        <v>6.3427591215632351E-3</v>
      </c>
      <c r="D1822" s="130">
        <f t="shared" si="57"/>
        <v>6342.7591215632347</v>
      </c>
    </row>
    <row r="1823" spans="1:4" x14ac:dyDescent="0.3">
      <c r="A1823" s="73">
        <v>41197</v>
      </c>
      <c r="B1823" s="130">
        <v>1440.130005</v>
      </c>
      <c r="C1823" s="125">
        <f t="shared" si="56"/>
        <v>-3.0183559804385363E-3</v>
      </c>
      <c r="D1823" s="130">
        <f t="shared" si="57"/>
        <v>-3018.3559804385363</v>
      </c>
    </row>
    <row r="1824" spans="1:4" x14ac:dyDescent="0.3">
      <c r="A1824" s="73">
        <v>41194</v>
      </c>
      <c r="B1824" s="130">
        <v>1428.589966</v>
      </c>
      <c r="C1824" s="125">
        <f t="shared" si="56"/>
        <v>-8.3850414259046824E-3</v>
      </c>
      <c r="D1824" s="130">
        <f t="shared" si="57"/>
        <v>-8385.0414259046829</v>
      </c>
    </row>
    <row r="1825" spans="1:4" x14ac:dyDescent="0.3">
      <c r="A1825" s="73">
        <v>41193</v>
      </c>
      <c r="B1825" s="130">
        <v>1432.839966</v>
      </c>
      <c r="C1825" s="125">
        <f t="shared" si="56"/>
        <v>-9.8884412553483791E-3</v>
      </c>
      <c r="D1825" s="130">
        <f t="shared" si="57"/>
        <v>-9888.4412553483799</v>
      </c>
    </row>
    <row r="1826" spans="1:4" x14ac:dyDescent="0.3">
      <c r="A1826" s="73">
        <v>41192</v>
      </c>
      <c r="B1826" s="130">
        <v>1432.5600589999999</v>
      </c>
      <c r="C1826" s="125">
        <f t="shared" si="56"/>
        <v>-5.3015867261230198E-4</v>
      </c>
      <c r="D1826" s="130">
        <f t="shared" si="57"/>
        <v>-530.15867261230198</v>
      </c>
    </row>
    <row r="1827" spans="1:4" x14ac:dyDescent="0.3">
      <c r="A1827" s="73">
        <v>41191</v>
      </c>
      <c r="B1827" s="130">
        <v>1441.4799800000001</v>
      </c>
      <c r="C1827" s="125">
        <f t="shared" si="56"/>
        <v>-7.6294926153686049E-5</v>
      </c>
      <c r="D1827" s="130">
        <f t="shared" si="57"/>
        <v>-76.294926153686049</v>
      </c>
    </row>
    <row r="1828" spans="1:4" x14ac:dyDescent="0.3">
      <c r="A1828" s="73">
        <v>41190</v>
      </c>
      <c r="B1828" s="130">
        <v>1455.880005</v>
      </c>
      <c r="C1828" s="125">
        <f t="shared" si="56"/>
        <v>-6.9326441227612889E-4</v>
      </c>
      <c r="D1828" s="130">
        <f t="shared" si="57"/>
        <v>-693.26441227612895</v>
      </c>
    </row>
    <row r="1829" spans="1:4" x14ac:dyDescent="0.3">
      <c r="A1829" s="73">
        <v>41187</v>
      </c>
      <c r="B1829" s="130">
        <v>1460.9300539999999</v>
      </c>
      <c r="C1829" s="125">
        <f t="shared" si="56"/>
        <v>5.342122296878582E-4</v>
      </c>
      <c r="D1829" s="130">
        <f t="shared" si="57"/>
        <v>534.21222968785821</v>
      </c>
    </row>
    <row r="1830" spans="1:4" x14ac:dyDescent="0.3">
      <c r="A1830" s="73">
        <v>41186</v>
      </c>
      <c r="B1830" s="130">
        <v>1461.400024</v>
      </c>
      <c r="C1830" s="125">
        <f t="shared" si="56"/>
        <v>7.8069247407519526E-4</v>
      </c>
      <c r="D1830" s="130">
        <f t="shared" si="57"/>
        <v>780.69247407519526</v>
      </c>
    </row>
    <row r="1831" spans="1:4" x14ac:dyDescent="0.3">
      <c r="A1831" s="73">
        <v>41185</v>
      </c>
      <c r="B1831" s="130">
        <v>1450.98999</v>
      </c>
      <c r="C1831" s="125">
        <f t="shared" si="56"/>
        <v>-6.8854992386369052E-3</v>
      </c>
      <c r="D1831" s="130">
        <f t="shared" si="57"/>
        <v>-6885.4992386369049</v>
      </c>
    </row>
    <row r="1832" spans="1:4" x14ac:dyDescent="0.3">
      <c r="A1832" s="73">
        <v>41184</v>
      </c>
      <c r="B1832" s="130">
        <v>1445.75</v>
      </c>
      <c r="C1832" s="125">
        <f t="shared" si="56"/>
        <v>-9.298814860439153E-3</v>
      </c>
      <c r="D1832" s="130">
        <f t="shared" si="57"/>
        <v>-9298.8148604391536</v>
      </c>
    </row>
    <row r="1833" spans="1:4" x14ac:dyDescent="0.3">
      <c r="A1833" s="73">
        <v>41183</v>
      </c>
      <c r="B1833" s="130">
        <v>1444.48999</v>
      </c>
      <c r="C1833" s="125">
        <f t="shared" si="56"/>
        <v>-1.1429007640561095E-2</v>
      </c>
      <c r="D1833" s="130">
        <f t="shared" si="57"/>
        <v>-11429.007640561094</v>
      </c>
    </row>
    <row r="1834" spans="1:4" x14ac:dyDescent="0.3">
      <c r="A1834" s="73">
        <v>41180</v>
      </c>
      <c r="B1834" s="130">
        <v>1440.670044</v>
      </c>
      <c r="C1834" s="125">
        <f t="shared" si="56"/>
        <v>-1.7124088811695026E-2</v>
      </c>
      <c r="D1834" s="130">
        <f t="shared" si="57"/>
        <v>-17124.088811695026</v>
      </c>
    </row>
    <row r="1835" spans="1:4" x14ac:dyDescent="0.3">
      <c r="A1835" s="73">
        <v>41179</v>
      </c>
      <c r="B1835" s="130">
        <v>1447.150024</v>
      </c>
      <c r="C1835" s="125">
        <f t="shared" si="56"/>
        <v>-8.7945575572062618E-3</v>
      </c>
      <c r="D1835" s="130">
        <f t="shared" si="57"/>
        <v>-8794.5575572062626</v>
      </c>
    </row>
    <row r="1836" spans="1:4" x14ac:dyDescent="0.3">
      <c r="A1836" s="73">
        <v>41178</v>
      </c>
      <c r="B1836" s="130">
        <v>1433.3199460000001</v>
      </c>
      <c r="C1836" s="125">
        <f t="shared" si="56"/>
        <v>-2.2554664385249223E-3</v>
      </c>
      <c r="D1836" s="130">
        <f t="shared" si="57"/>
        <v>-2255.4664385249225</v>
      </c>
    </row>
    <row r="1837" spans="1:4" x14ac:dyDescent="0.3">
      <c r="A1837" s="73">
        <v>41177</v>
      </c>
      <c r="B1837" s="130">
        <v>1441.589966</v>
      </c>
      <c r="C1837" s="125">
        <f t="shared" si="56"/>
        <v>5.601374668321446E-3</v>
      </c>
      <c r="D1837" s="130">
        <f t="shared" si="57"/>
        <v>5601.3746683214458</v>
      </c>
    </row>
    <row r="1838" spans="1:4" x14ac:dyDescent="0.3">
      <c r="A1838" s="73">
        <v>41176</v>
      </c>
      <c r="B1838" s="130">
        <v>1456.8900149999999</v>
      </c>
      <c r="C1838" s="125">
        <f t="shared" si="56"/>
        <v>1.9460114098752257E-2</v>
      </c>
      <c r="D1838" s="130">
        <f t="shared" si="57"/>
        <v>19460.114098752256</v>
      </c>
    </row>
    <row r="1839" spans="1:4" x14ac:dyDescent="0.3">
      <c r="A1839" s="73">
        <v>41173</v>
      </c>
      <c r="B1839" s="130">
        <v>1460.150024</v>
      </c>
      <c r="C1839" s="125">
        <f t="shared" si="56"/>
        <v>1.5459816484761468E-2</v>
      </c>
      <c r="D1839" s="130">
        <f t="shared" si="57"/>
        <v>15459.816484761468</v>
      </c>
    </row>
    <row r="1840" spans="1:4" x14ac:dyDescent="0.3">
      <c r="A1840" s="73">
        <v>41172</v>
      </c>
      <c r="B1840" s="130">
        <v>1460.26001</v>
      </c>
      <c r="C1840" s="125">
        <f t="shared" si="56"/>
        <v>1.9649201951125628E-2</v>
      </c>
      <c r="D1840" s="130">
        <f t="shared" si="57"/>
        <v>19649.201951125629</v>
      </c>
    </row>
    <row r="1841" spans="1:4" x14ac:dyDescent="0.3">
      <c r="A1841" s="73">
        <v>41171</v>
      </c>
      <c r="B1841" s="130">
        <v>1461.0500489999999</v>
      </c>
      <c r="C1841" s="125">
        <f t="shared" si="56"/>
        <v>4.1049215087145541E-2</v>
      </c>
      <c r="D1841" s="130">
        <f t="shared" si="57"/>
        <v>41049.215087145538</v>
      </c>
    </row>
    <row r="1842" spans="1:4" x14ac:dyDescent="0.3">
      <c r="A1842" s="73">
        <v>41170</v>
      </c>
      <c r="B1842" s="130">
        <v>1459.3199460000001</v>
      </c>
      <c r="C1842" s="125">
        <f t="shared" si="56"/>
        <v>3.8706284456041296E-2</v>
      </c>
      <c r="D1842" s="130">
        <f t="shared" si="57"/>
        <v>38706.284456041292</v>
      </c>
    </row>
    <row r="1843" spans="1:4" x14ac:dyDescent="0.3">
      <c r="A1843" s="73">
        <v>41169</v>
      </c>
      <c r="B1843" s="130">
        <v>1461.1899410000001</v>
      </c>
      <c r="C1843" s="125">
        <f t="shared" si="56"/>
        <v>3.882465747293784E-2</v>
      </c>
      <c r="D1843" s="130">
        <f t="shared" si="57"/>
        <v>38824.657472937841</v>
      </c>
    </row>
    <row r="1844" spans="1:4" x14ac:dyDescent="0.3">
      <c r="A1844" s="73">
        <v>41166</v>
      </c>
      <c r="B1844" s="130">
        <v>1465.7700199999999</v>
      </c>
      <c r="C1844" s="125">
        <f t="shared" si="56"/>
        <v>4.7367622936628218E-2</v>
      </c>
      <c r="D1844" s="130">
        <f t="shared" si="57"/>
        <v>47367.62293662822</v>
      </c>
    </row>
    <row r="1845" spans="1:4" x14ac:dyDescent="0.3">
      <c r="A1845" s="73">
        <v>41165</v>
      </c>
      <c r="B1845" s="130">
        <v>1459.98999</v>
      </c>
      <c r="C1845" s="125">
        <f t="shared" si="56"/>
        <v>3.5094187375268149E-2</v>
      </c>
      <c r="D1845" s="130">
        <f t="shared" si="57"/>
        <v>35094.187375268149</v>
      </c>
    </row>
    <row r="1846" spans="1:4" x14ac:dyDescent="0.3">
      <c r="A1846" s="73">
        <v>41164</v>
      </c>
      <c r="B1846" s="130">
        <v>1436.5600589999999</v>
      </c>
      <c r="C1846" s="125">
        <f t="shared" si="56"/>
        <v>1.9342942632651461E-2</v>
      </c>
      <c r="D1846" s="130">
        <f t="shared" si="57"/>
        <v>19342.942632651462</v>
      </c>
    </row>
    <row r="1847" spans="1:4" x14ac:dyDescent="0.3">
      <c r="A1847" s="73">
        <v>41163</v>
      </c>
      <c r="B1847" s="130">
        <v>1433.5600589999999</v>
      </c>
      <c r="C1847" s="125">
        <f t="shared" si="56"/>
        <v>1.6392132219120059E-2</v>
      </c>
      <c r="D1847" s="130">
        <f t="shared" si="57"/>
        <v>16392.13221912006</v>
      </c>
    </row>
    <row r="1848" spans="1:4" x14ac:dyDescent="0.3">
      <c r="A1848" s="73">
        <v>41162</v>
      </c>
      <c r="B1848" s="130">
        <v>1429.079956</v>
      </c>
      <c r="C1848" s="125">
        <f t="shared" si="56"/>
        <v>1.2720267400167851E-2</v>
      </c>
      <c r="D1848" s="130">
        <f t="shared" si="57"/>
        <v>12720.267400167852</v>
      </c>
    </row>
    <row r="1849" spans="1:4" x14ac:dyDescent="0.3">
      <c r="A1849" s="73">
        <v>41159</v>
      </c>
      <c r="B1849" s="130">
        <v>1437.920044</v>
      </c>
      <c r="C1849" s="125">
        <f t="shared" si="56"/>
        <v>2.5562085704618598E-2</v>
      </c>
      <c r="D1849" s="130">
        <f t="shared" si="57"/>
        <v>25562.085704618599</v>
      </c>
    </row>
    <row r="1850" spans="1:4" x14ac:dyDescent="0.3">
      <c r="A1850" s="73">
        <v>41158</v>
      </c>
      <c r="B1850" s="130">
        <v>1432.119995</v>
      </c>
      <c r="C1850" s="125">
        <f t="shared" si="56"/>
        <v>1.3180146397782311E-2</v>
      </c>
      <c r="D1850" s="130">
        <f t="shared" si="57"/>
        <v>13180.146397782311</v>
      </c>
    </row>
    <row r="1851" spans="1:4" x14ac:dyDescent="0.3">
      <c r="A1851" s="73">
        <v>41157</v>
      </c>
      <c r="B1851" s="130">
        <v>1403.4399410000001</v>
      </c>
      <c r="C1851" s="125">
        <f t="shared" si="56"/>
        <v>-6.8853023323779405E-3</v>
      </c>
      <c r="D1851" s="130">
        <f t="shared" si="57"/>
        <v>-6885.3023323779407</v>
      </c>
    </row>
    <row r="1852" spans="1:4" x14ac:dyDescent="0.3">
      <c r="A1852" s="73">
        <v>41156</v>
      </c>
      <c r="B1852" s="130">
        <v>1404.9399410000001</v>
      </c>
      <c r="C1852" s="125">
        <f t="shared" si="56"/>
        <v>-9.3010259662335004E-3</v>
      </c>
      <c r="D1852" s="130">
        <f t="shared" si="57"/>
        <v>-9301.0259662335011</v>
      </c>
    </row>
    <row r="1853" spans="1:4" x14ac:dyDescent="0.3">
      <c r="A1853" s="73">
        <v>41152</v>
      </c>
      <c r="B1853" s="130">
        <v>1406.579956</v>
      </c>
      <c r="C1853" s="125">
        <f t="shared" si="56"/>
        <v>-8.1655650436980309E-3</v>
      </c>
      <c r="D1853" s="130">
        <f t="shared" si="57"/>
        <v>-8165.5650436980313</v>
      </c>
    </row>
    <row r="1854" spans="1:4" x14ac:dyDescent="0.3">
      <c r="A1854" s="73">
        <v>41151</v>
      </c>
      <c r="B1854" s="130">
        <v>1399.4799800000001</v>
      </c>
      <c r="C1854" s="125">
        <f t="shared" si="56"/>
        <v>-1.132456138547544E-2</v>
      </c>
      <c r="D1854" s="130">
        <f t="shared" si="57"/>
        <v>-11324.561385475439</v>
      </c>
    </row>
    <row r="1855" spans="1:4" x14ac:dyDescent="0.3">
      <c r="A1855" s="73">
        <v>41150</v>
      </c>
      <c r="B1855" s="130">
        <v>1410.48999</v>
      </c>
      <c r="C1855" s="125">
        <f t="shared" si="56"/>
        <v>3.5288900967338499E-3</v>
      </c>
      <c r="D1855" s="130">
        <f t="shared" si="57"/>
        <v>3528.89009673385</v>
      </c>
    </row>
    <row r="1856" spans="1:4" x14ac:dyDescent="0.3">
      <c r="A1856" s="73">
        <v>41149</v>
      </c>
      <c r="B1856" s="130">
        <v>1409.3000489999999</v>
      </c>
      <c r="C1856" s="125">
        <f t="shared" si="56"/>
        <v>3.8249733202164737E-3</v>
      </c>
      <c r="D1856" s="130">
        <f t="shared" si="57"/>
        <v>3824.9733202164739</v>
      </c>
    </row>
    <row r="1857" spans="1:4" x14ac:dyDescent="0.3">
      <c r="A1857" s="73">
        <v>41148</v>
      </c>
      <c r="B1857" s="130">
        <v>1410.4399410000001</v>
      </c>
      <c r="C1857" s="125">
        <f t="shared" si="56"/>
        <v>4.5081625140641624E-3</v>
      </c>
      <c r="D1857" s="130">
        <f t="shared" si="57"/>
        <v>4508.1625140641627</v>
      </c>
    </row>
    <row r="1858" spans="1:4" x14ac:dyDescent="0.3">
      <c r="A1858" s="73">
        <v>41145</v>
      </c>
      <c r="B1858" s="130">
        <v>1411.130005</v>
      </c>
      <c r="C1858" s="125">
        <f t="shared" si="56"/>
        <v>3.7414625951952551E-3</v>
      </c>
      <c r="D1858" s="130">
        <f t="shared" si="57"/>
        <v>3741.4625951952553</v>
      </c>
    </row>
    <row r="1859" spans="1:4" x14ac:dyDescent="0.3">
      <c r="A1859" s="73">
        <v>41144</v>
      </c>
      <c r="B1859" s="130">
        <v>1402.079956</v>
      </c>
      <c r="C1859" s="125">
        <f t="shared" si="56"/>
        <v>-5.1332547394278283E-4</v>
      </c>
      <c r="D1859" s="130">
        <f t="shared" si="57"/>
        <v>-513.32547394278288</v>
      </c>
    </row>
    <row r="1860" spans="1:4" x14ac:dyDescent="0.3">
      <c r="A1860" s="73">
        <v>41143</v>
      </c>
      <c r="B1860" s="130">
        <v>1413.48999</v>
      </c>
      <c r="C1860" s="125">
        <f t="shared" si="56"/>
        <v>8.0372689257612873E-3</v>
      </c>
      <c r="D1860" s="130">
        <f t="shared" si="57"/>
        <v>8037.2689257612874</v>
      </c>
    </row>
    <row r="1861" spans="1:4" x14ac:dyDescent="0.3">
      <c r="A1861" s="73">
        <v>41142</v>
      </c>
      <c r="B1861" s="130">
        <v>1413.170044</v>
      </c>
      <c r="C1861" s="125">
        <f t="shared" si="56"/>
        <v>8.4347723284221576E-3</v>
      </c>
      <c r="D1861" s="130">
        <f t="shared" si="57"/>
        <v>8434.7723284221574</v>
      </c>
    </row>
    <row r="1862" spans="1:4" x14ac:dyDescent="0.3">
      <c r="A1862" s="73">
        <v>41141</v>
      </c>
      <c r="B1862" s="130">
        <v>1418.130005</v>
      </c>
      <c r="C1862" s="125">
        <f t="shared" si="56"/>
        <v>1.7142096600160528E-2</v>
      </c>
      <c r="D1862" s="130">
        <f t="shared" si="57"/>
        <v>17142.096600160527</v>
      </c>
    </row>
    <row r="1863" spans="1:4" x14ac:dyDescent="0.3">
      <c r="A1863" s="73">
        <v>41138</v>
      </c>
      <c r="B1863" s="130">
        <v>1418.160034</v>
      </c>
      <c r="C1863" s="125">
        <f t="shared" si="56"/>
        <v>1.9532882476027025E-2</v>
      </c>
      <c r="D1863" s="130">
        <f t="shared" si="57"/>
        <v>19532.882476027025</v>
      </c>
    </row>
    <row r="1864" spans="1:4" x14ac:dyDescent="0.3">
      <c r="A1864" s="73">
        <v>41137</v>
      </c>
      <c r="B1864" s="130">
        <v>1415.51001</v>
      </c>
      <c r="C1864" s="125">
        <f t="shared" ref="C1864:C1927" si="58">B1864/B1874-1</f>
        <v>3.7003670329670335E-2</v>
      </c>
      <c r="D1864" s="130">
        <f t="shared" ref="D1864:D1927" si="59">C1864*$B$5</f>
        <v>37003.670329670334</v>
      </c>
    </row>
    <row r="1865" spans="1:4" x14ac:dyDescent="0.3">
      <c r="A1865" s="73">
        <v>41136</v>
      </c>
      <c r="B1865" s="130">
        <v>1405.530029</v>
      </c>
      <c r="C1865" s="125">
        <f t="shared" si="58"/>
        <v>2.1965858262917859E-2</v>
      </c>
      <c r="D1865" s="130">
        <f t="shared" si="59"/>
        <v>21965.85826291786</v>
      </c>
    </row>
    <row r="1866" spans="1:4" x14ac:dyDescent="0.3">
      <c r="A1866" s="73">
        <v>41135</v>
      </c>
      <c r="B1866" s="130">
        <v>1403.9300539999999</v>
      </c>
      <c r="C1866" s="125">
        <f t="shared" si="58"/>
        <v>1.7842204103093451E-2</v>
      </c>
      <c r="D1866" s="130">
        <f t="shared" si="59"/>
        <v>17842.204103093452</v>
      </c>
    </row>
    <row r="1867" spans="1:4" x14ac:dyDescent="0.3">
      <c r="A1867" s="73">
        <v>41134</v>
      </c>
      <c r="B1867" s="130">
        <v>1404.1099850000001</v>
      </c>
      <c r="C1867" s="125">
        <f t="shared" si="58"/>
        <v>1.3578239612117571E-2</v>
      </c>
      <c r="D1867" s="130">
        <f t="shared" si="59"/>
        <v>13578.239612117572</v>
      </c>
    </row>
    <row r="1868" spans="1:4" x14ac:dyDescent="0.3">
      <c r="A1868" s="73">
        <v>41131</v>
      </c>
      <c r="B1868" s="130">
        <v>1405.869995</v>
      </c>
      <c r="C1868" s="125">
        <f t="shared" si="58"/>
        <v>1.4358192757698562E-2</v>
      </c>
      <c r="D1868" s="130">
        <f t="shared" si="59"/>
        <v>14358.192757698562</v>
      </c>
    </row>
    <row r="1869" spans="1:4" x14ac:dyDescent="0.3">
      <c r="A1869" s="73">
        <v>41130</v>
      </c>
      <c r="B1869" s="130">
        <v>1402.8000489999999</v>
      </c>
      <c r="C1869" s="125">
        <f t="shared" si="58"/>
        <v>3.1455440633881171E-2</v>
      </c>
      <c r="D1869" s="130">
        <f t="shared" si="59"/>
        <v>31455.440633881171</v>
      </c>
    </row>
    <row r="1870" spans="1:4" x14ac:dyDescent="0.3">
      <c r="A1870" s="73">
        <v>41129</v>
      </c>
      <c r="B1870" s="130">
        <v>1402.219971</v>
      </c>
      <c r="C1870" s="125">
        <f t="shared" si="58"/>
        <v>4.8083142320185512E-2</v>
      </c>
      <c r="D1870" s="130">
        <f t="shared" si="59"/>
        <v>48083.142320185514</v>
      </c>
    </row>
    <row r="1871" spans="1:4" x14ac:dyDescent="0.3">
      <c r="A1871" s="73">
        <v>41128</v>
      </c>
      <c r="B1871" s="130">
        <v>1401.349976</v>
      </c>
      <c r="C1871" s="125">
        <f t="shared" si="58"/>
        <v>4.7104119539461697E-2</v>
      </c>
      <c r="D1871" s="130">
        <f t="shared" si="59"/>
        <v>47104.119539461695</v>
      </c>
    </row>
    <row r="1872" spans="1:4" x14ac:dyDescent="0.3">
      <c r="A1872" s="73">
        <v>41127</v>
      </c>
      <c r="B1872" s="130">
        <v>1394.2299800000001</v>
      </c>
      <c r="C1872" s="125">
        <f t="shared" si="58"/>
        <v>3.2365281041890848E-2</v>
      </c>
      <c r="D1872" s="130">
        <f t="shared" si="59"/>
        <v>32365.281041890848</v>
      </c>
    </row>
    <row r="1873" spans="1:4" x14ac:dyDescent="0.3">
      <c r="A1873" s="73">
        <v>41124</v>
      </c>
      <c r="B1873" s="130">
        <v>1390.98999</v>
      </c>
      <c r="C1873" s="125">
        <f t="shared" si="58"/>
        <v>2.0790186321704374E-2</v>
      </c>
      <c r="D1873" s="130">
        <f t="shared" si="59"/>
        <v>20790.186321704372</v>
      </c>
    </row>
    <row r="1874" spans="1:4" x14ac:dyDescent="0.3">
      <c r="A1874" s="73">
        <v>41123</v>
      </c>
      <c r="B1874" s="130">
        <v>1365</v>
      </c>
      <c r="C1874" s="125">
        <f t="shared" si="58"/>
        <v>-8.3617335990168185E-3</v>
      </c>
      <c r="D1874" s="130">
        <f t="shared" si="59"/>
        <v>-8361.7335990168176</v>
      </c>
    </row>
    <row r="1875" spans="1:4" x14ac:dyDescent="0.3">
      <c r="A1875" s="73">
        <v>41122</v>
      </c>
      <c r="B1875" s="130">
        <v>1375.3199460000001</v>
      </c>
      <c r="C1875" s="125">
        <f t="shared" si="58"/>
        <v>1.8501995558970474E-3</v>
      </c>
      <c r="D1875" s="130">
        <f t="shared" si="59"/>
        <v>1850.1995558970475</v>
      </c>
    </row>
    <row r="1876" spans="1:4" x14ac:dyDescent="0.3">
      <c r="A1876" s="73">
        <v>41121</v>
      </c>
      <c r="B1876" s="130">
        <v>1379.3199460000001</v>
      </c>
      <c r="C1876" s="125">
        <f t="shared" si="58"/>
        <v>1.1476311347351276E-2</v>
      </c>
      <c r="D1876" s="130">
        <f t="shared" si="59"/>
        <v>11476.311347351275</v>
      </c>
    </row>
    <row r="1877" spans="1:4" x14ac:dyDescent="0.3">
      <c r="A1877" s="73">
        <v>41120</v>
      </c>
      <c r="B1877" s="130">
        <v>1385.3000489999999</v>
      </c>
      <c r="C1877" s="125">
        <f t="shared" si="58"/>
        <v>2.3388813605661696E-2</v>
      </c>
      <c r="D1877" s="130">
        <f t="shared" si="59"/>
        <v>23388.813605661697</v>
      </c>
    </row>
    <row r="1878" spans="1:4" x14ac:dyDescent="0.3">
      <c r="A1878" s="73">
        <v>41117</v>
      </c>
      <c r="B1878" s="130">
        <v>1385.969971</v>
      </c>
      <c r="C1878" s="125">
        <f t="shared" si="58"/>
        <v>2.1514130055049652E-2</v>
      </c>
      <c r="D1878" s="130">
        <f t="shared" si="59"/>
        <v>21514.130055049653</v>
      </c>
    </row>
    <row r="1879" spans="1:4" x14ac:dyDescent="0.3">
      <c r="A1879" s="73">
        <v>41116</v>
      </c>
      <c r="B1879" s="130">
        <v>1360.0200199999999</v>
      </c>
      <c r="C1879" s="125">
        <f t="shared" si="58"/>
        <v>1.8924757867146536E-2</v>
      </c>
      <c r="D1879" s="130">
        <f t="shared" si="59"/>
        <v>18924.757867146534</v>
      </c>
    </row>
    <row r="1880" spans="1:4" x14ac:dyDescent="0.3">
      <c r="A1880" s="73">
        <v>41115</v>
      </c>
      <c r="B1880" s="130">
        <v>1337.8900149999999</v>
      </c>
      <c r="C1880" s="125">
        <f t="shared" si="58"/>
        <v>-2.6537971076343592E-3</v>
      </c>
      <c r="D1880" s="130">
        <f t="shared" si="59"/>
        <v>-2653.7971076343592</v>
      </c>
    </row>
    <row r="1881" spans="1:4" x14ac:dyDescent="0.3">
      <c r="A1881" s="73">
        <v>41114</v>
      </c>
      <c r="B1881" s="130">
        <v>1338.3100589999999</v>
      </c>
      <c r="C1881" s="125">
        <f t="shared" si="58"/>
        <v>-2.355559250904804E-3</v>
      </c>
      <c r="D1881" s="130">
        <f t="shared" si="59"/>
        <v>-2355.5592509048038</v>
      </c>
    </row>
    <row r="1882" spans="1:4" x14ac:dyDescent="0.3">
      <c r="A1882" s="73">
        <v>41113</v>
      </c>
      <c r="B1882" s="130">
        <v>1350.5200199999999</v>
      </c>
      <c r="C1882" s="125">
        <f t="shared" si="58"/>
        <v>-1.4343796163589495E-3</v>
      </c>
      <c r="D1882" s="130">
        <f t="shared" si="59"/>
        <v>-1434.3796163589495</v>
      </c>
    </row>
    <row r="1883" spans="1:4" x14ac:dyDescent="0.3">
      <c r="A1883" s="73">
        <v>41110</v>
      </c>
      <c r="B1883" s="130">
        <v>1362.660034</v>
      </c>
      <c r="C1883" s="125">
        <f t="shared" si="58"/>
        <v>5.8906750538161301E-3</v>
      </c>
      <c r="D1883" s="130">
        <f t="shared" si="59"/>
        <v>5890.6750538161305</v>
      </c>
    </row>
    <row r="1884" spans="1:4" x14ac:dyDescent="0.3">
      <c r="A1884" s="73">
        <v>41109</v>
      </c>
      <c r="B1884" s="130">
        <v>1376.51001</v>
      </c>
      <c r="C1884" s="125">
        <f t="shared" si="58"/>
        <v>6.529822231468696E-3</v>
      </c>
      <c r="D1884" s="130">
        <f t="shared" si="59"/>
        <v>6529.8222314686964</v>
      </c>
    </row>
    <row r="1885" spans="1:4" x14ac:dyDescent="0.3">
      <c r="A1885" s="73">
        <v>41108</v>
      </c>
      <c r="B1885" s="130">
        <v>1372.780029</v>
      </c>
      <c r="C1885" s="125">
        <f t="shared" si="58"/>
        <v>-9.0245482740480831E-4</v>
      </c>
      <c r="D1885" s="130">
        <f t="shared" si="59"/>
        <v>-902.45482740480827</v>
      </c>
    </row>
    <row r="1886" spans="1:4" x14ac:dyDescent="0.3">
      <c r="A1886" s="73">
        <v>41107</v>
      </c>
      <c r="B1886" s="130">
        <v>1363.670044</v>
      </c>
      <c r="C1886" s="125">
        <f t="shared" si="58"/>
        <v>-1.3474569842223394E-3</v>
      </c>
      <c r="D1886" s="130">
        <f t="shared" si="59"/>
        <v>-1347.4569842223393</v>
      </c>
    </row>
    <row r="1887" spans="1:4" x14ac:dyDescent="0.3">
      <c r="A1887" s="73">
        <v>41106</v>
      </c>
      <c r="B1887" s="130">
        <v>1353.6400149999999</v>
      </c>
      <c r="C1887" s="125">
        <f t="shared" si="58"/>
        <v>-6.2547856252843648E-3</v>
      </c>
      <c r="D1887" s="130">
        <f t="shared" si="59"/>
        <v>-6254.7856252843649</v>
      </c>
    </row>
    <row r="1888" spans="1:4" x14ac:dyDescent="0.3">
      <c r="A1888" s="73">
        <v>41103</v>
      </c>
      <c r="B1888" s="130">
        <v>1356.780029</v>
      </c>
      <c r="C1888" s="125">
        <f t="shared" si="58"/>
        <v>2.0872200374694616E-2</v>
      </c>
      <c r="D1888" s="130">
        <f t="shared" si="59"/>
        <v>20872.200374694617</v>
      </c>
    </row>
    <row r="1889" spans="1:4" x14ac:dyDescent="0.3">
      <c r="A1889" s="73">
        <v>41102</v>
      </c>
      <c r="B1889" s="130">
        <v>1334.76001</v>
      </c>
      <c r="C1889" s="125">
        <f t="shared" si="58"/>
        <v>2.1849563032165786E-3</v>
      </c>
      <c r="D1889" s="130">
        <f t="shared" si="59"/>
        <v>2184.9563032165788</v>
      </c>
    </row>
    <row r="1890" spans="1:4" x14ac:dyDescent="0.3">
      <c r="A1890" s="73">
        <v>41101</v>
      </c>
      <c r="B1890" s="130">
        <v>1341.4499510000001</v>
      </c>
      <c r="C1890" s="125">
        <f t="shared" si="58"/>
        <v>1.6257669499448291E-2</v>
      </c>
      <c r="D1890" s="130">
        <f t="shared" si="59"/>
        <v>16257.669499448291</v>
      </c>
    </row>
    <row r="1891" spans="1:4" x14ac:dyDescent="0.3">
      <c r="A1891" s="73">
        <v>41100</v>
      </c>
      <c r="B1891" s="130">
        <v>1341.469971</v>
      </c>
      <c r="C1891" s="125">
        <f t="shared" si="58"/>
        <v>2.1123223070801611E-2</v>
      </c>
      <c r="D1891" s="130">
        <f t="shared" si="59"/>
        <v>21123.22307080161</v>
      </c>
    </row>
    <row r="1892" spans="1:4" x14ac:dyDescent="0.3">
      <c r="A1892" s="73">
        <v>41099</v>
      </c>
      <c r="B1892" s="130">
        <v>1352.459961</v>
      </c>
      <c r="C1892" s="125">
        <f t="shared" si="58"/>
        <v>1.3063430314700586E-2</v>
      </c>
      <c r="D1892" s="130">
        <f t="shared" si="59"/>
        <v>13063.430314700587</v>
      </c>
    </row>
    <row r="1893" spans="1:4" x14ac:dyDescent="0.3">
      <c r="A1893" s="73">
        <v>41096</v>
      </c>
      <c r="B1893" s="130">
        <v>1354.6800539999999</v>
      </c>
      <c r="C1893" s="125">
        <f t="shared" si="58"/>
        <v>2.2006656894277166E-2</v>
      </c>
      <c r="D1893" s="130">
        <f t="shared" si="59"/>
        <v>22006.656894277166</v>
      </c>
    </row>
    <row r="1894" spans="1:4" x14ac:dyDescent="0.3">
      <c r="A1894" s="73">
        <v>41095</v>
      </c>
      <c r="B1894" s="130">
        <v>1367.579956</v>
      </c>
      <c r="C1894" s="125">
        <f t="shared" si="58"/>
        <v>8.7704530663033076E-3</v>
      </c>
      <c r="D1894" s="130">
        <f t="shared" si="59"/>
        <v>8770.4530663033074</v>
      </c>
    </row>
    <row r="1895" spans="1:4" x14ac:dyDescent="0.3">
      <c r="A1895" s="73">
        <v>41093</v>
      </c>
      <c r="B1895" s="130">
        <v>1374.0200199999999</v>
      </c>
      <c r="C1895" s="125">
        <f t="shared" si="58"/>
        <v>1.1811691067787233E-2</v>
      </c>
      <c r="D1895" s="130">
        <f t="shared" si="59"/>
        <v>11811.691067787233</v>
      </c>
    </row>
    <row r="1896" spans="1:4" x14ac:dyDescent="0.3">
      <c r="A1896" s="73">
        <v>41092</v>
      </c>
      <c r="B1896" s="130">
        <v>1365.51001</v>
      </c>
      <c r="C1896" s="125">
        <f t="shared" si="58"/>
        <v>1.5415146383022327E-2</v>
      </c>
      <c r="D1896" s="130">
        <f t="shared" si="59"/>
        <v>15415.146383022327</v>
      </c>
    </row>
    <row r="1897" spans="1:4" x14ac:dyDescent="0.3">
      <c r="A1897" s="73">
        <v>41089</v>
      </c>
      <c r="B1897" s="130">
        <v>1362.160034</v>
      </c>
      <c r="C1897" s="125">
        <f t="shared" si="58"/>
        <v>1.4387468714943008E-2</v>
      </c>
      <c r="D1897" s="130">
        <f t="shared" si="59"/>
        <v>14387.468714943008</v>
      </c>
    </row>
    <row r="1898" spans="1:4" x14ac:dyDescent="0.3">
      <c r="A1898" s="73">
        <v>41088</v>
      </c>
      <c r="B1898" s="130">
        <v>1329.040039</v>
      </c>
      <c r="C1898" s="125">
        <f t="shared" si="58"/>
        <v>-4.509593039070392E-5</v>
      </c>
      <c r="D1898" s="130">
        <f t="shared" si="59"/>
        <v>-45.09593039070392</v>
      </c>
    </row>
    <row r="1899" spans="1:4" x14ac:dyDescent="0.3">
      <c r="A1899" s="73">
        <v>41087</v>
      </c>
      <c r="B1899" s="130">
        <v>1331.849976</v>
      </c>
      <c r="C1899" s="125">
        <f t="shared" si="58"/>
        <v>1.2906098606313421E-2</v>
      </c>
      <c r="D1899" s="130">
        <f t="shared" si="59"/>
        <v>12906.098606313421</v>
      </c>
    </row>
    <row r="1900" spans="1:4" x14ac:dyDescent="0.3">
      <c r="A1900" s="73">
        <v>41086</v>
      </c>
      <c r="B1900" s="130">
        <v>1319.98999</v>
      </c>
      <c r="C1900" s="125">
        <f t="shared" si="58"/>
        <v>-3.1642705894434631E-3</v>
      </c>
      <c r="D1900" s="130">
        <f t="shared" si="59"/>
        <v>-3164.270589443463</v>
      </c>
    </row>
    <row r="1901" spans="1:4" x14ac:dyDescent="0.3">
      <c r="A1901" s="73">
        <v>41085</v>
      </c>
      <c r="B1901" s="130">
        <v>1313.719971</v>
      </c>
      <c r="C1901" s="125">
        <f t="shared" si="58"/>
        <v>3.659414027023411E-3</v>
      </c>
      <c r="D1901" s="130">
        <f t="shared" si="59"/>
        <v>3659.4140270234111</v>
      </c>
    </row>
    <row r="1902" spans="1:4" x14ac:dyDescent="0.3">
      <c r="A1902" s="73">
        <v>41082</v>
      </c>
      <c r="B1902" s="130">
        <v>1335.0200199999999</v>
      </c>
      <c r="C1902" s="125">
        <f t="shared" si="58"/>
        <v>7.0606232065075769E-3</v>
      </c>
      <c r="D1902" s="130">
        <f t="shared" si="59"/>
        <v>7060.6232065075765</v>
      </c>
    </row>
    <row r="1903" spans="1:4" x14ac:dyDescent="0.3">
      <c r="A1903" s="73">
        <v>41081</v>
      </c>
      <c r="B1903" s="130">
        <v>1325.51001</v>
      </c>
      <c r="C1903" s="125">
        <f t="shared" si="58"/>
        <v>8.0000761070431192E-3</v>
      </c>
      <c r="D1903" s="130">
        <f t="shared" si="59"/>
        <v>8000.076107043119</v>
      </c>
    </row>
    <row r="1904" spans="1:4" x14ac:dyDescent="0.3">
      <c r="A1904" s="73">
        <v>41080</v>
      </c>
      <c r="B1904" s="130">
        <v>1355.6899410000001</v>
      </c>
      <c r="C1904" s="125">
        <f t="shared" si="58"/>
        <v>3.0841008756393062E-2</v>
      </c>
      <c r="D1904" s="130">
        <f t="shared" si="59"/>
        <v>30841.008756393061</v>
      </c>
    </row>
    <row r="1905" spans="1:4" x14ac:dyDescent="0.3">
      <c r="A1905" s="73">
        <v>41079</v>
      </c>
      <c r="B1905" s="130">
        <v>1357.9799800000001</v>
      </c>
      <c r="C1905" s="125">
        <f t="shared" si="58"/>
        <v>5.6382714896927366E-2</v>
      </c>
      <c r="D1905" s="130">
        <f t="shared" si="59"/>
        <v>56382.714896927369</v>
      </c>
    </row>
    <row r="1906" spans="1:4" x14ac:dyDescent="0.3">
      <c r="A1906" s="73">
        <v>41078</v>
      </c>
      <c r="B1906" s="130">
        <v>1344.780029</v>
      </c>
      <c r="C1906" s="125">
        <f t="shared" si="58"/>
        <v>5.2105315516056461E-2</v>
      </c>
      <c r="D1906" s="130">
        <f t="shared" si="59"/>
        <v>52105.315516056464</v>
      </c>
    </row>
    <row r="1907" spans="1:4" x14ac:dyDescent="0.3">
      <c r="A1907" s="73">
        <v>41075</v>
      </c>
      <c r="B1907" s="130">
        <v>1342.839966</v>
      </c>
      <c r="C1907" s="125">
        <f t="shared" si="58"/>
        <v>5.0702579749146715E-2</v>
      </c>
      <c r="D1907" s="130">
        <f t="shared" si="59"/>
        <v>50702.579749146716</v>
      </c>
    </row>
    <row r="1908" spans="1:4" x14ac:dyDescent="0.3">
      <c r="A1908" s="73">
        <v>41074</v>
      </c>
      <c r="B1908" s="130">
        <v>1329.099976</v>
      </c>
      <c r="C1908" s="125">
        <f t="shared" si="58"/>
        <v>1.4324651523115906E-2</v>
      </c>
      <c r="D1908" s="130">
        <f t="shared" si="59"/>
        <v>14324.651523115905</v>
      </c>
    </row>
    <row r="1909" spans="1:4" x14ac:dyDescent="0.3">
      <c r="A1909" s="73">
        <v>41073</v>
      </c>
      <c r="B1909" s="130">
        <v>1314.880005</v>
      </c>
      <c r="C1909" s="125">
        <f t="shared" si="58"/>
        <v>1.1878742912201368E-3</v>
      </c>
      <c r="D1909" s="130">
        <f t="shared" si="59"/>
        <v>1187.8742912201367</v>
      </c>
    </row>
    <row r="1910" spans="1:4" x14ac:dyDescent="0.3">
      <c r="A1910" s="73">
        <v>41072</v>
      </c>
      <c r="B1910" s="130">
        <v>1324.1800539999999</v>
      </c>
      <c r="C1910" s="125">
        <f t="shared" si="58"/>
        <v>-6.1842284924378266E-3</v>
      </c>
      <c r="D1910" s="130">
        <f t="shared" si="59"/>
        <v>-6184.2284924378264</v>
      </c>
    </row>
    <row r="1911" spans="1:4" x14ac:dyDescent="0.3">
      <c r="A1911" s="73">
        <v>41071</v>
      </c>
      <c r="B1911" s="130">
        <v>1308.9300539999999</v>
      </c>
      <c r="C1911" s="125">
        <f t="shared" si="58"/>
        <v>-6.7459079117627718E-3</v>
      </c>
      <c r="D1911" s="130">
        <f t="shared" si="59"/>
        <v>-6745.9079117627716</v>
      </c>
    </row>
    <row r="1912" spans="1:4" x14ac:dyDescent="0.3">
      <c r="A1912" s="73">
        <v>41068</v>
      </c>
      <c r="B1912" s="130">
        <v>1325.660034</v>
      </c>
      <c r="C1912" s="125">
        <f t="shared" si="58"/>
        <v>3.77076944935828E-3</v>
      </c>
      <c r="D1912" s="130">
        <f t="shared" si="59"/>
        <v>3770.7694493582799</v>
      </c>
    </row>
    <row r="1913" spans="1:4" x14ac:dyDescent="0.3">
      <c r="A1913" s="73">
        <v>41067</v>
      </c>
      <c r="B1913" s="130">
        <v>1314.98999</v>
      </c>
      <c r="C1913" s="125">
        <f t="shared" si="58"/>
        <v>-2.934348637471218E-3</v>
      </c>
      <c r="D1913" s="130">
        <f t="shared" si="59"/>
        <v>-2934.3486374712179</v>
      </c>
    </row>
    <row r="1914" spans="1:4" x14ac:dyDescent="0.3">
      <c r="A1914" s="73">
        <v>41066</v>
      </c>
      <c r="B1914" s="130">
        <v>1315.130005</v>
      </c>
      <c r="C1914" s="125">
        <f t="shared" si="58"/>
        <v>-1.139272228571131E-3</v>
      </c>
      <c r="D1914" s="130">
        <f t="shared" si="59"/>
        <v>-1139.2722285711309</v>
      </c>
    </row>
    <row r="1915" spans="1:4" x14ac:dyDescent="0.3">
      <c r="A1915" s="73">
        <v>41065</v>
      </c>
      <c r="B1915" s="130">
        <v>1285.5</v>
      </c>
      <c r="C1915" s="125">
        <f t="shared" si="58"/>
        <v>-2.3168861641569172E-2</v>
      </c>
      <c r="D1915" s="130">
        <f t="shared" si="59"/>
        <v>-23168.861641569172</v>
      </c>
    </row>
    <row r="1916" spans="1:4" x14ac:dyDescent="0.3">
      <c r="A1916" s="73">
        <v>41064</v>
      </c>
      <c r="B1916" s="130">
        <v>1278.1800539999999</v>
      </c>
      <c r="C1916" s="125">
        <f t="shared" si="58"/>
        <v>-1.3156002363709729E-2</v>
      </c>
      <c r="D1916" s="130">
        <f t="shared" si="59"/>
        <v>-13156.002363709729</v>
      </c>
    </row>
    <row r="1917" spans="1:4" x14ac:dyDescent="0.3">
      <c r="A1917" s="73">
        <v>41061</v>
      </c>
      <c r="B1917" s="130">
        <v>1278.040039</v>
      </c>
      <c r="C1917" s="125">
        <f t="shared" si="58"/>
        <v>-2.0553888009677945E-2</v>
      </c>
      <c r="D1917" s="130">
        <f t="shared" si="59"/>
        <v>-20553.888009677947</v>
      </c>
    </row>
    <row r="1918" spans="1:4" x14ac:dyDescent="0.3">
      <c r="A1918" s="73">
        <v>41060</v>
      </c>
      <c r="B1918" s="130">
        <v>1310.329956</v>
      </c>
      <c r="C1918" s="125">
        <f t="shared" si="58"/>
        <v>-1.0922473176931402E-2</v>
      </c>
      <c r="D1918" s="130">
        <f t="shared" si="59"/>
        <v>-10922.473176931402</v>
      </c>
    </row>
    <row r="1919" spans="1:4" x14ac:dyDescent="0.3">
      <c r="A1919" s="73">
        <v>41059</v>
      </c>
      <c r="B1919" s="130">
        <v>1313.3199460000001</v>
      </c>
      <c r="C1919" s="125">
        <f t="shared" si="58"/>
        <v>-1.3031193210090719E-2</v>
      </c>
      <c r="D1919" s="130">
        <f t="shared" si="59"/>
        <v>-13031.19321009072</v>
      </c>
    </row>
    <row r="1920" spans="1:4" x14ac:dyDescent="0.3">
      <c r="A1920" s="73">
        <v>41058</v>
      </c>
      <c r="B1920" s="130">
        <v>1332.420044</v>
      </c>
      <c r="C1920" s="125">
        <f t="shared" si="58"/>
        <v>-4.4307782764887449E-3</v>
      </c>
      <c r="D1920" s="130">
        <f t="shared" si="59"/>
        <v>-4430.7782764887452</v>
      </c>
    </row>
    <row r="1921" spans="1:4" x14ac:dyDescent="0.3">
      <c r="A1921" s="73">
        <v>41054</v>
      </c>
      <c r="B1921" s="130">
        <v>1317.8199460000001</v>
      </c>
      <c r="C1921" s="125">
        <f t="shared" si="58"/>
        <v>-2.6282201439176367E-2</v>
      </c>
      <c r="D1921" s="130">
        <f t="shared" si="59"/>
        <v>-26282.201439176366</v>
      </c>
    </row>
    <row r="1922" spans="1:4" x14ac:dyDescent="0.3">
      <c r="A1922" s="73">
        <v>41053</v>
      </c>
      <c r="B1922" s="130">
        <v>1320.6800539999999</v>
      </c>
      <c r="C1922" s="125">
        <f t="shared" si="58"/>
        <v>-2.7474382193347413E-2</v>
      </c>
      <c r="D1922" s="130">
        <f t="shared" si="59"/>
        <v>-27474.382193347414</v>
      </c>
    </row>
    <row r="1923" spans="1:4" x14ac:dyDescent="0.3">
      <c r="A1923" s="73">
        <v>41052</v>
      </c>
      <c r="B1923" s="130">
        <v>1318.8599850000001</v>
      </c>
      <c r="C1923" s="125">
        <f t="shared" si="58"/>
        <v>-2.6369776728041305E-2</v>
      </c>
      <c r="D1923" s="130">
        <f t="shared" si="59"/>
        <v>-26369.776728041306</v>
      </c>
    </row>
    <row r="1924" spans="1:4" x14ac:dyDescent="0.3">
      <c r="A1924" s="73">
        <v>41051</v>
      </c>
      <c r="B1924" s="130">
        <v>1316.630005</v>
      </c>
      <c r="C1924" s="125">
        <f t="shared" si="58"/>
        <v>-3.4530524595507317E-2</v>
      </c>
      <c r="D1924" s="130">
        <f t="shared" si="59"/>
        <v>-34530.524595507319</v>
      </c>
    </row>
    <row r="1925" spans="1:4" x14ac:dyDescent="0.3">
      <c r="A1925" s="73">
        <v>41050</v>
      </c>
      <c r="B1925" s="130">
        <v>1315.98999</v>
      </c>
      <c r="C1925" s="125">
        <f t="shared" si="58"/>
        <v>-3.9128760438722376E-2</v>
      </c>
      <c r="D1925" s="130">
        <f t="shared" si="59"/>
        <v>-39128.760438722376</v>
      </c>
    </row>
    <row r="1926" spans="1:4" x14ac:dyDescent="0.3">
      <c r="A1926" s="73">
        <v>41047</v>
      </c>
      <c r="B1926" s="130">
        <v>1295.219971</v>
      </c>
      <c r="C1926" s="125">
        <f t="shared" si="58"/>
        <v>-5.3962461686581698E-2</v>
      </c>
      <c r="D1926" s="130">
        <f t="shared" si="59"/>
        <v>-53962.461686581701</v>
      </c>
    </row>
    <row r="1927" spans="1:4" x14ac:dyDescent="0.3">
      <c r="A1927" s="73">
        <v>41046</v>
      </c>
      <c r="B1927" s="130">
        <v>1304.8599850000001</v>
      </c>
      <c r="C1927" s="125">
        <f t="shared" si="58"/>
        <v>-6.2310889401746228E-2</v>
      </c>
      <c r="D1927" s="130">
        <f t="shared" si="59"/>
        <v>-62310.88940174623</v>
      </c>
    </row>
    <row r="1928" spans="1:4" x14ac:dyDescent="0.3">
      <c r="A1928" s="73">
        <v>41045</v>
      </c>
      <c r="B1928" s="130">
        <v>1324.8000489999999</v>
      </c>
      <c r="C1928" s="125">
        <f t="shared" ref="C1928:C1991" si="60">B1928/B1938-1</f>
        <v>-5.5273089929393393E-2</v>
      </c>
      <c r="D1928" s="130">
        <f t="shared" ref="D1928:D1991" si="61">C1928*$B$5</f>
        <v>-55273.089929393391</v>
      </c>
    </row>
    <row r="1929" spans="1:4" x14ac:dyDescent="0.3">
      <c r="A1929" s="73">
        <v>41044</v>
      </c>
      <c r="B1929" s="130">
        <v>1330.660034</v>
      </c>
      <c r="C1929" s="125">
        <f t="shared" si="60"/>
        <v>-5.3463398505515403E-2</v>
      </c>
      <c r="D1929" s="130">
        <f t="shared" si="61"/>
        <v>-53463.398505515404</v>
      </c>
    </row>
    <row r="1930" spans="1:4" x14ac:dyDescent="0.3">
      <c r="A1930" s="73">
        <v>41043</v>
      </c>
      <c r="B1930" s="130">
        <v>1338.349976</v>
      </c>
      <c r="C1930" s="125">
        <f t="shared" si="60"/>
        <v>-4.2606502958973724E-2</v>
      </c>
      <c r="D1930" s="130">
        <f t="shared" si="61"/>
        <v>-42606.502958973724</v>
      </c>
    </row>
    <row r="1931" spans="1:4" x14ac:dyDescent="0.3">
      <c r="A1931" s="73">
        <v>41040</v>
      </c>
      <c r="B1931" s="130">
        <v>1353.3900149999999</v>
      </c>
      <c r="C1931" s="125">
        <f t="shared" si="60"/>
        <v>-3.5607378387663036E-2</v>
      </c>
      <c r="D1931" s="130">
        <f t="shared" si="61"/>
        <v>-35607.378387663033</v>
      </c>
    </row>
    <row r="1932" spans="1:4" x14ac:dyDescent="0.3">
      <c r="A1932" s="73">
        <v>41039</v>
      </c>
      <c r="B1932" s="130">
        <v>1357.98999</v>
      </c>
      <c r="C1932" s="125">
        <f t="shared" si="60"/>
        <v>-2.9993278903888365E-2</v>
      </c>
      <c r="D1932" s="130">
        <f t="shared" si="61"/>
        <v>-29993.278903888364</v>
      </c>
    </row>
    <row r="1933" spans="1:4" x14ac:dyDescent="0.3">
      <c r="A1933" s="73">
        <v>41038</v>
      </c>
      <c r="B1933" s="130">
        <v>1354.579956</v>
      </c>
      <c r="C1933" s="125">
        <f t="shared" si="60"/>
        <v>-2.5965518218988848E-2</v>
      </c>
      <c r="D1933" s="130">
        <f t="shared" si="61"/>
        <v>-25965.518218988847</v>
      </c>
    </row>
    <row r="1934" spans="1:4" x14ac:dyDescent="0.3">
      <c r="A1934" s="73">
        <v>41037</v>
      </c>
      <c r="B1934" s="130">
        <v>1363.719971</v>
      </c>
      <c r="C1934" s="125">
        <f t="shared" si="60"/>
        <v>-6.013251145713272E-3</v>
      </c>
      <c r="D1934" s="130">
        <f t="shared" si="61"/>
        <v>-6013.2511457132723</v>
      </c>
    </row>
    <row r="1935" spans="1:4" x14ac:dyDescent="0.3">
      <c r="A1935" s="73">
        <v>41036</v>
      </c>
      <c r="B1935" s="130">
        <v>1369.579956</v>
      </c>
      <c r="C1935" s="125">
        <f t="shared" si="60"/>
        <v>1.9313321096379177E-3</v>
      </c>
      <c r="D1935" s="130">
        <f t="shared" si="61"/>
        <v>1931.3321096379177</v>
      </c>
    </row>
    <row r="1936" spans="1:4" x14ac:dyDescent="0.3">
      <c r="A1936" s="73">
        <v>41033</v>
      </c>
      <c r="B1936" s="130">
        <v>1369.099976</v>
      </c>
      <c r="C1936" s="125">
        <f t="shared" si="60"/>
        <v>-6.8406583836557733E-3</v>
      </c>
      <c r="D1936" s="130">
        <f t="shared" si="61"/>
        <v>-6840.6583836557729</v>
      </c>
    </row>
    <row r="1937" spans="1:4" x14ac:dyDescent="0.3">
      <c r="A1937" s="73">
        <v>41032</v>
      </c>
      <c r="B1937" s="130">
        <v>1391.5699460000001</v>
      </c>
      <c r="C1937" s="125">
        <f t="shared" si="60"/>
        <v>1.0639617066973361E-2</v>
      </c>
      <c r="D1937" s="130">
        <f t="shared" si="61"/>
        <v>10639.617066973362</v>
      </c>
    </row>
    <row r="1938" spans="1:4" x14ac:dyDescent="0.3">
      <c r="A1938" s="73">
        <v>41031</v>
      </c>
      <c r="B1938" s="130">
        <v>1402.3100589999999</v>
      </c>
      <c r="C1938" s="125">
        <f t="shared" si="60"/>
        <v>1.239589053385326E-2</v>
      </c>
      <c r="D1938" s="130">
        <f t="shared" si="61"/>
        <v>12395.89053385326</v>
      </c>
    </row>
    <row r="1939" spans="1:4" x14ac:dyDescent="0.3">
      <c r="A1939" s="73">
        <v>41030</v>
      </c>
      <c r="B1939" s="130">
        <v>1405.8199460000001</v>
      </c>
      <c r="C1939" s="125">
        <f t="shared" si="60"/>
        <v>1.0814015650493669E-2</v>
      </c>
      <c r="D1939" s="130">
        <f t="shared" si="61"/>
        <v>10814.015650493669</v>
      </c>
    </row>
    <row r="1940" spans="1:4" x14ac:dyDescent="0.3">
      <c r="A1940" s="73">
        <v>41029</v>
      </c>
      <c r="B1940" s="130">
        <v>1397.910034</v>
      </c>
      <c r="C1940" s="125">
        <f t="shared" si="60"/>
        <v>2.0692691222358395E-2</v>
      </c>
      <c r="D1940" s="130">
        <f t="shared" si="61"/>
        <v>20692.691222358393</v>
      </c>
    </row>
    <row r="1941" spans="1:4" x14ac:dyDescent="0.3">
      <c r="A1941" s="73">
        <v>41026</v>
      </c>
      <c r="B1941" s="130">
        <v>1403.3599850000001</v>
      </c>
      <c r="C1941" s="125">
        <f t="shared" si="60"/>
        <v>2.4155981170318253E-2</v>
      </c>
      <c r="D1941" s="130">
        <f t="shared" si="61"/>
        <v>24155.981170318253</v>
      </c>
    </row>
    <row r="1942" spans="1:4" x14ac:dyDescent="0.3">
      <c r="A1942" s="73">
        <v>41025</v>
      </c>
      <c r="B1942" s="130">
        <v>1399.9799800000001</v>
      </c>
      <c r="C1942" s="125">
        <f t="shared" si="60"/>
        <v>8.9437177821376501E-3</v>
      </c>
      <c r="D1942" s="130">
        <f t="shared" si="61"/>
        <v>8943.7177821376499</v>
      </c>
    </row>
    <row r="1943" spans="1:4" x14ac:dyDescent="0.3">
      <c r="A1943" s="73">
        <v>41024</v>
      </c>
      <c r="B1943" s="130">
        <v>1390.6899410000001</v>
      </c>
      <c r="C1943" s="125">
        <f t="shared" si="60"/>
        <v>1.6058902635545325E-2</v>
      </c>
      <c r="D1943" s="130">
        <f t="shared" si="61"/>
        <v>16058.902635545324</v>
      </c>
    </row>
    <row r="1944" spans="1:4" x14ac:dyDescent="0.3">
      <c r="A1944" s="73">
        <v>41023</v>
      </c>
      <c r="B1944" s="130">
        <v>1371.969971</v>
      </c>
      <c r="C1944" s="125">
        <f t="shared" si="60"/>
        <v>9.8484497418995787E-3</v>
      </c>
      <c r="D1944" s="130">
        <f t="shared" si="61"/>
        <v>9848.4497418995779</v>
      </c>
    </row>
    <row r="1945" spans="1:4" x14ac:dyDescent="0.3">
      <c r="A1945" s="73">
        <v>41022</v>
      </c>
      <c r="B1945" s="130">
        <v>1366.9399410000001</v>
      </c>
      <c r="C1945" s="125">
        <f t="shared" si="60"/>
        <v>-1.1040378050194199E-2</v>
      </c>
      <c r="D1945" s="130">
        <f t="shared" si="61"/>
        <v>-11040.3780501942</v>
      </c>
    </row>
    <row r="1946" spans="1:4" x14ac:dyDescent="0.3">
      <c r="A1946" s="73">
        <v>41019</v>
      </c>
      <c r="B1946" s="130">
        <v>1378.530029</v>
      </c>
      <c r="C1946" s="125">
        <f t="shared" si="60"/>
        <v>-1.3983411260636069E-2</v>
      </c>
      <c r="D1946" s="130">
        <f t="shared" si="61"/>
        <v>-13983.411260636069</v>
      </c>
    </row>
    <row r="1947" spans="1:4" x14ac:dyDescent="0.3">
      <c r="A1947" s="73">
        <v>41018</v>
      </c>
      <c r="B1947" s="130">
        <v>1376.920044</v>
      </c>
      <c r="C1947" s="125">
        <f t="shared" si="60"/>
        <v>-1.5754501640093843E-2</v>
      </c>
      <c r="D1947" s="130">
        <f t="shared" si="61"/>
        <v>-15754.501640093844</v>
      </c>
    </row>
    <row r="1948" spans="1:4" x14ac:dyDescent="0.3">
      <c r="A1948" s="73">
        <v>41017</v>
      </c>
      <c r="B1948" s="130">
        <v>1385.1400149999999</v>
      </c>
      <c r="C1948" s="125">
        <f t="shared" si="60"/>
        <v>-1.9980465196973052E-2</v>
      </c>
      <c r="D1948" s="130">
        <f t="shared" si="61"/>
        <v>-19980.465196973051</v>
      </c>
    </row>
    <row r="1949" spans="1:4" x14ac:dyDescent="0.3">
      <c r="A1949" s="73">
        <v>41016</v>
      </c>
      <c r="B1949" s="130">
        <v>1390.780029</v>
      </c>
      <c r="C1949" s="125">
        <f t="shared" si="60"/>
        <v>-1.9914878525848279E-2</v>
      </c>
      <c r="D1949" s="130">
        <f t="shared" si="61"/>
        <v>-19914.878525848279</v>
      </c>
    </row>
    <row r="1950" spans="1:4" x14ac:dyDescent="0.3">
      <c r="A1950" s="73">
        <v>41015</v>
      </c>
      <c r="B1950" s="130">
        <v>1369.5699460000001</v>
      </c>
      <c r="C1950" s="125">
        <f t="shared" si="60"/>
        <v>-2.7618639943300494E-2</v>
      </c>
      <c r="D1950" s="130">
        <f t="shared" si="61"/>
        <v>-27618.639943300495</v>
      </c>
    </row>
    <row r="1951" spans="1:4" x14ac:dyDescent="0.3">
      <c r="A1951" s="73">
        <v>41012</v>
      </c>
      <c r="B1951" s="130">
        <v>1370.26001</v>
      </c>
      <c r="C1951" s="125">
        <f t="shared" si="60"/>
        <v>-2.3530598538860859E-2</v>
      </c>
      <c r="D1951" s="130">
        <f t="shared" si="61"/>
        <v>-23530.598538860857</v>
      </c>
    </row>
    <row r="1952" spans="1:4" x14ac:dyDescent="0.3">
      <c r="A1952" s="73">
        <v>41011</v>
      </c>
      <c r="B1952" s="130">
        <v>1387.5699460000001</v>
      </c>
      <c r="C1952" s="125">
        <f t="shared" si="60"/>
        <v>-1.2785187544557708E-2</v>
      </c>
      <c r="D1952" s="130">
        <f t="shared" si="61"/>
        <v>-12785.187544557708</v>
      </c>
    </row>
    <row r="1953" spans="1:4" x14ac:dyDescent="0.3">
      <c r="A1953" s="73">
        <v>41010</v>
      </c>
      <c r="B1953" s="130">
        <v>1368.709961</v>
      </c>
      <c r="C1953" s="125">
        <f t="shared" si="60"/>
        <v>-3.1015531376326955E-2</v>
      </c>
      <c r="D1953" s="130">
        <f t="shared" si="61"/>
        <v>-31015.531376326955</v>
      </c>
    </row>
    <row r="1954" spans="1:4" x14ac:dyDescent="0.3">
      <c r="A1954" s="73">
        <v>41009</v>
      </c>
      <c r="B1954" s="130">
        <v>1358.589966</v>
      </c>
      <c r="C1954" s="125">
        <f t="shared" si="60"/>
        <v>-4.0889258523489014E-2</v>
      </c>
      <c r="D1954" s="130">
        <f t="shared" si="61"/>
        <v>-40889.258523489014</v>
      </c>
    </row>
    <row r="1955" spans="1:4" x14ac:dyDescent="0.3">
      <c r="A1955" s="73">
        <v>41008</v>
      </c>
      <c r="B1955" s="130">
        <v>1382.1999510000001</v>
      </c>
      <c r="C1955" s="125">
        <f t="shared" si="60"/>
        <v>-1.0672054569848322E-2</v>
      </c>
      <c r="D1955" s="130">
        <f t="shared" si="61"/>
        <v>-10672.054569848322</v>
      </c>
    </row>
    <row r="1956" spans="1:4" x14ac:dyDescent="0.3">
      <c r="A1956" s="73">
        <v>41004</v>
      </c>
      <c r="B1956" s="130">
        <v>1398.079956</v>
      </c>
      <c r="C1956" s="125">
        <f t="shared" si="60"/>
        <v>3.8052864699713584E-3</v>
      </c>
      <c r="D1956" s="130">
        <f t="shared" si="61"/>
        <v>3805.2864699713587</v>
      </c>
    </row>
    <row r="1957" spans="1:4" x14ac:dyDescent="0.3">
      <c r="A1957" s="73">
        <v>41003</v>
      </c>
      <c r="B1957" s="130">
        <v>1398.959961</v>
      </c>
      <c r="C1957" s="125">
        <f t="shared" si="60"/>
        <v>-2.8013985116288609E-3</v>
      </c>
      <c r="D1957" s="130">
        <f t="shared" si="61"/>
        <v>-2801.3985116288609</v>
      </c>
    </row>
    <row r="1958" spans="1:4" x14ac:dyDescent="0.3">
      <c r="A1958" s="73">
        <v>41002</v>
      </c>
      <c r="B1958" s="130">
        <v>1413.380005</v>
      </c>
      <c r="C1958" s="125">
        <f t="shared" si="60"/>
        <v>5.5922255735638693E-3</v>
      </c>
      <c r="D1958" s="130">
        <f t="shared" si="61"/>
        <v>5592.2255735638691</v>
      </c>
    </row>
    <row r="1959" spans="1:4" x14ac:dyDescent="0.3">
      <c r="A1959" s="73">
        <v>41001</v>
      </c>
      <c r="B1959" s="130">
        <v>1419.040039</v>
      </c>
      <c r="C1959" s="125">
        <f t="shared" si="60"/>
        <v>6.5898485547082331E-3</v>
      </c>
      <c r="D1959" s="130">
        <f t="shared" si="61"/>
        <v>6589.8485547082328</v>
      </c>
    </row>
    <row r="1960" spans="1:4" x14ac:dyDescent="0.3">
      <c r="A1960" s="73">
        <v>40998</v>
      </c>
      <c r="B1960" s="130">
        <v>1408.469971</v>
      </c>
      <c r="C1960" s="125">
        <f t="shared" si="60"/>
        <v>3.0622551865235881E-3</v>
      </c>
      <c r="D1960" s="130">
        <f t="shared" si="61"/>
        <v>3062.2551865235882</v>
      </c>
    </row>
    <row r="1961" spans="1:4" x14ac:dyDescent="0.3">
      <c r="A1961" s="73">
        <v>40997</v>
      </c>
      <c r="B1961" s="130">
        <v>1403.280029</v>
      </c>
      <c r="C1961" s="125">
        <f t="shared" si="60"/>
        <v>4.8485171227463653E-4</v>
      </c>
      <c r="D1961" s="130">
        <f t="shared" si="61"/>
        <v>484.8517122746365</v>
      </c>
    </row>
    <row r="1962" spans="1:4" x14ac:dyDescent="0.3">
      <c r="A1962" s="73">
        <v>40996</v>
      </c>
      <c r="B1962" s="130">
        <v>1405.540039</v>
      </c>
      <c r="C1962" s="125">
        <f t="shared" si="60"/>
        <v>8.0758597740768767E-3</v>
      </c>
      <c r="D1962" s="130">
        <f t="shared" si="61"/>
        <v>8075.8597740768764</v>
      </c>
    </row>
    <row r="1963" spans="1:4" x14ac:dyDescent="0.3">
      <c r="A1963" s="73">
        <v>40995</v>
      </c>
      <c r="B1963" s="130">
        <v>1412.5200199999999</v>
      </c>
      <c r="C1963" s="125">
        <f t="shared" si="60"/>
        <v>1.1870102497678836E-2</v>
      </c>
      <c r="D1963" s="130">
        <f t="shared" si="61"/>
        <v>11870.102497678836</v>
      </c>
    </row>
    <row r="1964" spans="1:4" x14ac:dyDescent="0.3">
      <c r="A1964" s="73">
        <v>40994</v>
      </c>
      <c r="B1964" s="130">
        <v>1416.51001</v>
      </c>
      <c r="C1964" s="125">
        <f t="shared" si="60"/>
        <v>3.312696112313307E-2</v>
      </c>
      <c r="D1964" s="130">
        <f t="shared" si="61"/>
        <v>33126.961123133071</v>
      </c>
    </row>
    <row r="1965" spans="1:4" x14ac:dyDescent="0.3">
      <c r="A1965" s="73">
        <v>40991</v>
      </c>
      <c r="B1965" s="130">
        <v>1397.1099850000001</v>
      </c>
      <c r="C1965" s="125">
        <f t="shared" si="60"/>
        <v>1.9141122130986732E-2</v>
      </c>
      <c r="D1965" s="130">
        <f t="shared" si="61"/>
        <v>19141.122130986732</v>
      </c>
    </row>
    <row r="1966" spans="1:4" x14ac:dyDescent="0.3">
      <c r="A1966" s="73">
        <v>40990</v>
      </c>
      <c r="B1966" s="130">
        <v>1392.780029</v>
      </c>
      <c r="C1966" s="125">
        <f t="shared" si="60"/>
        <v>1.9671862956678554E-2</v>
      </c>
      <c r="D1966" s="130">
        <f t="shared" si="61"/>
        <v>19671.862956678553</v>
      </c>
    </row>
    <row r="1967" spans="1:4" x14ac:dyDescent="0.3">
      <c r="A1967" s="73">
        <v>40989</v>
      </c>
      <c r="B1967" s="130">
        <v>1402.8900149999999</v>
      </c>
      <c r="C1967" s="125">
        <f t="shared" si="60"/>
        <v>3.7157249073444865E-2</v>
      </c>
      <c r="D1967" s="130">
        <f t="shared" si="61"/>
        <v>37157.249073444866</v>
      </c>
    </row>
    <row r="1968" spans="1:4" x14ac:dyDescent="0.3">
      <c r="A1968" s="73">
        <v>40988</v>
      </c>
      <c r="B1968" s="130">
        <v>1405.5200199999999</v>
      </c>
      <c r="C1968" s="125">
        <f t="shared" si="60"/>
        <v>4.6272060872797116E-2</v>
      </c>
      <c r="D1968" s="130">
        <f t="shared" si="61"/>
        <v>46272.060872797119</v>
      </c>
    </row>
    <row r="1969" spans="1:4" x14ac:dyDescent="0.3">
      <c r="A1969" s="73">
        <v>40987</v>
      </c>
      <c r="B1969" s="130">
        <v>1409.75</v>
      </c>
      <c r="C1969" s="125">
        <f t="shared" si="60"/>
        <v>3.3291099268365043E-2</v>
      </c>
      <c r="D1969" s="130">
        <f t="shared" si="61"/>
        <v>33291.09926836504</v>
      </c>
    </row>
    <row r="1970" spans="1:4" x14ac:dyDescent="0.3">
      <c r="A1970" s="73">
        <v>40984</v>
      </c>
      <c r="B1970" s="130">
        <v>1404.170044</v>
      </c>
      <c r="C1970" s="125">
        <f t="shared" si="60"/>
        <v>2.521851804787234E-2</v>
      </c>
      <c r="D1970" s="130">
        <f t="shared" si="61"/>
        <v>25218.518047872341</v>
      </c>
    </row>
    <row r="1971" spans="1:4" x14ac:dyDescent="0.3">
      <c r="A1971" s="73">
        <v>40983</v>
      </c>
      <c r="B1971" s="130">
        <v>1402.599976</v>
      </c>
      <c r="C1971" s="125">
        <f t="shared" si="60"/>
        <v>2.0748284832464936E-2</v>
      </c>
      <c r="D1971" s="130">
        <f t="shared" si="61"/>
        <v>20748.284832464935</v>
      </c>
    </row>
    <row r="1972" spans="1:4" x14ac:dyDescent="0.3">
      <c r="A1972" s="73">
        <v>40982</v>
      </c>
      <c r="B1972" s="130">
        <v>1394.280029</v>
      </c>
      <c r="C1972" s="125">
        <f t="shared" si="60"/>
        <v>2.0941929199472797E-2</v>
      </c>
      <c r="D1972" s="130">
        <f t="shared" si="61"/>
        <v>20941.929199472797</v>
      </c>
    </row>
    <row r="1973" spans="1:4" x14ac:dyDescent="0.3">
      <c r="A1973" s="73">
        <v>40981</v>
      </c>
      <c r="B1973" s="130">
        <v>1395.9499510000001</v>
      </c>
      <c r="C1973" s="125">
        <f t="shared" si="60"/>
        <v>1.7322724470968165E-2</v>
      </c>
      <c r="D1973" s="130">
        <f t="shared" si="61"/>
        <v>17322.724470968165</v>
      </c>
    </row>
    <row r="1974" spans="1:4" x14ac:dyDescent="0.3">
      <c r="A1974" s="73">
        <v>40980</v>
      </c>
      <c r="B1974" s="130">
        <v>1371.089966</v>
      </c>
      <c r="C1974" s="125">
        <f t="shared" si="60"/>
        <v>2.5592466214394705E-3</v>
      </c>
      <c r="D1974" s="130">
        <f t="shared" si="61"/>
        <v>2559.2466214394703</v>
      </c>
    </row>
    <row r="1975" spans="1:4" x14ac:dyDescent="0.3">
      <c r="A1975" s="73">
        <v>40977</v>
      </c>
      <c r="B1975" s="130">
        <v>1370.869995</v>
      </c>
      <c r="C1975" s="125">
        <f t="shared" si="60"/>
        <v>3.7562091156164712E-3</v>
      </c>
      <c r="D1975" s="130">
        <f t="shared" si="61"/>
        <v>3756.2091156164711</v>
      </c>
    </row>
    <row r="1976" spans="1:4" x14ac:dyDescent="0.3">
      <c r="A1976" s="73">
        <v>40976</v>
      </c>
      <c r="B1976" s="130">
        <v>1365.910034</v>
      </c>
      <c r="C1976" s="125">
        <f t="shared" si="60"/>
        <v>1.796952657269868E-3</v>
      </c>
      <c r="D1976" s="130">
        <f t="shared" si="61"/>
        <v>1796.952657269868</v>
      </c>
    </row>
    <row r="1977" spans="1:4" x14ac:dyDescent="0.3">
      <c r="A1977" s="73">
        <v>40975</v>
      </c>
      <c r="B1977" s="130">
        <v>1352.630005</v>
      </c>
      <c r="C1977" s="125">
        <f t="shared" si="60"/>
        <v>-3.7049252935437149E-3</v>
      </c>
      <c r="D1977" s="130">
        <f t="shared" si="61"/>
        <v>-3704.9252935437148</v>
      </c>
    </row>
    <row r="1978" spans="1:4" x14ac:dyDescent="0.3">
      <c r="A1978" s="73">
        <v>40974</v>
      </c>
      <c r="B1978" s="130">
        <v>1343.3599850000001</v>
      </c>
      <c r="C1978" s="125">
        <f t="shared" si="60"/>
        <v>-1.3837790457913113E-2</v>
      </c>
      <c r="D1978" s="130">
        <f t="shared" si="61"/>
        <v>-13837.790457913114</v>
      </c>
    </row>
    <row r="1979" spans="1:4" x14ac:dyDescent="0.3">
      <c r="A1979" s="73">
        <v>40973</v>
      </c>
      <c r="B1979" s="130">
        <v>1364.329956</v>
      </c>
      <c r="C1979" s="125">
        <f t="shared" si="60"/>
        <v>2.2773345030204784E-3</v>
      </c>
      <c r="D1979" s="130">
        <f t="shared" si="61"/>
        <v>2277.3345030204782</v>
      </c>
    </row>
    <row r="1980" spans="1:4" x14ac:dyDescent="0.3">
      <c r="A1980" s="73">
        <v>40970</v>
      </c>
      <c r="B1980" s="130">
        <v>1369.630005</v>
      </c>
      <c r="C1980" s="125">
        <f t="shared" si="60"/>
        <v>8.5343330587912547E-3</v>
      </c>
      <c r="D1980" s="130">
        <f t="shared" si="61"/>
        <v>8534.3330587912551</v>
      </c>
    </row>
    <row r="1981" spans="1:4" x14ac:dyDescent="0.3">
      <c r="A1981" s="73">
        <v>40969</v>
      </c>
      <c r="B1981" s="130">
        <v>1374.089966</v>
      </c>
      <c r="C1981" s="125">
        <f t="shared" si="60"/>
        <v>2.2974461901155596E-2</v>
      </c>
      <c r="D1981" s="130">
        <f t="shared" si="61"/>
        <v>22974.461901155595</v>
      </c>
    </row>
    <row r="1982" spans="1:4" x14ac:dyDescent="0.3">
      <c r="A1982" s="73">
        <v>40968</v>
      </c>
      <c r="B1982" s="130">
        <v>1365.6800539999999</v>
      </c>
      <c r="C1982" s="125">
        <f t="shared" si="60"/>
        <v>1.1240321362458339E-2</v>
      </c>
      <c r="D1982" s="130">
        <f t="shared" si="61"/>
        <v>11240.321362458339</v>
      </c>
    </row>
    <row r="1983" spans="1:4" x14ac:dyDescent="0.3">
      <c r="A1983" s="73">
        <v>40967</v>
      </c>
      <c r="B1983" s="130">
        <v>1372.1800539999999</v>
      </c>
      <c r="C1983" s="125">
        <f t="shared" si="60"/>
        <v>1.5098747344611141E-2</v>
      </c>
      <c r="D1983" s="130">
        <f t="shared" si="61"/>
        <v>15098.747344611142</v>
      </c>
    </row>
    <row r="1984" spans="1:4" x14ac:dyDescent="0.3">
      <c r="A1984" s="73">
        <v>40966</v>
      </c>
      <c r="B1984" s="130">
        <v>1367.589966</v>
      </c>
      <c r="C1984" s="125">
        <f t="shared" si="60"/>
        <v>1.8582755408194762E-2</v>
      </c>
      <c r="D1984" s="130">
        <f t="shared" si="61"/>
        <v>18582.755408194764</v>
      </c>
    </row>
    <row r="1985" spans="1:4" x14ac:dyDescent="0.3">
      <c r="A1985" s="73">
        <v>40963</v>
      </c>
      <c r="B1985" s="130">
        <v>1365.73999</v>
      </c>
      <c r="C1985" s="125">
        <f t="shared" si="60"/>
        <v>1.0200110580868671E-2</v>
      </c>
      <c r="D1985" s="130">
        <f t="shared" si="61"/>
        <v>10200.110580868672</v>
      </c>
    </row>
    <row r="1986" spans="1:4" x14ac:dyDescent="0.3">
      <c r="A1986" s="73">
        <v>40962</v>
      </c>
      <c r="B1986" s="130">
        <v>1363.459961</v>
      </c>
      <c r="C1986" s="125">
        <f t="shared" si="60"/>
        <v>1.0000296593981828E-2</v>
      </c>
      <c r="D1986" s="130">
        <f t="shared" si="61"/>
        <v>10000.296593981828</v>
      </c>
    </row>
    <row r="1987" spans="1:4" x14ac:dyDescent="0.3">
      <c r="A1987" s="73">
        <v>40961</v>
      </c>
      <c r="B1987" s="130">
        <v>1357.660034</v>
      </c>
      <c r="C1987" s="125">
        <f t="shared" si="60"/>
        <v>7.876459384620782E-3</v>
      </c>
      <c r="D1987" s="130">
        <f t="shared" si="61"/>
        <v>7876.4593846207817</v>
      </c>
    </row>
    <row r="1988" spans="1:4" x14ac:dyDescent="0.3">
      <c r="A1988" s="73">
        <v>40960</v>
      </c>
      <c r="B1988" s="130">
        <v>1362.209961</v>
      </c>
      <c r="C1988" s="125">
        <f t="shared" si="60"/>
        <v>1.3300309883149009E-2</v>
      </c>
      <c r="D1988" s="130">
        <f t="shared" si="61"/>
        <v>13300.309883149008</v>
      </c>
    </row>
    <row r="1989" spans="1:4" x14ac:dyDescent="0.3">
      <c r="A1989" s="73">
        <v>40956</v>
      </c>
      <c r="B1989" s="130">
        <v>1361.2299800000001</v>
      </c>
      <c r="C1989" s="125">
        <f t="shared" si="60"/>
        <v>1.2142133770978392E-2</v>
      </c>
      <c r="D1989" s="130">
        <f t="shared" si="61"/>
        <v>12142.133770978391</v>
      </c>
    </row>
    <row r="1990" spans="1:4" x14ac:dyDescent="0.3">
      <c r="A1990" s="73">
        <v>40955</v>
      </c>
      <c r="B1990" s="130">
        <v>1358.040039</v>
      </c>
      <c r="C1990" s="125">
        <f t="shared" si="60"/>
        <v>2.4518308797762289E-2</v>
      </c>
      <c r="D1990" s="130">
        <f t="shared" si="61"/>
        <v>24518.308797762289</v>
      </c>
    </row>
    <row r="1991" spans="1:4" x14ac:dyDescent="0.3">
      <c r="A1991" s="73">
        <v>40954</v>
      </c>
      <c r="B1991" s="130">
        <v>1343.2299800000001</v>
      </c>
      <c r="C1991" s="125">
        <f t="shared" si="60"/>
        <v>1.4455221692994957E-2</v>
      </c>
      <c r="D1991" s="130">
        <f t="shared" si="61"/>
        <v>14455.221692994957</v>
      </c>
    </row>
    <row r="1992" spans="1:4" x14ac:dyDescent="0.3">
      <c r="A1992" s="73">
        <v>40953</v>
      </c>
      <c r="B1992" s="130">
        <v>1350.5</v>
      </c>
      <c r="C1992" s="125">
        <f t="shared" ref="C1992:C2055" si="62">B1992/B2002-1</f>
        <v>2.9022915867161103E-2</v>
      </c>
      <c r="D1992" s="130">
        <f t="shared" ref="D1992:D2055" si="63">C1992*$B$5</f>
        <v>29022.915867161104</v>
      </c>
    </row>
    <row r="1993" spans="1:4" x14ac:dyDescent="0.3">
      <c r="A1993" s="73">
        <v>40952</v>
      </c>
      <c r="B1993" s="130">
        <v>1351.7700199999999</v>
      </c>
      <c r="C1993" s="125">
        <f t="shared" si="62"/>
        <v>2.9519965350454536E-2</v>
      </c>
      <c r="D1993" s="130">
        <f t="shared" si="63"/>
        <v>29519.965350454535</v>
      </c>
    </row>
    <row r="1994" spans="1:4" x14ac:dyDescent="0.3">
      <c r="A1994" s="73">
        <v>40949</v>
      </c>
      <c r="B1994" s="130">
        <v>1342.6400149999999</v>
      </c>
      <c r="C1994" s="125">
        <f t="shared" si="62"/>
        <v>1.998743467021713E-2</v>
      </c>
      <c r="D1994" s="130">
        <f t="shared" si="63"/>
        <v>19987.434670217131</v>
      </c>
    </row>
    <row r="1995" spans="1:4" x14ac:dyDescent="0.3">
      <c r="A1995" s="73">
        <v>40948</v>
      </c>
      <c r="B1995" s="130">
        <v>1351.9499510000001</v>
      </c>
      <c r="C1995" s="125">
        <f t="shared" si="62"/>
        <v>2.5424099593530647E-2</v>
      </c>
      <c r="D1995" s="130">
        <f t="shared" si="63"/>
        <v>25424.099593530646</v>
      </c>
    </row>
    <row r="1996" spans="1:4" x14ac:dyDescent="0.3">
      <c r="A1996" s="73">
        <v>40947</v>
      </c>
      <c r="B1996" s="130">
        <v>1349.959961</v>
      </c>
      <c r="C1996" s="125">
        <f t="shared" si="62"/>
        <v>1.8023242490255997E-2</v>
      </c>
      <c r="D1996" s="130">
        <f t="shared" si="63"/>
        <v>18023.242490255998</v>
      </c>
    </row>
    <row r="1997" spans="1:4" x14ac:dyDescent="0.3">
      <c r="A1997" s="73">
        <v>40946</v>
      </c>
      <c r="B1997" s="130">
        <v>1347.0500489999999</v>
      </c>
      <c r="C1997" s="125">
        <f t="shared" si="62"/>
        <v>2.4645361433469848E-2</v>
      </c>
      <c r="D1997" s="130">
        <f t="shared" si="63"/>
        <v>24645.361433469847</v>
      </c>
    </row>
    <row r="1998" spans="1:4" x14ac:dyDescent="0.3">
      <c r="A1998" s="73">
        <v>40945</v>
      </c>
      <c r="B1998" s="130">
        <v>1344.329956</v>
      </c>
      <c r="C1998" s="125">
        <f t="shared" si="62"/>
        <v>2.1527322188449771E-2</v>
      </c>
      <c r="D1998" s="130">
        <f t="shared" si="63"/>
        <v>21527.322188449773</v>
      </c>
    </row>
    <row r="1999" spans="1:4" x14ac:dyDescent="0.3">
      <c r="A1999" s="73">
        <v>40942</v>
      </c>
      <c r="B1999" s="130">
        <v>1344.900024</v>
      </c>
      <c r="C1999" s="125">
        <f t="shared" si="62"/>
        <v>2.2442198366851462E-2</v>
      </c>
      <c r="D1999" s="130">
        <f t="shared" si="63"/>
        <v>22442.198366851462</v>
      </c>
    </row>
    <row r="2000" spans="1:4" x14ac:dyDescent="0.3">
      <c r="A2000" s="73">
        <v>40941</v>
      </c>
      <c r="B2000" s="130">
        <v>1325.540039</v>
      </c>
      <c r="C2000" s="125">
        <f t="shared" si="62"/>
        <v>8.3986603271206661E-3</v>
      </c>
      <c r="D2000" s="130">
        <f t="shared" si="63"/>
        <v>8398.6603271206659</v>
      </c>
    </row>
    <row r="2001" spans="1:4" x14ac:dyDescent="0.3">
      <c r="A2001" s="73">
        <v>40940</v>
      </c>
      <c r="B2001" s="130">
        <v>1324.089966</v>
      </c>
      <c r="C2001" s="125">
        <f t="shared" si="62"/>
        <v>1.2270210789778524E-2</v>
      </c>
      <c r="D2001" s="130">
        <f t="shared" si="63"/>
        <v>12270.210789778524</v>
      </c>
    </row>
    <row r="2002" spans="1:4" x14ac:dyDescent="0.3">
      <c r="A2002" s="73">
        <v>40939</v>
      </c>
      <c r="B2002" s="130">
        <v>1312.410034</v>
      </c>
      <c r="C2002" s="125">
        <f t="shared" si="62"/>
        <v>1.4485911679655405E-2</v>
      </c>
      <c r="D2002" s="130">
        <f t="shared" si="63"/>
        <v>14485.911679655406</v>
      </c>
    </row>
    <row r="2003" spans="1:4" x14ac:dyDescent="0.3">
      <c r="A2003" s="73">
        <v>40938</v>
      </c>
      <c r="B2003" s="130">
        <v>1313.01001</v>
      </c>
      <c r="C2003" s="125">
        <f t="shared" si="62"/>
        <v>1.8555759978663877E-2</v>
      </c>
      <c r="D2003" s="130">
        <f t="shared" si="63"/>
        <v>18555.759978663878</v>
      </c>
    </row>
    <row r="2004" spans="1:4" x14ac:dyDescent="0.3">
      <c r="A2004" s="73">
        <v>40935</v>
      </c>
      <c r="B2004" s="130">
        <v>1316.329956</v>
      </c>
      <c r="C2004" s="125">
        <f t="shared" si="62"/>
        <v>1.6078700115785383E-2</v>
      </c>
      <c r="D2004" s="130">
        <f t="shared" si="63"/>
        <v>16078.700115785383</v>
      </c>
    </row>
    <row r="2005" spans="1:4" x14ac:dyDescent="0.3">
      <c r="A2005" s="73">
        <v>40934</v>
      </c>
      <c r="B2005" s="130">
        <v>1318.4300539999999</v>
      </c>
      <c r="C2005" s="125">
        <f t="shared" si="62"/>
        <v>2.0077737683797503E-2</v>
      </c>
      <c r="D2005" s="130">
        <f t="shared" si="63"/>
        <v>20077.737683797503</v>
      </c>
    </row>
    <row r="2006" spans="1:4" x14ac:dyDescent="0.3">
      <c r="A2006" s="73">
        <v>40933</v>
      </c>
      <c r="B2006" s="130">
        <v>1326.0600589999999</v>
      </c>
      <c r="C2006" s="125">
        <f t="shared" si="62"/>
        <v>2.6298761808204896E-2</v>
      </c>
      <c r="D2006" s="130">
        <f t="shared" si="63"/>
        <v>26298.761808204898</v>
      </c>
    </row>
    <row r="2007" spans="1:4" x14ac:dyDescent="0.3">
      <c r="A2007" s="73">
        <v>40932</v>
      </c>
      <c r="B2007" s="130">
        <v>1314.650024</v>
      </c>
      <c r="C2007" s="125">
        <f t="shared" si="62"/>
        <v>2.6508998437527076E-2</v>
      </c>
      <c r="D2007" s="130">
        <f t="shared" si="63"/>
        <v>26508.998437527076</v>
      </c>
    </row>
    <row r="2008" spans="1:4" x14ac:dyDescent="0.3">
      <c r="A2008" s="73">
        <v>40931</v>
      </c>
      <c r="B2008" s="130">
        <v>1316</v>
      </c>
      <c r="C2008" s="125">
        <f t="shared" si="62"/>
        <v>2.9887024860241862E-2</v>
      </c>
      <c r="D2008" s="130">
        <f t="shared" si="63"/>
        <v>29887.024860241861</v>
      </c>
    </row>
    <row r="2009" spans="1:4" x14ac:dyDescent="0.3">
      <c r="A2009" s="73">
        <v>40928</v>
      </c>
      <c r="B2009" s="130">
        <v>1315.380005</v>
      </c>
      <c r="C2009" s="125">
        <f t="shared" si="62"/>
        <v>2.6790270884559764E-2</v>
      </c>
      <c r="D2009" s="130">
        <f t="shared" si="63"/>
        <v>26790.270884559763</v>
      </c>
    </row>
    <row r="2010" spans="1:4" x14ac:dyDescent="0.3">
      <c r="A2010" s="73">
        <v>40927</v>
      </c>
      <c r="B2010" s="130">
        <v>1314.5</v>
      </c>
      <c r="C2010" s="125">
        <f t="shared" si="62"/>
        <v>2.9123893817371904E-2</v>
      </c>
      <c r="D2010" s="130">
        <f t="shared" si="63"/>
        <v>29123.893817371903</v>
      </c>
    </row>
    <row r="2011" spans="1:4" x14ac:dyDescent="0.3">
      <c r="A2011" s="73">
        <v>40926</v>
      </c>
      <c r="B2011" s="130">
        <v>1308.040039</v>
      </c>
      <c r="C2011" s="125">
        <f t="shared" si="62"/>
        <v>2.4258827751812095E-2</v>
      </c>
      <c r="D2011" s="130">
        <f t="shared" si="63"/>
        <v>24258.827751812096</v>
      </c>
    </row>
    <row r="2012" spans="1:4" x14ac:dyDescent="0.3">
      <c r="A2012" s="73">
        <v>40925</v>
      </c>
      <c r="B2012" s="130">
        <v>1293.670044</v>
      </c>
      <c r="C2012" s="125">
        <f t="shared" si="62"/>
        <v>2.8681670394688386E-2</v>
      </c>
      <c r="D2012" s="130">
        <f t="shared" si="63"/>
        <v>28681.670394688386</v>
      </c>
    </row>
    <row r="2013" spans="1:4" x14ac:dyDescent="0.3">
      <c r="A2013" s="73">
        <v>40921</v>
      </c>
      <c r="B2013" s="130">
        <v>1289.089966</v>
      </c>
      <c r="C2013" s="125">
        <f t="shared" si="62"/>
        <v>2.0640960228009764E-2</v>
      </c>
      <c r="D2013" s="130">
        <f t="shared" si="63"/>
        <v>20640.960228009764</v>
      </c>
    </row>
    <row r="2014" spans="1:4" x14ac:dyDescent="0.3">
      <c r="A2014" s="73">
        <v>40920</v>
      </c>
      <c r="B2014" s="130">
        <v>1295.5</v>
      </c>
      <c r="C2014" s="125">
        <f t="shared" si="62"/>
        <v>3.669855674395972E-2</v>
      </c>
      <c r="D2014" s="130">
        <f t="shared" si="63"/>
        <v>36698.556743959722</v>
      </c>
    </row>
    <row r="2015" spans="1:4" x14ac:dyDescent="0.3">
      <c r="A2015" s="73">
        <v>40919</v>
      </c>
      <c r="B2015" s="130">
        <v>1292.4799800000001</v>
      </c>
      <c r="C2015" s="125">
        <f t="shared" si="62"/>
        <v>2.1376073623742275E-2</v>
      </c>
      <c r="D2015" s="130">
        <f t="shared" si="63"/>
        <v>21376.073623742275</v>
      </c>
    </row>
    <row r="2016" spans="1:4" x14ac:dyDescent="0.3">
      <c r="A2016" s="73">
        <v>40918</v>
      </c>
      <c r="B2016" s="130">
        <v>1292.079956</v>
      </c>
      <c r="C2016" s="125">
        <f t="shared" si="62"/>
        <v>2.1140730821360476E-2</v>
      </c>
      <c r="D2016" s="130">
        <f t="shared" si="63"/>
        <v>21140.730821360477</v>
      </c>
    </row>
    <row r="2017" spans="1:4" x14ac:dyDescent="0.3">
      <c r="A2017" s="73">
        <v>40917</v>
      </c>
      <c r="B2017" s="130">
        <v>1280.6999510000001</v>
      </c>
      <c r="C2017" s="125">
        <f t="shared" si="62"/>
        <v>2.1291826953748094E-2</v>
      </c>
      <c r="D2017" s="130">
        <f t="shared" si="63"/>
        <v>21291.826953748096</v>
      </c>
    </row>
    <row r="2018" spans="1:4" x14ac:dyDescent="0.3">
      <c r="A2018" s="73">
        <v>40914</v>
      </c>
      <c r="B2018" s="130">
        <v>1277.8100589999999</v>
      </c>
      <c r="C2018" s="125">
        <f t="shared" si="62"/>
        <v>2.7409777759369813E-2</v>
      </c>
      <c r="D2018" s="130">
        <f t="shared" si="63"/>
        <v>27409.777759369812</v>
      </c>
    </row>
    <row r="2019" spans="1:4" x14ac:dyDescent="0.3">
      <c r="A2019" s="73">
        <v>40913</v>
      </c>
      <c r="B2019" s="130">
        <v>1281.0600589999999</v>
      </c>
      <c r="C2019" s="125">
        <f t="shared" si="62"/>
        <v>3.2030942101412885E-2</v>
      </c>
      <c r="D2019" s="130">
        <f t="shared" si="63"/>
        <v>32030.942101412886</v>
      </c>
    </row>
    <row r="2020" spans="1:4" x14ac:dyDescent="0.3">
      <c r="A2020" s="73">
        <v>40912</v>
      </c>
      <c r="B2020" s="130">
        <v>1277.3000489999999</v>
      </c>
      <c r="C2020" s="125">
        <f t="shared" si="62"/>
        <v>5.9692267335308635E-2</v>
      </c>
      <c r="D2020" s="130">
        <f t="shared" si="63"/>
        <v>59692.267335308636</v>
      </c>
    </row>
    <row r="2021" spans="1:4" x14ac:dyDescent="0.3">
      <c r="A2021" s="73">
        <v>40911</v>
      </c>
      <c r="B2021" s="130">
        <v>1277.0600589999999</v>
      </c>
      <c r="C2021" s="125">
        <f t="shared" si="62"/>
        <v>4.7062315235296026E-2</v>
      </c>
      <c r="D2021" s="130">
        <f t="shared" si="63"/>
        <v>47062.315235296024</v>
      </c>
    </row>
    <row r="2022" spans="1:4" x14ac:dyDescent="0.3">
      <c r="A2022" s="73">
        <v>40907</v>
      </c>
      <c r="B2022" s="130">
        <v>1257.599976</v>
      </c>
      <c r="C2022" s="125">
        <f t="shared" si="62"/>
        <v>3.4423175817396734E-2</v>
      </c>
      <c r="D2022" s="130">
        <f t="shared" si="63"/>
        <v>34423.175817396732</v>
      </c>
    </row>
    <row r="2023" spans="1:4" x14ac:dyDescent="0.3">
      <c r="A2023" s="73">
        <v>40906</v>
      </c>
      <c r="B2023" s="130">
        <v>1263.0200199999999</v>
      </c>
      <c r="C2023" s="125">
        <f t="shared" si="62"/>
        <v>4.2250562196968433E-2</v>
      </c>
      <c r="D2023" s="130">
        <f t="shared" si="63"/>
        <v>42250.562196968436</v>
      </c>
    </row>
    <row r="2024" spans="1:4" x14ac:dyDescent="0.3">
      <c r="A2024" s="73">
        <v>40905</v>
      </c>
      <c r="B2024" s="130">
        <v>1249.6400149999999</v>
      </c>
      <c r="C2024" s="125">
        <f t="shared" si="62"/>
        <v>1.9506771793246003E-2</v>
      </c>
      <c r="D2024" s="130">
        <f t="shared" si="63"/>
        <v>19506.771793246004</v>
      </c>
    </row>
    <row r="2025" spans="1:4" x14ac:dyDescent="0.3">
      <c r="A2025" s="73">
        <v>40904</v>
      </c>
      <c r="B2025" s="130">
        <v>1265.4300539999999</v>
      </c>
      <c r="C2025" s="125">
        <f t="shared" si="62"/>
        <v>2.3421582148556608E-2</v>
      </c>
      <c r="D2025" s="130">
        <f t="shared" si="63"/>
        <v>23421.582148556608</v>
      </c>
    </row>
    <row r="2026" spans="1:4" x14ac:dyDescent="0.3">
      <c r="A2026" s="73">
        <v>40900</v>
      </c>
      <c r="B2026" s="130">
        <v>1265.329956</v>
      </c>
      <c r="C2026" s="125">
        <f t="shared" si="62"/>
        <v>8.0784705714909144E-3</v>
      </c>
      <c r="D2026" s="130">
        <f t="shared" si="63"/>
        <v>8078.4705714909142</v>
      </c>
    </row>
    <row r="2027" spans="1:4" x14ac:dyDescent="0.3">
      <c r="A2027" s="73">
        <v>40899</v>
      </c>
      <c r="B2027" s="130">
        <v>1254</v>
      </c>
      <c r="C2027" s="125">
        <f t="shared" si="62"/>
        <v>1.5919329511130398E-2</v>
      </c>
      <c r="D2027" s="130">
        <f t="shared" si="63"/>
        <v>15919.329511130398</v>
      </c>
    </row>
    <row r="2028" spans="1:4" x14ac:dyDescent="0.3">
      <c r="A2028" s="73">
        <v>40898</v>
      </c>
      <c r="B2028" s="130">
        <v>1243.719971</v>
      </c>
      <c r="C2028" s="125">
        <f t="shared" si="62"/>
        <v>-1.3711262292041559E-2</v>
      </c>
      <c r="D2028" s="130">
        <f t="shared" si="63"/>
        <v>-13711.26229204156</v>
      </c>
    </row>
    <row r="2029" spans="1:4" x14ac:dyDescent="0.3">
      <c r="A2029" s="73">
        <v>40897</v>
      </c>
      <c r="B2029" s="130">
        <v>1241.3000489999999</v>
      </c>
      <c r="C2029" s="125">
        <f t="shared" si="62"/>
        <v>-1.3643489630790762E-2</v>
      </c>
      <c r="D2029" s="130">
        <f t="shared" si="63"/>
        <v>-13643.489630790762</v>
      </c>
    </row>
    <row r="2030" spans="1:4" x14ac:dyDescent="0.3">
      <c r="A2030" s="73">
        <v>40896</v>
      </c>
      <c r="B2030" s="130">
        <v>1205.349976</v>
      </c>
      <c r="C2030" s="125">
        <f t="shared" si="62"/>
        <v>-4.1150906712890123E-2</v>
      </c>
      <c r="D2030" s="130">
        <f t="shared" si="63"/>
        <v>-41150.906712890122</v>
      </c>
    </row>
    <row r="2031" spans="1:4" x14ac:dyDescent="0.3">
      <c r="A2031" s="73">
        <v>40893</v>
      </c>
      <c r="B2031" s="130">
        <v>1219.660034</v>
      </c>
      <c r="C2031" s="125">
        <f t="shared" si="62"/>
        <v>-1.9786538742236792E-2</v>
      </c>
      <c r="D2031" s="130">
        <f t="shared" si="63"/>
        <v>-19786.538742236793</v>
      </c>
    </row>
    <row r="2032" spans="1:4" x14ac:dyDescent="0.3">
      <c r="A2032" s="73">
        <v>40892</v>
      </c>
      <c r="B2032" s="130">
        <v>1215.75</v>
      </c>
      <c r="C2032" s="125">
        <f t="shared" si="62"/>
        <v>-2.3164406481892663E-2</v>
      </c>
      <c r="D2032" s="130">
        <f t="shared" si="63"/>
        <v>-23164.406481892664</v>
      </c>
    </row>
    <row r="2033" spans="1:4" x14ac:dyDescent="0.3">
      <c r="A2033" s="73">
        <v>40891</v>
      </c>
      <c r="B2033" s="130">
        <v>1211.8199460000001</v>
      </c>
      <c r="C2033" s="125">
        <f t="shared" si="62"/>
        <v>-2.8180547971900727E-2</v>
      </c>
      <c r="D2033" s="130">
        <f t="shared" si="63"/>
        <v>-28180.547971900727</v>
      </c>
    </row>
    <row r="2034" spans="1:4" x14ac:dyDescent="0.3">
      <c r="A2034" s="73">
        <v>40890</v>
      </c>
      <c r="B2034" s="130">
        <v>1225.7299800000001</v>
      </c>
      <c r="C2034" s="125">
        <f t="shared" si="62"/>
        <v>2.5552456519544853E-2</v>
      </c>
      <c r="D2034" s="130">
        <f t="shared" si="63"/>
        <v>25552.456519544852</v>
      </c>
    </row>
    <row r="2035" spans="1:4" x14ac:dyDescent="0.3">
      <c r="A2035" s="73">
        <v>40889</v>
      </c>
      <c r="B2035" s="130">
        <v>1236.469971</v>
      </c>
      <c r="C2035" s="125">
        <f t="shared" si="62"/>
        <v>3.6828577581987876E-2</v>
      </c>
      <c r="D2035" s="130">
        <f t="shared" si="63"/>
        <v>36828.577581987876</v>
      </c>
    </row>
    <row r="2036" spans="1:4" x14ac:dyDescent="0.3">
      <c r="A2036" s="73">
        <v>40886</v>
      </c>
      <c r="B2036" s="130">
        <v>1255.1899410000001</v>
      </c>
      <c r="C2036" s="125">
        <f t="shared" si="62"/>
        <v>8.3302315011779315E-2</v>
      </c>
      <c r="D2036" s="130">
        <f t="shared" si="63"/>
        <v>83302.315011779312</v>
      </c>
    </row>
    <row r="2037" spans="1:4" x14ac:dyDescent="0.3">
      <c r="A2037" s="73">
        <v>40885</v>
      </c>
      <c r="B2037" s="130">
        <v>1234.349976</v>
      </c>
      <c r="C2037" s="125">
        <f t="shared" si="62"/>
        <v>6.2455292750190239E-2</v>
      </c>
      <c r="D2037" s="130">
        <f t="shared" si="63"/>
        <v>62455.292750190238</v>
      </c>
    </row>
    <row r="2038" spans="1:4" x14ac:dyDescent="0.3">
      <c r="A2038" s="73">
        <v>40884</v>
      </c>
      <c r="B2038" s="130">
        <v>1261.01001</v>
      </c>
      <c r="C2038" s="125">
        <f t="shared" si="62"/>
        <v>6.1420464466349411E-2</v>
      </c>
      <c r="D2038" s="130">
        <f t="shared" si="63"/>
        <v>61420.464466349411</v>
      </c>
    </row>
    <row r="2039" spans="1:4" x14ac:dyDescent="0.3">
      <c r="A2039" s="73">
        <v>40883</v>
      </c>
      <c r="B2039" s="130">
        <v>1258.469971</v>
      </c>
      <c r="C2039" s="125">
        <f t="shared" si="62"/>
        <v>5.4896135809420654E-2</v>
      </c>
      <c r="D2039" s="130">
        <f t="shared" si="63"/>
        <v>54896.135809420652</v>
      </c>
    </row>
    <row r="2040" spans="1:4" x14ac:dyDescent="0.3">
      <c r="A2040" s="73">
        <v>40882</v>
      </c>
      <c r="B2040" s="130">
        <v>1257.079956</v>
      </c>
      <c r="C2040" s="125">
        <f t="shared" si="62"/>
        <v>3.4080476438175911E-2</v>
      </c>
      <c r="D2040" s="130">
        <f t="shared" si="63"/>
        <v>34080.476438175909</v>
      </c>
    </row>
    <row r="2041" spans="1:4" x14ac:dyDescent="0.3">
      <c r="A2041" s="73">
        <v>40879</v>
      </c>
      <c r="B2041" s="130">
        <v>1244.280029</v>
      </c>
      <c r="C2041" s="125">
        <f t="shared" si="62"/>
        <v>2.3147216074156596E-2</v>
      </c>
      <c r="D2041" s="130">
        <f t="shared" si="63"/>
        <v>23147.216074156597</v>
      </c>
    </row>
    <row r="2042" spans="1:4" x14ac:dyDescent="0.3">
      <c r="A2042" s="73">
        <v>40878</v>
      </c>
      <c r="B2042" s="130">
        <v>1244.579956</v>
      </c>
      <c r="C2042" s="125">
        <f t="shared" si="62"/>
        <v>6.2008729731106715E-3</v>
      </c>
      <c r="D2042" s="130">
        <f t="shared" si="63"/>
        <v>6200.8729731106714</v>
      </c>
    </row>
    <row r="2043" spans="1:4" x14ac:dyDescent="0.3">
      <c r="A2043" s="73">
        <v>40877</v>
      </c>
      <c r="B2043" s="130">
        <v>1246.959961</v>
      </c>
      <c r="C2043" s="125">
        <f t="shared" si="62"/>
        <v>-8.6261816101439459E-3</v>
      </c>
      <c r="D2043" s="130">
        <f t="shared" si="63"/>
        <v>-8626.1816101439454</v>
      </c>
    </row>
    <row r="2044" spans="1:4" x14ac:dyDescent="0.3">
      <c r="A2044" s="73">
        <v>40876</v>
      </c>
      <c r="B2044" s="130">
        <v>1195.1899410000001</v>
      </c>
      <c r="C2044" s="125">
        <f t="shared" si="62"/>
        <v>-4.5207693595501475E-2</v>
      </c>
      <c r="D2044" s="130">
        <f t="shared" si="63"/>
        <v>-45207.693595501478</v>
      </c>
    </row>
    <row r="2045" spans="1:4" x14ac:dyDescent="0.3">
      <c r="A2045" s="73">
        <v>40875</v>
      </c>
      <c r="B2045" s="130">
        <v>1192.5500489999999</v>
      </c>
      <c r="C2045" s="125">
        <f t="shared" si="62"/>
        <v>-5.6414865968237415E-2</v>
      </c>
      <c r="D2045" s="130">
        <f t="shared" si="63"/>
        <v>-56414.865968237413</v>
      </c>
    </row>
    <row r="2046" spans="1:4" x14ac:dyDescent="0.3">
      <c r="A2046" s="73">
        <v>40872</v>
      </c>
      <c r="B2046" s="130">
        <v>1158.670044</v>
      </c>
      <c r="C2046" s="125">
        <f t="shared" si="62"/>
        <v>-6.5362515288185263E-2</v>
      </c>
      <c r="D2046" s="130">
        <f t="shared" si="63"/>
        <v>-65362.515288185263</v>
      </c>
    </row>
    <row r="2047" spans="1:4" x14ac:dyDescent="0.3">
      <c r="A2047" s="73">
        <v>40870</v>
      </c>
      <c r="B2047" s="130">
        <v>1161.790039</v>
      </c>
      <c r="C2047" s="125">
        <f t="shared" si="62"/>
        <v>-5.4763598010191483E-2</v>
      </c>
      <c r="D2047" s="130">
        <f t="shared" si="63"/>
        <v>-54763.598010191483</v>
      </c>
    </row>
    <row r="2048" spans="1:4" x14ac:dyDescent="0.3">
      <c r="A2048" s="73">
        <v>40869</v>
      </c>
      <c r="B2048" s="130">
        <v>1188.040039</v>
      </c>
      <c r="C2048" s="125">
        <f t="shared" si="62"/>
        <v>-6.8875793129244078E-2</v>
      </c>
      <c r="D2048" s="130">
        <f t="shared" si="63"/>
        <v>-68875.793129244077</v>
      </c>
    </row>
    <row r="2049" spans="1:4" x14ac:dyDescent="0.3">
      <c r="A2049" s="73">
        <v>40868</v>
      </c>
      <c r="B2049" s="130">
        <v>1192.9799800000001</v>
      </c>
      <c r="C2049" s="125">
        <f t="shared" si="62"/>
        <v>-5.4031349332463785E-2</v>
      </c>
      <c r="D2049" s="130">
        <f t="shared" si="63"/>
        <v>-54031.349332463782</v>
      </c>
    </row>
    <row r="2050" spans="1:4" x14ac:dyDescent="0.3">
      <c r="A2050" s="73">
        <v>40865</v>
      </c>
      <c r="B2050" s="130">
        <v>1215.650024</v>
      </c>
      <c r="C2050" s="125">
        <f t="shared" si="62"/>
        <v>-2.9986480214908351E-2</v>
      </c>
      <c r="D2050" s="130">
        <f t="shared" si="63"/>
        <v>-29986.480214908352</v>
      </c>
    </row>
    <row r="2051" spans="1:4" x14ac:dyDescent="0.3">
      <c r="A2051" s="73">
        <v>40864</v>
      </c>
      <c r="B2051" s="130">
        <v>1216.130005</v>
      </c>
      <c r="C2051" s="125">
        <f t="shared" si="62"/>
        <v>-3.5697591994019562E-2</v>
      </c>
      <c r="D2051" s="130">
        <f t="shared" si="63"/>
        <v>-35697.59199401956</v>
      </c>
    </row>
    <row r="2052" spans="1:4" x14ac:dyDescent="0.3">
      <c r="A2052" s="73">
        <v>40863</v>
      </c>
      <c r="B2052" s="130">
        <v>1236.910034</v>
      </c>
      <c r="C2052" s="125">
        <f t="shared" si="62"/>
        <v>-7.9973340399586146E-4</v>
      </c>
      <c r="D2052" s="130">
        <f t="shared" si="63"/>
        <v>-799.73340399586141</v>
      </c>
    </row>
    <row r="2053" spans="1:4" x14ac:dyDescent="0.3">
      <c r="A2053" s="73">
        <v>40862</v>
      </c>
      <c r="B2053" s="130">
        <v>1257.8100589999999</v>
      </c>
      <c r="C2053" s="125">
        <f t="shared" si="62"/>
        <v>3.2447408690140955E-2</v>
      </c>
      <c r="D2053" s="130">
        <f t="shared" si="63"/>
        <v>32447.408690140954</v>
      </c>
    </row>
    <row r="2054" spans="1:4" x14ac:dyDescent="0.3">
      <c r="A2054" s="73">
        <v>40861</v>
      </c>
      <c r="B2054" s="130">
        <v>1251.780029</v>
      </c>
      <c r="C2054" s="125">
        <f t="shared" si="62"/>
        <v>-1.2128141231724232E-3</v>
      </c>
      <c r="D2054" s="130">
        <f t="shared" si="63"/>
        <v>-1212.8141231724233</v>
      </c>
    </row>
    <row r="2055" spans="1:4" x14ac:dyDescent="0.3">
      <c r="A2055" s="73">
        <v>40858</v>
      </c>
      <c r="B2055" s="130">
        <v>1263.849976</v>
      </c>
      <c r="C2055" s="125">
        <f t="shared" si="62"/>
        <v>-1.6528017930224848E-2</v>
      </c>
      <c r="D2055" s="130">
        <f t="shared" si="63"/>
        <v>-16528.017930224847</v>
      </c>
    </row>
    <row r="2056" spans="1:4" x14ac:dyDescent="0.3">
      <c r="A2056" s="73">
        <v>40857</v>
      </c>
      <c r="B2056" s="130">
        <v>1239.6999510000001</v>
      </c>
      <c r="C2056" s="125">
        <f t="shared" ref="C2056:C2119" si="64">B2056/B2066-1</f>
        <v>-3.4945014509010996E-2</v>
      </c>
      <c r="D2056" s="130">
        <f t="shared" ref="D2056:D2119" si="65">C2056*$B$5</f>
        <v>-34945.014509010995</v>
      </c>
    </row>
    <row r="2057" spans="1:4" x14ac:dyDescent="0.3">
      <c r="A2057" s="73">
        <v>40856</v>
      </c>
      <c r="B2057" s="130">
        <v>1229.099976</v>
      </c>
      <c r="C2057" s="125">
        <f t="shared" si="64"/>
        <v>-1.0386492753623244E-2</v>
      </c>
      <c r="D2057" s="130">
        <f t="shared" si="65"/>
        <v>-10386.492753623244</v>
      </c>
    </row>
    <row r="2058" spans="1:4" x14ac:dyDescent="0.3">
      <c r="A2058" s="73">
        <v>40855</v>
      </c>
      <c r="B2058" s="130">
        <v>1275.920044</v>
      </c>
      <c r="C2058" s="125">
        <f t="shared" si="64"/>
        <v>3.8135139442152965E-2</v>
      </c>
      <c r="D2058" s="130">
        <f t="shared" si="65"/>
        <v>38135.139442152962</v>
      </c>
    </row>
    <row r="2059" spans="1:4" x14ac:dyDescent="0.3">
      <c r="A2059" s="73">
        <v>40854</v>
      </c>
      <c r="B2059" s="130">
        <v>1261.119995</v>
      </c>
      <c r="C2059" s="125">
        <f t="shared" si="64"/>
        <v>5.5255219113576892E-3</v>
      </c>
      <c r="D2059" s="130">
        <f t="shared" si="65"/>
        <v>5525.5219113576895</v>
      </c>
    </row>
    <row r="2060" spans="1:4" x14ac:dyDescent="0.3">
      <c r="A2060" s="73">
        <v>40851</v>
      </c>
      <c r="B2060" s="130">
        <v>1253.2299800000001</v>
      </c>
      <c r="C2060" s="125">
        <f t="shared" si="64"/>
        <v>1.2097702402584343E-2</v>
      </c>
      <c r="D2060" s="130">
        <f t="shared" si="65"/>
        <v>12097.702402584342</v>
      </c>
    </row>
    <row r="2061" spans="1:4" x14ac:dyDescent="0.3">
      <c r="A2061" s="73">
        <v>40850</v>
      </c>
      <c r="B2061" s="130">
        <v>1261.150024</v>
      </c>
      <c r="C2061" s="125">
        <f t="shared" si="64"/>
        <v>3.7650473045888866E-2</v>
      </c>
      <c r="D2061" s="130">
        <f t="shared" si="65"/>
        <v>37650.473045888866</v>
      </c>
    </row>
    <row r="2062" spans="1:4" x14ac:dyDescent="0.3">
      <c r="A2062" s="73">
        <v>40849</v>
      </c>
      <c r="B2062" s="130">
        <v>1237.900024</v>
      </c>
      <c r="C2062" s="125">
        <f t="shared" si="64"/>
        <v>2.3159337193939367E-2</v>
      </c>
      <c r="D2062" s="130">
        <f t="shared" si="65"/>
        <v>23159.337193939366</v>
      </c>
    </row>
    <row r="2063" spans="1:4" x14ac:dyDescent="0.3">
      <c r="A2063" s="73">
        <v>40848</v>
      </c>
      <c r="B2063" s="130">
        <v>1218.280029</v>
      </c>
      <c r="C2063" s="125">
        <f t="shared" si="64"/>
        <v>-5.7941013979577738E-3</v>
      </c>
      <c r="D2063" s="130">
        <f t="shared" si="65"/>
        <v>-5794.1013979577738</v>
      </c>
    </row>
    <row r="2064" spans="1:4" x14ac:dyDescent="0.3">
      <c r="A2064" s="73">
        <v>40847</v>
      </c>
      <c r="B2064" s="130">
        <v>1253.3000489999999</v>
      </c>
      <c r="C2064" s="125">
        <f t="shared" si="64"/>
        <v>4.3668757936005331E-2</v>
      </c>
      <c r="D2064" s="130">
        <f t="shared" si="65"/>
        <v>43668.757936005328</v>
      </c>
    </row>
    <row r="2065" spans="1:4" x14ac:dyDescent="0.3">
      <c r="A2065" s="73">
        <v>40844</v>
      </c>
      <c r="B2065" s="130">
        <v>1285.089966</v>
      </c>
      <c r="C2065" s="125">
        <f t="shared" si="64"/>
        <v>4.9412869860822717E-2</v>
      </c>
      <c r="D2065" s="130">
        <f t="shared" si="65"/>
        <v>49412.869860822713</v>
      </c>
    </row>
    <row r="2066" spans="1:4" x14ac:dyDescent="0.3">
      <c r="A2066" s="73">
        <v>40843</v>
      </c>
      <c r="B2066" s="130">
        <v>1284.589966</v>
      </c>
      <c r="C2066" s="125">
        <f t="shared" si="64"/>
        <v>6.723653665815732E-2</v>
      </c>
      <c r="D2066" s="130">
        <f t="shared" si="65"/>
        <v>67236.536658157318</v>
      </c>
    </row>
    <row r="2067" spans="1:4" x14ac:dyDescent="0.3">
      <c r="A2067" s="73">
        <v>40842</v>
      </c>
      <c r="B2067" s="130">
        <v>1242</v>
      </c>
      <c r="C2067" s="125">
        <f t="shared" si="64"/>
        <v>2.8784427417684721E-2</v>
      </c>
      <c r="D2067" s="130">
        <f t="shared" si="65"/>
        <v>28784.427417684721</v>
      </c>
    </row>
    <row r="2068" spans="1:4" x14ac:dyDescent="0.3">
      <c r="A2068" s="73">
        <v>40841</v>
      </c>
      <c r="B2068" s="130">
        <v>1229.0500489999999</v>
      </c>
      <c r="C2068" s="125">
        <f t="shared" si="64"/>
        <v>2.8029182550865617E-2</v>
      </c>
      <c r="D2068" s="130">
        <f t="shared" si="65"/>
        <v>28029.182550865618</v>
      </c>
    </row>
    <row r="2069" spans="1:4" x14ac:dyDescent="0.3">
      <c r="A2069" s="73">
        <v>40840</v>
      </c>
      <c r="B2069" s="130">
        <v>1254.1899410000001</v>
      </c>
      <c r="C2069" s="125">
        <f t="shared" si="64"/>
        <v>4.9627936676665652E-2</v>
      </c>
      <c r="D2069" s="130">
        <f t="shared" si="65"/>
        <v>49627.936676665653</v>
      </c>
    </row>
    <row r="2070" spans="1:4" x14ac:dyDescent="0.3">
      <c r="A2070" s="73">
        <v>40837</v>
      </c>
      <c r="B2070" s="130">
        <v>1238.25</v>
      </c>
      <c r="C2070" s="125">
        <f t="shared" si="64"/>
        <v>7.1651153475148499E-2</v>
      </c>
      <c r="D2070" s="130">
        <f t="shared" si="65"/>
        <v>71651.153475148501</v>
      </c>
    </row>
    <row r="2071" spans="1:4" x14ac:dyDescent="0.3">
      <c r="A2071" s="73">
        <v>40836</v>
      </c>
      <c r="B2071" s="130">
        <v>1215.3900149999999</v>
      </c>
      <c r="C2071" s="125">
        <f t="shared" si="64"/>
        <v>4.3280123312294361E-2</v>
      </c>
      <c r="D2071" s="130">
        <f t="shared" si="65"/>
        <v>43280.123312294359</v>
      </c>
    </row>
    <row r="2072" spans="1:4" x14ac:dyDescent="0.3">
      <c r="A2072" s="73">
        <v>40835</v>
      </c>
      <c r="B2072" s="130">
        <v>1209.880005</v>
      </c>
      <c r="C2072" s="125">
        <f t="shared" si="64"/>
        <v>5.7559656941487569E-2</v>
      </c>
      <c r="D2072" s="130">
        <f t="shared" si="65"/>
        <v>57559.65694148757</v>
      </c>
    </row>
    <row r="2073" spans="1:4" x14ac:dyDescent="0.3">
      <c r="A2073" s="73">
        <v>40834</v>
      </c>
      <c r="B2073" s="130">
        <v>1225.380005</v>
      </c>
      <c r="C2073" s="125">
        <f t="shared" si="64"/>
        <v>9.0244279925236537E-2</v>
      </c>
      <c r="D2073" s="130">
        <f t="shared" si="65"/>
        <v>90244.279925236537</v>
      </c>
    </row>
    <row r="2074" spans="1:4" x14ac:dyDescent="0.3">
      <c r="A2074" s="73">
        <v>40833</v>
      </c>
      <c r="B2074" s="130">
        <v>1200.8599850000001</v>
      </c>
      <c r="C2074" s="125">
        <f t="shared" si="64"/>
        <v>9.2455634261358055E-2</v>
      </c>
      <c r="D2074" s="130">
        <f t="shared" si="65"/>
        <v>92455.634261358049</v>
      </c>
    </row>
    <row r="2075" spans="1:4" x14ac:dyDescent="0.3">
      <c r="A2075" s="73">
        <v>40830</v>
      </c>
      <c r="B2075" s="130">
        <v>1224.579956</v>
      </c>
      <c r="C2075" s="125">
        <f t="shared" si="64"/>
        <v>8.2338926638284127E-2</v>
      </c>
      <c r="D2075" s="130">
        <f t="shared" si="65"/>
        <v>82338.926638284131</v>
      </c>
    </row>
    <row r="2076" spans="1:4" x14ac:dyDescent="0.3">
      <c r="A2076" s="73">
        <v>40829</v>
      </c>
      <c r="B2076" s="130">
        <v>1203.660034</v>
      </c>
      <c r="C2076" s="125">
        <f t="shared" si="64"/>
        <v>3.7280256036947401E-2</v>
      </c>
      <c r="D2076" s="130">
        <f t="shared" si="65"/>
        <v>37280.256036947401</v>
      </c>
    </row>
    <row r="2077" spans="1:4" x14ac:dyDescent="0.3">
      <c r="A2077" s="73">
        <v>40828</v>
      </c>
      <c r="B2077" s="130">
        <v>1207.25</v>
      </c>
      <c r="C2077" s="125">
        <f t="shared" si="64"/>
        <v>4.8815820304646707E-2</v>
      </c>
      <c r="D2077" s="130">
        <f t="shared" si="65"/>
        <v>48815.82030464671</v>
      </c>
    </row>
    <row r="2078" spans="1:4" x14ac:dyDescent="0.3">
      <c r="A2078" s="73">
        <v>40827</v>
      </c>
      <c r="B2078" s="130">
        <v>1195.540039</v>
      </c>
      <c r="C2078" s="125">
        <f t="shared" si="64"/>
        <v>1.7151928664976834E-2</v>
      </c>
      <c r="D2078" s="130">
        <f t="shared" si="65"/>
        <v>17151.928664976833</v>
      </c>
    </row>
    <row r="2079" spans="1:4" x14ac:dyDescent="0.3">
      <c r="A2079" s="73">
        <v>40826</v>
      </c>
      <c r="B2079" s="130">
        <v>1194.8900149999999</v>
      </c>
      <c r="C2079" s="125">
        <f t="shared" si="64"/>
        <v>2.7464693534347884E-2</v>
      </c>
      <c r="D2079" s="130">
        <f t="shared" si="65"/>
        <v>27464.693534347884</v>
      </c>
    </row>
    <row r="2080" spans="1:4" x14ac:dyDescent="0.3">
      <c r="A2080" s="73">
        <v>40823</v>
      </c>
      <c r="B2080" s="130">
        <v>1155.459961</v>
      </c>
      <c r="C2080" s="125">
        <f t="shared" si="64"/>
        <v>1.6745339436438522E-2</v>
      </c>
      <c r="D2080" s="130">
        <f t="shared" si="65"/>
        <v>16745.339436438524</v>
      </c>
    </row>
    <row r="2081" spans="1:4" x14ac:dyDescent="0.3">
      <c r="A2081" s="73">
        <v>40822</v>
      </c>
      <c r="B2081" s="130">
        <v>1164.969971</v>
      </c>
      <c r="C2081" s="125">
        <f t="shared" si="64"/>
        <v>3.1348410133542171E-2</v>
      </c>
      <c r="D2081" s="130">
        <f t="shared" si="65"/>
        <v>31348.410133542169</v>
      </c>
    </row>
    <row r="2082" spans="1:4" x14ac:dyDescent="0.3">
      <c r="A2082" s="73">
        <v>40821</v>
      </c>
      <c r="B2082" s="130">
        <v>1144.030029</v>
      </c>
      <c r="C2082" s="125">
        <f t="shared" si="64"/>
        <v>-1.948128218758538E-2</v>
      </c>
      <c r="D2082" s="130">
        <f t="shared" si="65"/>
        <v>-19481.282187585381</v>
      </c>
    </row>
    <row r="2083" spans="1:4" x14ac:dyDescent="0.3">
      <c r="A2083" s="73">
        <v>40820</v>
      </c>
      <c r="B2083" s="130">
        <v>1123.9499510000001</v>
      </c>
      <c r="C2083" s="125">
        <f t="shared" si="64"/>
        <v>-6.5003466637371443E-2</v>
      </c>
      <c r="D2083" s="130">
        <f t="shared" si="65"/>
        <v>-65003.466637371443</v>
      </c>
    </row>
    <row r="2084" spans="1:4" x14ac:dyDescent="0.3">
      <c r="A2084" s="73">
        <v>40819</v>
      </c>
      <c r="B2084" s="130">
        <v>1099.2299800000001</v>
      </c>
      <c r="C2084" s="125">
        <f t="shared" si="64"/>
        <v>-8.7086504298633072E-2</v>
      </c>
      <c r="D2084" s="130">
        <f t="shared" si="65"/>
        <v>-87086.504298633066</v>
      </c>
    </row>
    <row r="2085" spans="1:4" x14ac:dyDescent="0.3">
      <c r="A2085" s="73">
        <v>40816</v>
      </c>
      <c r="B2085" s="130">
        <v>1131.420044</v>
      </c>
      <c r="C2085" s="125">
        <f t="shared" si="64"/>
        <v>-6.9563544135627597E-2</v>
      </c>
      <c r="D2085" s="130">
        <f t="shared" si="65"/>
        <v>-69563.544135627599</v>
      </c>
    </row>
    <row r="2086" spans="1:4" x14ac:dyDescent="0.3">
      <c r="A2086" s="73">
        <v>40815</v>
      </c>
      <c r="B2086" s="130">
        <v>1160.400024</v>
      </c>
      <c r="C2086" s="125">
        <f t="shared" si="64"/>
        <v>-4.028579831800827E-2</v>
      </c>
      <c r="D2086" s="130">
        <f t="shared" si="65"/>
        <v>-40285.798318008274</v>
      </c>
    </row>
    <row r="2087" spans="1:4" x14ac:dyDescent="0.3">
      <c r="A2087" s="73">
        <v>40814</v>
      </c>
      <c r="B2087" s="130">
        <v>1151.0600589999999</v>
      </c>
      <c r="C2087" s="125">
        <f t="shared" si="64"/>
        <v>-3.1648545690159291E-2</v>
      </c>
      <c r="D2087" s="130">
        <f t="shared" si="65"/>
        <v>-31648.545690159292</v>
      </c>
    </row>
    <row r="2088" spans="1:4" x14ac:dyDescent="0.3">
      <c r="A2088" s="73">
        <v>40813</v>
      </c>
      <c r="B2088" s="130">
        <v>1175.380005</v>
      </c>
      <c r="C2088" s="125">
        <f t="shared" si="64"/>
        <v>2.1400581570849564E-3</v>
      </c>
      <c r="D2088" s="130">
        <f t="shared" si="65"/>
        <v>2140.0581570849563</v>
      </c>
    </row>
    <row r="2089" spans="1:4" x14ac:dyDescent="0.3">
      <c r="A2089" s="73">
        <v>40812</v>
      </c>
      <c r="B2089" s="130">
        <v>1162.9499510000001</v>
      </c>
      <c r="C2089" s="125">
        <f t="shared" si="64"/>
        <v>5.8500261410876497E-4</v>
      </c>
      <c r="D2089" s="130">
        <f t="shared" si="65"/>
        <v>585.00261410876499</v>
      </c>
    </row>
    <row r="2090" spans="1:4" x14ac:dyDescent="0.3">
      <c r="A2090" s="73">
        <v>40809</v>
      </c>
      <c r="B2090" s="130">
        <v>1136.4300539999999</v>
      </c>
      <c r="C2090" s="125">
        <f t="shared" si="64"/>
        <v>-1.5421472590757102E-2</v>
      </c>
      <c r="D2090" s="130">
        <f t="shared" si="65"/>
        <v>-15421.472590757101</v>
      </c>
    </row>
    <row r="2091" spans="1:4" x14ac:dyDescent="0.3">
      <c r="A2091" s="73">
        <v>40808</v>
      </c>
      <c r="B2091" s="130">
        <v>1129.5600589999999</v>
      </c>
      <c r="C2091" s="125">
        <f t="shared" si="64"/>
        <v>-4.7508191128934563E-2</v>
      </c>
      <c r="D2091" s="130">
        <f t="shared" si="65"/>
        <v>-47508.191128934566</v>
      </c>
    </row>
    <row r="2092" spans="1:4" x14ac:dyDescent="0.3">
      <c r="A2092" s="73">
        <v>40807</v>
      </c>
      <c r="B2092" s="130">
        <v>1166.76001</v>
      </c>
      <c r="C2092" s="125">
        <f t="shared" si="64"/>
        <v>-2.658055524928904E-2</v>
      </c>
      <c r="D2092" s="130">
        <f t="shared" si="65"/>
        <v>-26580.555249289038</v>
      </c>
    </row>
    <row r="2093" spans="1:4" x14ac:dyDescent="0.3">
      <c r="A2093" s="73">
        <v>40806</v>
      </c>
      <c r="B2093" s="130">
        <v>1202.089966</v>
      </c>
      <c r="C2093" s="125">
        <f t="shared" si="64"/>
        <v>3.162436606728547E-2</v>
      </c>
      <c r="D2093" s="130">
        <f t="shared" si="65"/>
        <v>31624.366067285471</v>
      </c>
    </row>
    <row r="2094" spans="1:4" x14ac:dyDescent="0.3">
      <c r="A2094" s="73">
        <v>40805</v>
      </c>
      <c r="B2094" s="130">
        <v>1204.089966</v>
      </c>
      <c r="C2094" s="125">
        <f t="shared" si="64"/>
        <v>2.5656529335536193E-2</v>
      </c>
      <c r="D2094" s="130">
        <f t="shared" si="65"/>
        <v>25656.529335536194</v>
      </c>
    </row>
    <row r="2095" spans="1:4" x14ac:dyDescent="0.3">
      <c r="A2095" s="73">
        <v>40802</v>
      </c>
      <c r="B2095" s="130">
        <v>1216.01001</v>
      </c>
      <c r="C2095" s="125">
        <f t="shared" si="64"/>
        <v>9.6228604445245391E-3</v>
      </c>
      <c r="D2095" s="130">
        <f t="shared" si="65"/>
        <v>9622.8604445245383</v>
      </c>
    </row>
    <row r="2096" spans="1:4" x14ac:dyDescent="0.3">
      <c r="A2096" s="73">
        <v>40801</v>
      </c>
      <c r="B2096" s="130">
        <v>1209.1099850000001</v>
      </c>
      <c r="C2096" s="125">
        <f t="shared" si="64"/>
        <v>-8.0237182023350506E-3</v>
      </c>
      <c r="D2096" s="130">
        <f t="shared" si="65"/>
        <v>-8023.7182023350506</v>
      </c>
    </row>
    <row r="2097" spans="1:4" x14ac:dyDescent="0.3">
      <c r="A2097" s="73">
        <v>40800</v>
      </c>
      <c r="B2097" s="130">
        <v>1188.6800539999999</v>
      </c>
      <c r="C2097" s="125">
        <f t="shared" si="64"/>
        <v>-1.9984821027493882E-2</v>
      </c>
      <c r="D2097" s="130">
        <f t="shared" si="65"/>
        <v>-19984.821027493883</v>
      </c>
    </row>
    <row r="2098" spans="1:4" x14ac:dyDescent="0.3">
      <c r="A2098" s="73">
        <v>40799</v>
      </c>
      <c r="B2098" s="130">
        <v>1172.869995</v>
      </c>
      <c r="C2098" s="125">
        <f t="shared" si="64"/>
        <v>-3.0750001944499616E-2</v>
      </c>
      <c r="D2098" s="130">
        <f t="shared" si="65"/>
        <v>-30750.001944499618</v>
      </c>
    </row>
    <row r="2099" spans="1:4" x14ac:dyDescent="0.3">
      <c r="A2099" s="73">
        <v>40798</v>
      </c>
      <c r="B2099" s="130">
        <v>1162.2700199999999</v>
      </c>
      <c r="C2099" s="125">
        <f t="shared" si="64"/>
        <v>-1.2347066956996722E-2</v>
      </c>
      <c r="D2099" s="130">
        <f t="shared" si="65"/>
        <v>-12347.066956996721</v>
      </c>
    </row>
    <row r="2100" spans="1:4" x14ac:dyDescent="0.3">
      <c r="A2100" s="73">
        <v>40795</v>
      </c>
      <c r="B2100" s="130">
        <v>1154.2299800000001</v>
      </c>
      <c r="C2100" s="125">
        <f t="shared" si="64"/>
        <v>-4.3475979823922595E-3</v>
      </c>
      <c r="D2100" s="130">
        <f t="shared" si="65"/>
        <v>-4347.5979823922598</v>
      </c>
    </row>
    <row r="2101" spans="1:4" x14ac:dyDescent="0.3">
      <c r="A2101" s="73">
        <v>40794</v>
      </c>
      <c r="B2101" s="130">
        <v>1185.900024</v>
      </c>
      <c r="C2101" s="125">
        <f t="shared" si="64"/>
        <v>7.0482746001687691E-3</v>
      </c>
      <c r="D2101" s="130">
        <f t="shared" si="65"/>
        <v>7048.2746001687692</v>
      </c>
    </row>
    <row r="2102" spans="1:4" x14ac:dyDescent="0.3">
      <c r="A2102" s="73">
        <v>40793</v>
      </c>
      <c r="B2102" s="130">
        <v>1198.619995</v>
      </c>
      <c r="C2102" s="125">
        <f t="shared" si="64"/>
        <v>3.1204043316468422E-2</v>
      </c>
      <c r="D2102" s="130">
        <f t="shared" si="65"/>
        <v>31204.043316468422</v>
      </c>
    </row>
    <row r="2103" spans="1:4" x14ac:dyDescent="0.3">
      <c r="A2103" s="73">
        <v>40792</v>
      </c>
      <c r="B2103" s="130">
        <v>1165.23999</v>
      </c>
      <c r="C2103" s="125">
        <f t="shared" si="64"/>
        <v>3.6856477007216171E-2</v>
      </c>
      <c r="D2103" s="130">
        <f t="shared" si="65"/>
        <v>36856.47700721617</v>
      </c>
    </row>
    <row r="2104" spans="1:4" x14ac:dyDescent="0.3">
      <c r="A2104" s="73">
        <v>40788</v>
      </c>
      <c r="B2104" s="130">
        <v>1173.969971</v>
      </c>
      <c r="C2104" s="125">
        <f t="shared" si="64"/>
        <v>4.4894164551074978E-2</v>
      </c>
      <c r="D2104" s="130">
        <f t="shared" si="65"/>
        <v>44894.16455107498</v>
      </c>
    </row>
    <row r="2105" spans="1:4" x14ac:dyDescent="0.3">
      <c r="A2105" s="73">
        <v>40787</v>
      </c>
      <c r="B2105" s="130">
        <v>1204.420044</v>
      </c>
      <c r="C2105" s="125">
        <f t="shared" si="64"/>
        <v>5.590673621026454E-2</v>
      </c>
      <c r="D2105" s="130">
        <f t="shared" si="65"/>
        <v>55906.736210264542</v>
      </c>
    </row>
    <row r="2106" spans="1:4" x14ac:dyDescent="0.3">
      <c r="A2106" s="73">
        <v>40786</v>
      </c>
      <c r="B2106" s="130">
        <v>1218.8900149999999</v>
      </c>
      <c r="C2106" s="125">
        <f t="shared" si="64"/>
        <v>2.0939952328858258E-2</v>
      </c>
      <c r="D2106" s="130">
        <f t="shared" si="65"/>
        <v>20939.952328858257</v>
      </c>
    </row>
    <row r="2107" spans="1:4" x14ac:dyDescent="0.3">
      <c r="A2107" s="73">
        <v>40785</v>
      </c>
      <c r="B2107" s="130">
        <v>1212.920044</v>
      </c>
      <c r="C2107" s="125">
        <f t="shared" si="64"/>
        <v>1.6902003614289507E-2</v>
      </c>
      <c r="D2107" s="130">
        <f t="shared" si="65"/>
        <v>16902.003614289508</v>
      </c>
    </row>
    <row r="2108" spans="1:4" x14ac:dyDescent="0.3">
      <c r="A2108" s="73">
        <v>40784</v>
      </c>
      <c r="B2108" s="130">
        <v>1210.079956</v>
      </c>
      <c r="C2108" s="125">
        <f t="shared" si="64"/>
        <v>4.6409401874729639E-3</v>
      </c>
      <c r="D2108" s="130">
        <f t="shared" si="65"/>
        <v>4640.9401874729638</v>
      </c>
    </row>
    <row r="2109" spans="1:4" x14ac:dyDescent="0.3">
      <c r="A2109" s="73">
        <v>40781</v>
      </c>
      <c r="B2109" s="130">
        <v>1176.8000489999999</v>
      </c>
      <c r="C2109" s="125">
        <f t="shared" si="64"/>
        <v>-1.7051177877673851E-3</v>
      </c>
      <c r="D2109" s="130">
        <f t="shared" si="65"/>
        <v>-1705.1177877673852</v>
      </c>
    </row>
    <row r="2110" spans="1:4" x14ac:dyDescent="0.3">
      <c r="A2110" s="73">
        <v>40780</v>
      </c>
      <c r="B2110" s="130">
        <v>1159.2700199999999</v>
      </c>
      <c r="C2110" s="125">
        <f t="shared" si="64"/>
        <v>-1.1401619276995234E-2</v>
      </c>
      <c r="D2110" s="130">
        <f t="shared" si="65"/>
        <v>-11401.619276995234</v>
      </c>
    </row>
    <row r="2111" spans="1:4" x14ac:dyDescent="0.3">
      <c r="A2111" s="73">
        <v>40779</v>
      </c>
      <c r="B2111" s="130">
        <v>1177.599976</v>
      </c>
      <c r="C2111" s="125">
        <f t="shared" si="64"/>
        <v>5.0715555063389539E-2</v>
      </c>
      <c r="D2111" s="130">
        <f t="shared" si="65"/>
        <v>50715.55506338954</v>
      </c>
    </row>
    <row r="2112" spans="1:4" x14ac:dyDescent="0.3">
      <c r="A2112" s="73">
        <v>40778</v>
      </c>
      <c r="B2112" s="130">
        <v>1162.349976</v>
      </c>
      <c r="C2112" s="125">
        <f t="shared" si="64"/>
        <v>-8.6821256157355586E-3</v>
      </c>
      <c r="D2112" s="130">
        <f t="shared" si="65"/>
        <v>-8682.1256157355583</v>
      </c>
    </row>
    <row r="2113" spans="1:4" x14ac:dyDescent="0.3">
      <c r="A2113" s="73">
        <v>40777</v>
      </c>
      <c r="B2113" s="130">
        <v>1123.8199460000001</v>
      </c>
      <c r="C2113" s="125">
        <f t="shared" si="64"/>
        <v>3.8947216978670873E-3</v>
      </c>
      <c r="D2113" s="130">
        <f t="shared" si="65"/>
        <v>3894.7216978670872</v>
      </c>
    </row>
    <row r="2114" spans="1:4" x14ac:dyDescent="0.3">
      <c r="A2114" s="73">
        <v>40774</v>
      </c>
      <c r="B2114" s="130">
        <v>1123.530029</v>
      </c>
      <c r="C2114" s="125">
        <f t="shared" si="64"/>
        <v>-6.32409875800789E-2</v>
      </c>
      <c r="D2114" s="130">
        <f t="shared" si="65"/>
        <v>-63240.987580078901</v>
      </c>
    </row>
    <row r="2115" spans="1:4" x14ac:dyDescent="0.3">
      <c r="A2115" s="73">
        <v>40773</v>
      </c>
      <c r="B2115" s="130">
        <v>1140.650024</v>
      </c>
      <c r="C2115" s="125">
        <f t="shared" si="64"/>
        <v>-4.9513715594707519E-2</v>
      </c>
      <c r="D2115" s="130">
        <f t="shared" si="65"/>
        <v>-49513.715594707523</v>
      </c>
    </row>
    <row r="2116" spans="1:4" x14ac:dyDescent="0.3">
      <c r="A2116" s="73">
        <v>40772</v>
      </c>
      <c r="B2116" s="130">
        <v>1193.8900149999999</v>
      </c>
      <c r="C2116" s="125">
        <f t="shared" si="64"/>
        <v>-5.2723830706484232E-2</v>
      </c>
      <c r="D2116" s="130">
        <f t="shared" si="65"/>
        <v>-52723.83070648423</v>
      </c>
    </row>
    <row r="2117" spans="1:4" x14ac:dyDescent="0.3">
      <c r="A2117" s="73">
        <v>40771</v>
      </c>
      <c r="B2117" s="130">
        <v>1192.76001</v>
      </c>
      <c r="C2117" s="125">
        <f t="shared" si="64"/>
        <v>-4.887367856559921E-2</v>
      </c>
      <c r="D2117" s="130">
        <f t="shared" si="65"/>
        <v>-48873.678565599213</v>
      </c>
    </row>
    <row r="2118" spans="1:4" x14ac:dyDescent="0.3">
      <c r="A2118" s="73">
        <v>40770</v>
      </c>
      <c r="B2118" s="130">
        <v>1204.48999</v>
      </c>
      <c r="C2118" s="125">
        <f t="shared" si="64"/>
        <v>-6.4066665718629734E-2</v>
      </c>
      <c r="D2118" s="130">
        <f t="shared" si="65"/>
        <v>-64066.665718629731</v>
      </c>
    </row>
    <row r="2119" spans="1:4" x14ac:dyDescent="0.3">
      <c r="A2119" s="73">
        <v>40767</v>
      </c>
      <c r="B2119" s="130">
        <v>1178.8100589999999</v>
      </c>
      <c r="C2119" s="125">
        <f t="shared" si="64"/>
        <v>-8.7806023039608605E-2</v>
      </c>
      <c r="D2119" s="130">
        <f t="shared" si="65"/>
        <v>-87806.023039608612</v>
      </c>
    </row>
    <row r="2120" spans="1:4" x14ac:dyDescent="0.3">
      <c r="A2120" s="73">
        <v>40766</v>
      </c>
      <c r="B2120" s="130">
        <v>1172.6400149999999</v>
      </c>
      <c r="C2120" s="125">
        <f t="shared" ref="C2120:C2183" si="66">B2120/B2130-1</f>
        <v>-9.8433903041438842E-2</v>
      </c>
      <c r="D2120" s="130">
        <f t="shared" ref="D2120:D2183" si="67">C2120*$B$5</f>
        <v>-98433.90304143884</v>
      </c>
    </row>
    <row r="2121" spans="1:4" x14ac:dyDescent="0.3">
      <c r="A2121" s="73">
        <v>40765</v>
      </c>
      <c r="B2121" s="130">
        <v>1120.76001</v>
      </c>
      <c r="C2121" s="125">
        <f t="shared" si="66"/>
        <v>-0.14110768178419997</v>
      </c>
      <c r="D2121" s="130">
        <f t="shared" si="67"/>
        <v>-141107.68178419996</v>
      </c>
    </row>
    <row r="2122" spans="1:4" x14ac:dyDescent="0.3">
      <c r="A2122" s="73">
        <v>40764</v>
      </c>
      <c r="B2122" s="130">
        <v>1172.530029</v>
      </c>
      <c r="C2122" s="125">
        <f t="shared" si="66"/>
        <v>-0.11968250751630549</v>
      </c>
      <c r="D2122" s="130">
        <f t="shared" si="67"/>
        <v>-119682.50751630549</v>
      </c>
    </row>
    <row r="2123" spans="1:4" x14ac:dyDescent="0.3">
      <c r="A2123" s="73">
        <v>40763</v>
      </c>
      <c r="B2123" s="130">
        <v>1119.459961</v>
      </c>
      <c r="C2123" s="125">
        <f t="shared" si="66"/>
        <v>-0.16297681687957633</v>
      </c>
      <c r="D2123" s="130">
        <f t="shared" si="67"/>
        <v>-162976.81687957633</v>
      </c>
    </row>
    <row r="2124" spans="1:4" x14ac:dyDescent="0.3">
      <c r="A2124" s="73">
        <v>40760</v>
      </c>
      <c r="B2124" s="130">
        <v>1199.380005</v>
      </c>
      <c r="C2124" s="125">
        <f t="shared" si="66"/>
        <v>-0.10828092729801897</v>
      </c>
      <c r="D2124" s="130">
        <f t="shared" si="67"/>
        <v>-108280.92729801897</v>
      </c>
    </row>
    <row r="2125" spans="1:4" x14ac:dyDescent="0.3">
      <c r="A2125" s="73">
        <v>40759</v>
      </c>
      <c r="B2125" s="130">
        <v>1200.0699460000001</v>
      </c>
      <c r="C2125" s="125">
        <f t="shared" si="66"/>
        <v>-0.10695795338522118</v>
      </c>
      <c r="D2125" s="130">
        <f t="shared" si="67"/>
        <v>-106957.95338522119</v>
      </c>
    </row>
    <row r="2126" spans="1:4" x14ac:dyDescent="0.3">
      <c r="A2126" s="73">
        <v>40758</v>
      </c>
      <c r="B2126" s="130">
        <v>1260.339966</v>
      </c>
      <c r="C2126" s="125">
        <f t="shared" si="66"/>
        <v>-4.9402644119720285E-2</v>
      </c>
      <c r="D2126" s="130">
        <f t="shared" si="67"/>
        <v>-49402.644119720288</v>
      </c>
    </row>
    <row r="2127" spans="1:4" x14ac:dyDescent="0.3">
      <c r="A2127" s="73">
        <v>40757</v>
      </c>
      <c r="B2127" s="130">
        <v>1254.0500489999999</v>
      </c>
      <c r="C2127" s="125">
        <f t="shared" si="66"/>
        <v>-5.4781253228332161E-2</v>
      </c>
      <c r="D2127" s="130">
        <f t="shared" si="67"/>
        <v>-54781.253228332163</v>
      </c>
    </row>
    <row r="2128" spans="1:4" x14ac:dyDescent="0.3">
      <c r="A2128" s="73">
        <v>40756</v>
      </c>
      <c r="B2128" s="130">
        <v>1286.9399410000001</v>
      </c>
      <c r="C2128" s="125">
        <f t="shared" si="66"/>
        <v>-1.4171467732041809E-2</v>
      </c>
      <c r="D2128" s="130">
        <f t="shared" si="67"/>
        <v>-14171.467732041809</v>
      </c>
    </row>
    <row r="2129" spans="1:4" x14ac:dyDescent="0.3">
      <c r="A2129" s="73">
        <v>40753</v>
      </c>
      <c r="B2129" s="130">
        <v>1292.280029</v>
      </c>
      <c r="C2129" s="125">
        <f t="shared" si="66"/>
        <v>-1.8128759651760862E-2</v>
      </c>
      <c r="D2129" s="130">
        <f t="shared" si="67"/>
        <v>-18128.759651760862</v>
      </c>
    </row>
    <row r="2130" spans="1:4" x14ac:dyDescent="0.3">
      <c r="A2130" s="73">
        <v>40752</v>
      </c>
      <c r="B2130" s="130">
        <v>1300.670044</v>
      </c>
      <c r="C2130" s="125">
        <f t="shared" si="66"/>
        <v>-6.2649086856025882E-3</v>
      </c>
      <c r="D2130" s="130">
        <f t="shared" si="67"/>
        <v>-6264.9086856025879</v>
      </c>
    </row>
    <row r="2131" spans="1:4" x14ac:dyDescent="0.3">
      <c r="A2131" s="73">
        <v>40751</v>
      </c>
      <c r="B2131" s="130">
        <v>1304.8900149999999</v>
      </c>
      <c r="C2131" s="125">
        <f t="shared" si="66"/>
        <v>-9.7364814090686869E-3</v>
      </c>
      <c r="D2131" s="130">
        <f t="shared" si="67"/>
        <v>-9736.4814090686868</v>
      </c>
    </row>
    <row r="2132" spans="1:4" x14ac:dyDescent="0.3">
      <c r="A2132" s="73">
        <v>40750</v>
      </c>
      <c r="B2132" s="130">
        <v>1331.9399410000001</v>
      </c>
      <c r="C2132" s="125">
        <f t="shared" si="66"/>
        <v>1.3930700794007267E-2</v>
      </c>
      <c r="D2132" s="130">
        <f t="shared" si="67"/>
        <v>13930.700794007267</v>
      </c>
    </row>
    <row r="2133" spans="1:4" x14ac:dyDescent="0.3">
      <c r="A2133" s="73">
        <v>40749</v>
      </c>
      <c r="B2133" s="130">
        <v>1337.4300539999999</v>
      </c>
      <c r="C2133" s="125">
        <f t="shared" si="66"/>
        <v>1.3596210760189242E-2</v>
      </c>
      <c r="D2133" s="130">
        <f t="shared" si="67"/>
        <v>13596.210760189242</v>
      </c>
    </row>
    <row r="2134" spans="1:4" x14ac:dyDescent="0.3">
      <c r="A2134" s="73">
        <v>40746</v>
      </c>
      <c r="B2134" s="130">
        <v>1345.0200199999999</v>
      </c>
      <c r="C2134" s="125">
        <f t="shared" si="66"/>
        <v>9.0785158172002056E-4</v>
      </c>
      <c r="D2134" s="130">
        <f t="shared" si="67"/>
        <v>907.85158172002059</v>
      </c>
    </row>
    <row r="2135" spans="1:4" x14ac:dyDescent="0.3">
      <c r="A2135" s="73">
        <v>40745</v>
      </c>
      <c r="B2135" s="130">
        <v>1343.8000489999999</v>
      </c>
      <c r="C2135" s="125">
        <f t="shared" si="66"/>
        <v>-6.9611165973547662E-3</v>
      </c>
      <c r="D2135" s="130">
        <f t="shared" si="67"/>
        <v>-6961.1165973547659</v>
      </c>
    </row>
    <row r="2136" spans="1:4" x14ac:dyDescent="0.3">
      <c r="A2136" s="73">
        <v>40744</v>
      </c>
      <c r="B2136" s="130">
        <v>1325.839966</v>
      </c>
      <c r="C2136" s="125">
        <f t="shared" si="66"/>
        <v>-9.9908941695433517E-3</v>
      </c>
      <c r="D2136" s="130">
        <f t="shared" si="67"/>
        <v>-9990.8941695433514</v>
      </c>
    </row>
    <row r="2137" spans="1:4" x14ac:dyDescent="0.3">
      <c r="A2137" s="73">
        <v>40743</v>
      </c>
      <c r="B2137" s="130">
        <v>1326.7299800000001</v>
      </c>
      <c r="C2137" s="125">
        <f t="shared" si="66"/>
        <v>-8.3340994396577939E-3</v>
      </c>
      <c r="D2137" s="130">
        <f t="shared" si="67"/>
        <v>-8334.0994396577935</v>
      </c>
    </row>
    <row r="2138" spans="1:4" x14ac:dyDescent="0.3">
      <c r="A2138" s="73">
        <v>40742</v>
      </c>
      <c r="B2138" s="130">
        <v>1305.4399410000001</v>
      </c>
      <c r="C2138" s="125">
        <f t="shared" si="66"/>
        <v>-2.5551144592138031E-2</v>
      </c>
      <c r="D2138" s="130">
        <f t="shared" si="67"/>
        <v>-25551.144592138029</v>
      </c>
    </row>
    <row r="2139" spans="1:4" x14ac:dyDescent="0.3">
      <c r="A2139" s="73">
        <v>40739</v>
      </c>
      <c r="B2139" s="130">
        <v>1316.1400149999999</v>
      </c>
      <c r="C2139" s="125">
        <f t="shared" si="66"/>
        <v>-3.4074387788408655E-3</v>
      </c>
      <c r="D2139" s="130">
        <f t="shared" si="67"/>
        <v>-3407.4387788408653</v>
      </c>
    </row>
    <row r="2140" spans="1:4" x14ac:dyDescent="0.3">
      <c r="A2140" s="73">
        <v>40738</v>
      </c>
      <c r="B2140" s="130">
        <v>1308.869995</v>
      </c>
      <c r="C2140" s="125">
        <f t="shared" si="66"/>
        <v>1.1166818075682983E-3</v>
      </c>
      <c r="D2140" s="130">
        <f t="shared" si="67"/>
        <v>1116.6818075682982</v>
      </c>
    </row>
    <row r="2141" spans="1:4" x14ac:dyDescent="0.3">
      <c r="A2141" s="73">
        <v>40737</v>
      </c>
      <c r="B2141" s="130">
        <v>1317.719971</v>
      </c>
      <c r="C2141" s="125">
        <f t="shared" si="66"/>
        <v>1.6233834580665407E-2</v>
      </c>
      <c r="D2141" s="130">
        <f t="shared" si="67"/>
        <v>16233.834580665407</v>
      </c>
    </row>
    <row r="2142" spans="1:4" x14ac:dyDescent="0.3">
      <c r="A2142" s="73">
        <v>40736</v>
      </c>
      <c r="B2142" s="130">
        <v>1313.6400149999999</v>
      </c>
      <c r="C2142" s="125">
        <f t="shared" si="66"/>
        <v>2.620110899838024E-2</v>
      </c>
      <c r="D2142" s="130">
        <f t="shared" si="67"/>
        <v>26201.108998380241</v>
      </c>
    </row>
    <row r="2143" spans="1:4" x14ac:dyDescent="0.3">
      <c r="A2143" s="73">
        <v>40735</v>
      </c>
      <c r="B2143" s="130">
        <v>1319.48999</v>
      </c>
      <c r="C2143" s="125">
        <f t="shared" si="66"/>
        <v>4.0238118153390179E-2</v>
      </c>
      <c r="D2143" s="130">
        <f t="shared" si="67"/>
        <v>40238.118153390176</v>
      </c>
    </row>
    <row r="2144" spans="1:4" x14ac:dyDescent="0.3">
      <c r="A2144" s="73">
        <v>40732</v>
      </c>
      <c r="B2144" s="130">
        <v>1343.8000489999999</v>
      </c>
      <c r="C2144" s="125">
        <f t="shared" si="66"/>
        <v>4.6980949746786127E-2</v>
      </c>
      <c r="D2144" s="130">
        <f t="shared" si="67"/>
        <v>46980.949746786129</v>
      </c>
    </row>
    <row r="2145" spans="1:4" x14ac:dyDescent="0.3">
      <c r="A2145" s="73">
        <v>40731</v>
      </c>
      <c r="B2145" s="130">
        <v>1353.219971</v>
      </c>
      <c r="C2145" s="125">
        <f t="shared" si="66"/>
        <v>5.1338591940209399E-2</v>
      </c>
      <c r="D2145" s="130">
        <f t="shared" si="67"/>
        <v>51338.5919402094</v>
      </c>
    </row>
    <row r="2146" spans="1:4" x14ac:dyDescent="0.3">
      <c r="A2146" s="73">
        <v>40730</v>
      </c>
      <c r="B2146" s="130">
        <v>1339.219971</v>
      </c>
      <c r="C2146" s="125">
        <f t="shared" si="66"/>
        <v>3.3731590655001975E-2</v>
      </c>
      <c r="D2146" s="130">
        <f t="shared" si="67"/>
        <v>33731.590655001972</v>
      </c>
    </row>
    <row r="2147" spans="1:4" x14ac:dyDescent="0.3">
      <c r="A2147" s="73">
        <v>40729</v>
      </c>
      <c r="B2147" s="130">
        <v>1337.880005</v>
      </c>
      <c r="C2147" s="125">
        <f t="shared" si="66"/>
        <v>4.6559670748767878E-2</v>
      </c>
      <c r="D2147" s="130">
        <f t="shared" si="67"/>
        <v>46559.67074876788</v>
      </c>
    </row>
    <row r="2148" spans="1:4" x14ac:dyDescent="0.3">
      <c r="A2148" s="73">
        <v>40725</v>
      </c>
      <c r="B2148" s="130">
        <v>1339.670044</v>
      </c>
      <c r="C2148" s="125">
        <f t="shared" si="66"/>
        <v>5.3613876523790793E-2</v>
      </c>
      <c r="D2148" s="130">
        <f t="shared" si="67"/>
        <v>53613.876523790794</v>
      </c>
    </row>
    <row r="2149" spans="1:4" x14ac:dyDescent="0.3">
      <c r="A2149" s="73">
        <v>40724</v>
      </c>
      <c r="B2149" s="130">
        <v>1320.6400149999999</v>
      </c>
      <c r="C2149" s="125">
        <f t="shared" si="66"/>
        <v>4.1809977101424867E-2</v>
      </c>
      <c r="D2149" s="130">
        <f t="shared" si="67"/>
        <v>41809.977101424869</v>
      </c>
    </row>
    <row r="2150" spans="1:4" x14ac:dyDescent="0.3">
      <c r="A2150" s="73">
        <v>40723</v>
      </c>
      <c r="B2150" s="130">
        <v>1307.410034</v>
      </c>
      <c r="C2150" s="125">
        <f t="shared" si="66"/>
        <v>3.3182649665694841E-2</v>
      </c>
      <c r="D2150" s="130">
        <f t="shared" si="67"/>
        <v>33182.649665694844</v>
      </c>
    </row>
    <row r="2151" spans="1:4" x14ac:dyDescent="0.3">
      <c r="A2151" s="73">
        <v>40722</v>
      </c>
      <c r="B2151" s="130">
        <v>1296.670044</v>
      </c>
      <c r="C2151" s="125">
        <f t="shared" si="66"/>
        <v>6.8330258754105699E-3</v>
      </c>
      <c r="D2151" s="130">
        <f t="shared" si="67"/>
        <v>6833.0258754105698</v>
      </c>
    </row>
    <row r="2152" spans="1:4" x14ac:dyDescent="0.3">
      <c r="A2152" s="73">
        <v>40721</v>
      </c>
      <c r="B2152" s="130">
        <v>1280.099976</v>
      </c>
      <c r="C2152" s="125">
        <f t="shared" si="66"/>
        <v>6.5024573143486197E-3</v>
      </c>
      <c r="D2152" s="130">
        <f t="shared" si="67"/>
        <v>6502.4573143486195</v>
      </c>
    </row>
    <row r="2153" spans="1:4" x14ac:dyDescent="0.3">
      <c r="A2153" s="73">
        <v>40718</v>
      </c>
      <c r="B2153" s="130">
        <v>1268.4499510000001</v>
      </c>
      <c r="C2153" s="125">
        <f t="shared" si="66"/>
        <v>-1.9906127868355439E-3</v>
      </c>
      <c r="D2153" s="130">
        <f t="shared" si="67"/>
        <v>-1990.6127868355438</v>
      </c>
    </row>
    <row r="2154" spans="1:4" x14ac:dyDescent="0.3">
      <c r="A2154" s="73">
        <v>40717</v>
      </c>
      <c r="B2154" s="130">
        <v>1283.5</v>
      </c>
      <c r="C2154" s="125">
        <f t="shared" si="66"/>
        <v>-4.2668735453840201E-3</v>
      </c>
      <c r="D2154" s="130">
        <f t="shared" si="67"/>
        <v>-4266.87354538402</v>
      </c>
    </row>
    <row r="2155" spans="1:4" x14ac:dyDescent="0.3">
      <c r="A2155" s="73">
        <v>40716</v>
      </c>
      <c r="B2155" s="130">
        <v>1287.1400149999999</v>
      </c>
      <c r="C2155" s="125">
        <f t="shared" si="66"/>
        <v>5.9238766845566282E-3</v>
      </c>
      <c r="D2155" s="130">
        <f t="shared" si="67"/>
        <v>5923.8766845566279</v>
      </c>
    </row>
    <row r="2156" spans="1:4" x14ac:dyDescent="0.3">
      <c r="A2156" s="73">
        <v>40715</v>
      </c>
      <c r="B2156" s="130">
        <v>1295.5200199999999</v>
      </c>
      <c r="C2156" s="125">
        <f t="shared" si="66"/>
        <v>8.2339093543670749E-3</v>
      </c>
      <c r="D2156" s="130">
        <f t="shared" si="67"/>
        <v>8233.9093543670751</v>
      </c>
    </row>
    <row r="2157" spans="1:4" x14ac:dyDescent="0.3">
      <c r="A2157" s="73">
        <v>40714</v>
      </c>
      <c r="B2157" s="130">
        <v>1278.3599850000001</v>
      </c>
      <c r="C2157" s="125">
        <f t="shared" si="66"/>
        <v>-6.0723378191196442E-3</v>
      </c>
      <c r="D2157" s="130">
        <f t="shared" si="67"/>
        <v>-6072.3378191196443</v>
      </c>
    </row>
    <row r="2158" spans="1:4" x14ac:dyDescent="0.3">
      <c r="A2158" s="73">
        <v>40711</v>
      </c>
      <c r="B2158" s="130">
        <v>1271.5</v>
      </c>
      <c r="C2158" s="125">
        <f t="shared" si="66"/>
        <v>-2.2043466381462373E-2</v>
      </c>
      <c r="D2158" s="130">
        <f t="shared" si="67"/>
        <v>-22043.466381462375</v>
      </c>
    </row>
    <row r="2159" spans="1:4" x14ac:dyDescent="0.3">
      <c r="A2159" s="73">
        <v>40710</v>
      </c>
      <c r="B2159" s="130">
        <v>1267.6400149999999</v>
      </c>
      <c r="C2159" s="125">
        <f t="shared" si="66"/>
        <v>-3.4502664276857553E-2</v>
      </c>
      <c r="D2159" s="130">
        <f t="shared" si="67"/>
        <v>-34502.664276857555</v>
      </c>
    </row>
    <row r="2160" spans="1:4" x14ac:dyDescent="0.3">
      <c r="A2160" s="73">
        <v>40709</v>
      </c>
      <c r="B2160" s="130">
        <v>1265.420044</v>
      </c>
      <c r="C2160" s="125">
        <f t="shared" si="66"/>
        <v>-3.7374008724410324E-2</v>
      </c>
      <c r="D2160" s="130">
        <f t="shared" si="67"/>
        <v>-37374.008724410327</v>
      </c>
    </row>
    <row r="2161" spans="1:4" x14ac:dyDescent="0.3">
      <c r="A2161" s="73">
        <v>40708</v>
      </c>
      <c r="B2161" s="130">
        <v>1287.869995</v>
      </c>
      <c r="C2161" s="125">
        <f t="shared" si="66"/>
        <v>-4.2618166880976971E-2</v>
      </c>
      <c r="D2161" s="130">
        <f t="shared" si="67"/>
        <v>-42618.166880976969</v>
      </c>
    </row>
    <row r="2162" spans="1:4" x14ac:dyDescent="0.3">
      <c r="A2162" s="73">
        <v>40707</v>
      </c>
      <c r="B2162" s="130">
        <v>1271.829956</v>
      </c>
      <c r="C2162" s="125">
        <f t="shared" si="66"/>
        <v>-4.4527098691796496E-2</v>
      </c>
      <c r="D2162" s="130">
        <f t="shared" si="67"/>
        <v>-44527.098691796498</v>
      </c>
    </row>
    <row r="2163" spans="1:4" x14ac:dyDescent="0.3">
      <c r="A2163" s="73">
        <v>40704</v>
      </c>
      <c r="B2163" s="130">
        <v>1270.9799800000001</v>
      </c>
      <c r="C2163" s="125">
        <f t="shared" si="66"/>
        <v>-4.1269047390320335E-2</v>
      </c>
      <c r="D2163" s="130">
        <f t="shared" si="67"/>
        <v>-41269.047390320338</v>
      </c>
    </row>
    <row r="2164" spans="1:4" x14ac:dyDescent="0.3">
      <c r="A2164" s="73">
        <v>40703</v>
      </c>
      <c r="B2164" s="130">
        <v>1289</v>
      </c>
      <c r="C2164" s="125">
        <f t="shared" si="66"/>
        <v>-2.3832401865350739E-2</v>
      </c>
      <c r="D2164" s="130">
        <f t="shared" si="67"/>
        <v>-23832.401865350737</v>
      </c>
    </row>
    <row r="2165" spans="1:4" x14ac:dyDescent="0.3">
      <c r="A2165" s="73">
        <v>40702</v>
      </c>
      <c r="B2165" s="130">
        <v>1279.5600589999999</v>
      </c>
      <c r="C2165" s="125">
        <f t="shared" si="66"/>
        <v>-2.7896776666813783E-2</v>
      </c>
      <c r="D2165" s="130">
        <f t="shared" si="67"/>
        <v>-27896.776666813785</v>
      </c>
    </row>
    <row r="2166" spans="1:4" x14ac:dyDescent="0.3">
      <c r="A2166" s="73">
        <v>40701</v>
      </c>
      <c r="B2166" s="130">
        <v>1284.9399410000001</v>
      </c>
      <c r="C2166" s="125">
        <f t="shared" si="66"/>
        <v>-2.4617270867779206E-2</v>
      </c>
      <c r="D2166" s="130">
        <f t="shared" si="67"/>
        <v>-24617.270867779207</v>
      </c>
    </row>
    <row r="2167" spans="1:4" x14ac:dyDescent="0.3">
      <c r="A2167" s="73">
        <v>40700</v>
      </c>
      <c r="B2167" s="130">
        <v>1286.170044</v>
      </c>
      <c r="C2167" s="125">
        <f t="shared" si="66"/>
        <v>-3.532665948642566E-2</v>
      </c>
      <c r="D2167" s="130">
        <f t="shared" si="67"/>
        <v>-35326.659486425662</v>
      </c>
    </row>
    <row r="2168" spans="1:4" x14ac:dyDescent="0.3">
      <c r="A2168" s="73">
        <v>40697</v>
      </c>
      <c r="B2168" s="130">
        <v>1300.160034</v>
      </c>
      <c r="C2168" s="125">
        <f t="shared" si="66"/>
        <v>-3.2331008317910248E-2</v>
      </c>
      <c r="D2168" s="130">
        <f t="shared" si="67"/>
        <v>-32331.008317910248</v>
      </c>
    </row>
    <row r="2169" spans="1:4" x14ac:dyDescent="0.3">
      <c r="A2169" s="73">
        <v>40696</v>
      </c>
      <c r="B2169" s="130">
        <v>1312.9399410000001</v>
      </c>
      <c r="C2169" s="125">
        <f t="shared" si="66"/>
        <v>-2.0691076082795079E-2</v>
      </c>
      <c r="D2169" s="130">
        <f t="shared" si="67"/>
        <v>-20691.07608279508</v>
      </c>
    </row>
    <row r="2170" spans="1:4" x14ac:dyDescent="0.3">
      <c r="A2170" s="73">
        <v>40695</v>
      </c>
      <c r="B2170" s="130">
        <v>1314.5500489999999</v>
      </c>
      <c r="C2170" s="125">
        <f t="shared" si="66"/>
        <v>-1.0857899454587816E-2</v>
      </c>
      <c r="D2170" s="130">
        <f t="shared" si="67"/>
        <v>-10857.899454587816</v>
      </c>
    </row>
    <row r="2171" spans="1:4" x14ac:dyDescent="0.3">
      <c r="A2171" s="73">
        <v>40694</v>
      </c>
      <c r="B2171" s="130">
        <v>1345.1999510000001</v>
      </c>
      <c r="C2171" s="125">
        <f t="shared" si="66"/>
        <v>1.1831767804554749E-2</v>
      </c>
      <c r="D2171" s="130">
        <f t="shared" si="67"/>
        <v>11831.767804554749</v>
      </c>
    </row>
    <row r="2172" spans="1:4" x14ac:dyDescent="0.3">
      <c r="A2172" s="73">
        <v>40690</v>
      </c>
      <c r="B2172" s="130">
        <v>1331.099976</v>
      </c>
      <c r="C2172" s="125">
        <f t="shared" si="66"/>
        <v>-4.9859422025319011E-3</v>
      </c>
      <c r="D2172" s="130">
        <f t="shared" si="67"/>
        <v>-4985.9422025319009</v>
      </c>
    </row>
    <row r="2173" spans="1:4" x14ac:dyDescent="0.3">
      <c r="A2173" s="73">
        <v>40689</v>
      </c>
      <c r="B2173" s="130">
        <v>1325.6899410000001</v>
      </c>
      <c r="C2173" s="125">
        <f t="shared" si="66"/>
        <v>-1.7024493079310532E-2</v>
      </c>
      <c r="D2173" s="130">
        <f t="shared" si="67"/>
        <v>-17024.49307931053</v>
      </c>
    </row>
    <row r="2174" spans="1:4" x14ac:dyDescent="0.3">
      <c r="A2174" s="73">
        <v>40688</v>
      </c>
      <c r="B2174" s="130">
        <v>1320.469971</v>
      </c>
      <c r="C2174" s="125">
        <f t="shared" si="66"/>
        <v>-1.6101861072724377E-2</v>
      </c>
      <c r="D2174" s="130">
        <f t="shared" si="67"/>
        <v>-16101.861072724378</v>
      </c>
    </row>
    <row r="2175" spans="1:4" x14ac:dyDescent="0.3">
      <c r="A2175" s="73">
        <v>40687</v>
      </c>
      <c r="B2175" s="130">
        <v>1316.280029</v>
      </c>
      <c r="C2175" s="125">
        <f t="shared" si="66"/>
        <v>-3.0121727707758339E-2</v>
      </c>
      <c r="D2175" s="130">
        <f t="shared" si="67"/>
        <v>-30121.727707758339</v>
      </c>
    </row>
    <row r="2176" spans="1:4" x14ac:dyDescent="0.3">
      <c r="A2176" s="73">
        <v>40686</v>
      </c>
      <c r="B2176" s="130">
        <v>1317.369995</v>
      </c>
      <c r="C2176" s="125">
        <f t="shared" si="66"/>
        <v>-2.1481287955960271E-2</v>
      </c>
      <c r="D2176" s="130">
        <f t="shared" si="67"/>
        <v>-21481.28795596027</v>
      </c>
    </row>
    <row r="2177" spans="1:4" x14ac:dyDescent="0.3">
      <c r="A2177" s="73">
        <v>40683</v>
      </c>
      <c r="B2177" s="130">
        <v>1333.2700199999999</v>
      </c>
      <c r="C2177" s="125">
        <f t="shared" si="66"/>
        <v>-5.1708187236011449E-3</v>
      </c>
      <c r="D2177" s="130">
        <f t="shared" si="67"/>
        <v>-5170.8187236011445</v>
      </c>
    </row>
    <row r="2178" spans="1:4" x14ac:dyDescent="0.3">
      <c r="A2178" s="73">
        <v>40682</v>
      </c>
      <c r="B2178" s="130">
        <v>1343.599976</v>
      </c>
      <c r="C2178" s="125">
        <f t="shared" si="66"/>
        <v>6.366564416745879E-3</v>
      </c>
      <c r="D2178" s="130">
        <f t="shared" si="67"/>
        <v>6366.5644167458786</v>
      </c>
    </row>
    <row r="2179" spans="1:4" x14ac:dyDescent="0.3">
      <c r="A2179" s="73">
        <v>40681</v>
      </c>
      <c r="B2179" s="130">
        <v>1340.6800539999999</v>
      </c>
      <c r="C2179" s="125">
        <f t="shared" si="66"/>
        <v>-4.9282221492474854E-3</v>
      </c>
      <c r="D2179" s="130">
        <f t="shared" si="67"/>
        <v>-4928.2221492474855</v>
      </c>
    </row>
    <row r="2180" spans="1:4" x14ac:dyDescent="0.3">
      <c r="A2180" s="73">
        <v>40680</v>
      </c>
      <c r="B2180" s="130">
        <v>1328.9799800000001</v>
      </c>
      <c r="C2180" s="125">
        <f t="shared" si="66"/>
        <v>-2.0374176336682925E-2</v>
      </c>
      <c r="D2180" s="130">
        <f t="shared" si="67"/>
        <v>-20374.176336682925</v>
      </c>
    </row>
    <row r="2181" spans="1:4" x14ac:dyDescent="0.3">
      <c r="A2181" s="73">
        <v>40679</v>
      </c>
      <c r="B2181" s="130">
        <v>1329.469971</v>
      </c>
      <c r="C2181" s="125">
        <f t="shared" si="66"/>
        <v>-2.3324665135992184E-2</v>
      </c>
      <c r="D2181" s="130">
        <f t="shared" si="67"/>
        <v>-23324.665135992185</v>
      </c>
    </row>
    <row r="2182" spans="1:4" x14ac:dyDescent="0.3">
      <c r="A2182" s="73">
        <v>40676</v>
      </c>
      <c r="B2182" s="130">
        <v>1337.7700199999999</v>
      </c>
      <c r="C2182" s="125">
        <f t="shared" si="66"/>
        <v>-1.8949674235481773E-2</v>
      </c>
      <c r="D2182" s="130">
        <f t="shared" si="67"/>
        <v>-18949.674235481772</v>
      </c>
    </row>
    <row r="2183" spans="1:4" x14ac:dyDescent="0.3">
      <c r="A2183" s="73">
        <v>40675</v>
      </c>
      <c r="B2183" s="130">
        <v>1348.650024</v>
      </c>
      <c r="C2183" s="125">
        <f t="shared" si="66"/>
        <v>-8.6954282120343951E-3</v>
      </c>
      <c r="D2183" s="130">
        <f t="shared" si="67"/>
        <v>-8695.428212034396</v>
      </c>
    </row>
    <row r="2184" spans="1:4" x14ac:dyDescent="0.3">
      <c r="A2184" s="73">
        <v>40674</v>
      </c>
      <c r="B2184" s="130">
        <v>1342.079956</v>
      </c>
      <c r="C2184" s="125">
        <f t="shared" ref="C2184:C2247" si="68">B2184/B2194-1</f>
        <v>-1.0017318250454488E-2</v>
      </c>
      <c r="D2184" s="130">
        <f t="shared" ref="D2184:D2247" si="69">C2184*$B$5</f>
        <v>-10017.318250454487</v>
      </c>
    </row>
    <row r="2185" spans="1:4" x14ac:dyDescent="0.3">
      <c r="A2185" s="73">
        <v>40673</v>
      </c>
      <c r="B2185" s="130">
        <v>1357.160034</v>
      </c>
      <c r="C2185" s="125">
        <f t="shared" si="68"/>
        <v>7.3632345191891879E-3</v>
      </c>
      <c r="D2185" s="130">
        <f t="shared" si="69"/>
        <v>7363.2345191891882</v>
      </c>
    </row>
    <row r="2186" spans="1:4" x14ac:dyDescent="0.3">
      <c r="A2186" s="73">
        <v>40672</v>
      </c>
      <c r="B2186" s="130">
        <v>1346.290039</v>
      </c>
      <c r="C2186" s="125">
        <f t="shared" si="68"/>
        <v>8.2681437932972113E-3</v>
      </c>
      <c r="D2186" s="130">
        <f t="shared" si="69"/>
        <v>8268.1437932972112</v>
      </c>
    </row>
    <row r="2187" spans="1:4" x14ac:dyDescent="0.3">
      <c r="A2187" s="73">
        <v>40669</v>
      </c>
      <c r="B2187" s="130">
        <v>1340.1999510000001</v>
      </c>
      <c r="C2187" s="125">
        <f t="shared" si="68"/>
        <v>2.1085600124550741E-3</v>
      </c>
      <c r="D2187" s="130">
        <f t="shared" si="69"/>
        <v>2108.5600124550742</v>
      </c>
    </row>
    <row r="2188" spans="1:4" x14ac:dyDescent="0.3">
      <c r="A2188" s="73">
        <v>40668</v>
      </c>
      <c r="B2188" s="130">
        <v>1335.099976</v>
      </c>
      <c r="C2188" s="125">
        <f t="shared" si="68"/>
        <v>3.5629386432574073E-3</v>
      </c>
      <c r="D2188" s="130">
        <f t="shared" si="69"/>
        <v>3562.9386432574074</v>
      </c>
    </row>
    <row r="2189" spans="1:4" x14ac:dyDescent="0.3">
      <c r="A2189" s="73">
        <v>40667</v>
      </c>
      <c r="B2189" s="130">
        <v>1347.3199460000001</v>
      </c>
      <c r="C2189" s="125">
        <f t="shared" si="68"/>
        <v>2.6435641032574786E-2</v>
      </c>
      <c r="D2189" s="130">
        <f t="shared" si="69"/>
        <v>26435.641032574786</v>
      </c>
    </row>
    <row r="2190" spans="1:4" x14ac:dyDescent="0.3">
      <c r="A2190" s="73">
        <v>40666</v>
      </c>
      <c r="B2190" s="130">
        <v>1356.619995</v>
      </c>
      <c r="C2190" s="125">
        <f t="shared" si="68"/>
        <v>3.9444028539727283E-2</v>
      </c>
      <c r="D2190" s="130">
        <f t="shared" si="69"/>
        <v>39444.028539727282</v>
      </c>
    </row>
    <row r="2191" spans="1:4" x14ac:dyDescent="0.3">
      <c r="A2191" s="73">
        <v>40665</v>
      </c>
      <c r="B2191" s="130">
        <v>1361.219971</v>
      </c>
      <c r="C2191" s="125">
        <f t="shared" si="68"/>
        <v>3.1477263654998033E-2</v>
      </c>
      <c r="D2191" s="130">
        <f t="shared" si="69"/>
        <v>31477.263654998034</v>
      </c>
    </row>
    <row r="2192" spans="1:4" x14ac:dyDescent="0.3">
      <c r="A2192" s="73">
        <v>40662</v>
      </c>
      <c r="B2192" s="130">
        <v>1363.6099850000001</v>
      </c>
      <c r="C2192" s="125">
        <f t="shared" si="68"/>
        <v>3.734440271210171E-2</v>
      </c>
      <c r="D2192" s="130">
        <f t="shared" si="69"/>
        <v>37344.402712101706</v>
      </c>
    </row>
    <row r="2193" spans="1:4" x14ac:dyDescent="0.3">
      <c r="A2193" s="73">
        <v>40661</v>
      </c>
      <c r="B2193" s="130">
        <v>1360.4799800000001</v>
      </c>
      <c r="C2193" s="125">
        <f t="shared" si="68"/>
        <v>3.5049904374056196E-2</v>
      </c>
      <c r="D2193" s="130">
        <f t="shared" si="69"/>
        <v>35049.904374056197</v>
      </c>
    </row>
    <row r="2194" spans="1:4" x14ac:dyDescent="0.3">
      <c r="A2194" s="73">
        <v>40660</v>
      </c>
      <c r="B2194" s="130">
        <v>1355.660034</v>
      </c>
      <c r="C2194" s="125">
        <f t="shared" si="68"/>
        <v>3.1579106749794805E-2</v>
      </c>
      <c r="D2194" s="130">
        <f t="shared" si="69"/>
        <v>31579.106749794806</v>
      </c>
    </row>
    <row r="2195" spans="1:4" x14ac:dyDescent="0.3">
      <c r="A2195" s="73">
        <v>40659</v>
      </c>
      <c r="B2195" s="130">
        <v>1347.23999</v>
      </c>
      <c r="C2195" s="125">
        <f t="shared" si="68"/>
        <v>1.7199484824592659E-2</v>
      </c>
      <c r="D2195" s="130">
        <f t="shared" si="69"/>
        <v>17199.484824592659</v>
      </c>
    </row>
    <row r="2196" spans="1:4" x14ac:dyDescent="0.3">
      <c r="A2196" s="73">
        <v>40658</v>
      </c>
      <c r="B2196" s="130">
        <v>1335.25</v>
      </c>
      <c r="C2196" s="125">
        <f t="shared" si="68"/>
        <v>5.3306096098038047E-3</v>
      </c>
      <c r="D2196" s="130">
        <f t="shared" si="69"/>
        <v>5330.6096098038051</v>
      </c>
    </row>
    <row r="2197" spans="1:4" x14ac:dyDescent="0.3">
      <c r="A2197" s="73">
        <v>40654</v>
      </c>
      <c r="B2197" s="130">
        <v>1337.380005</v>
      </c>
      <c r="C2197" s="125">
        <f t="shared" si="68"/>
        <v>2.9021116984342399E-3</v>
      </c>
      <c r="D2197" s="130">
        <f t="shared" si="69"/>
        <v>2902.1116984342398</v>
      </c>
    </row>
    <row r="2198" spans="1:4" x14ac:dyDescent="0.3">
      <c r="A2198" s="73">
        <v>40653</v>
      </c>
      <c r="B2198" s="130">
        <v>1330.3599850000001</v>
      </c>
      <c r="C2198" s="125">
        <f t="shared" si="68"/>
        <v>-3.8786212683511456E-3</v>
      </c>
      <c r="D2198" s="130">
        <f t="shared" si="69"/>
        <v>-3878.6212683511458</v>
      </c>
    </row>
    <row r="2199" spans="1:4" x14ac:dyDescent="0.3">
      <c r="A2199" s="73">
        <v>40652</v>
      </c>
      <c r="B2199" s="130">
        <v>1312.619995</v>
      </c>
      <c r="C2199" s="125">
        <f t="shared" si="68"/>
        <v>-1.50154280820054E-2</v>
      </c>
      <c r="D2199" s="130">
        <f t="shared" si="69"/>
        <v>-15015.428082005399</v>
      </c>
    </row>
    <row r="2200" spans="1:4" x14ac:dyDescent="0.3">
      <c r="A2200" s="73">
        <v>40651</v>
      </c>
      <c r="B2200" s="130">
        <v>1305.1400149999999</v>
      </c>
      <c r="C2200" s="125">
        <f t="shared" si="68"/>
        <v>-2.0804714716381678E-2</v>
      </c>
      <c r="D2200" s="130">
        <f t="shared" si="69"/>
        <v>-20804.714716381677</v>
      </c>
    </row>
    <row r="2201" spans="1:4" x14ac:dyDescent="0.3">
      <c r="A2201" s="73">
        <v>40648</v>
      </c>
      <c r="B2201" s="130">
        <v>1319.6800539999999</v>
      </c>
      <c r="C2201" s="125">
        <f t="shared" si="68"/>
        <v>-9.5541009712930558E-3</v>
      </c>
      <c r="D2201" s="130">
        <f t="shared" si="69"/>
        <v>-9554.1009712930554</v>
      </c>
    </row>
    <row r="2202" spans="1:4" x14ac:dyDescent="0.3">
      <c r="A2202" s="73">
        <v>40647</v>
      </c>
      <c r="B2202" s="130">
        <v>1314.5200199999999</v>
      </c>
      <c r="C2202" s="125">
        <f t="shared" si="68"/>
        <v>-8.5304574306964698E-3</v>
      </c>
      <c r="D2202" s="130">
        <f t="shared" si="69"/>
        <v>-8530.4574306964696</v>
      </c>
    </row>
    <row r="2203" spans="1:4" x14ac:dyDescent="0.3">
      <c r="A2203" s="73">
        <v>40646</v>
      </c>
      <c r="B2203" s="130">
        <v>1314.410034</v>
      </c>
      <c r="C2203" s="125">
        <f t="shared" si="68"/>
        <v>-1.0427157255152197E-2</v>
      </c>
      <c r="D2203" s="130">
        <f t="shared" si="69"/>
        <v>-10427.157255152197</v>
      </c>
    </row>
    <row r="2204" spans="1:4" x14ac:dyDescent="0.3">
      <c r="A2204" s="73">
        <v>40645</v>
      </c>
      <c r="B2204" s="130">
        <v>1314.160034</v>
      </c>
      <c r="C2204" s="125">
        <f t="shared" si="68"/>
        <v>-4.001627384417672E-3</v>
      </c>
      <c r="D2204" s="130">
        <f t="shared" si="69"/>
        <v>-4001.6273844176721</v>
      </c>
    </row>
    <row r="2205" spans="1:4" x14ac:dyDescent="0.3">
      <c r="A2205" s="73">
        <v>40644</v>
      </c>
      <c r="B2205" s="130">
        <v>1324.459961</v>
      </c>
      <c r="C2205" s="125">
        <f t="shared" si="68"/>
        <v>1.0891565835949191E-2</v>
      </c>
      <c r="D2205" s="130">
        <f t="shared" si="69"/>
        <v>10891.56583594919</v>
      </c>
    </row>
    <row r="2206" spans="1:4" x14ac:dyDescent="0.3">
      <c r="A2206" s="73">
        <v>40641</v>
      </c>
      <c r="B2206" s="130">
        <v>1328.170044</v>
      </c>
      <c r="C2206" s="125">
        <f t="shared" si="68"/>
        <v>1.093773364595152E-2</v>
      </c>
      <c r="D2206" s="130">
        <f t="shared" si="69"/>
        <v>10937.733645951519</v>
      </c>
    </row>
    <row r="2207" spans="1:4" x14ac:dyDescent="0.3">
      <c r="A2207" s="73">
        <v>40640</v>
      </c>
      <c r="B2207" s="130">
        <v>1333.51001</v>
      </c>
      <c r="C2207" s="125">
        <f t="shared" si="68"/>
        <v>1.8210814547922505E-2</v>
      </c>
      <c r="D2207" s="130">
        <f t="shared" si="69"/>
        <v>18210.814547922506</v>
      </c>
    </row>
    <row r="2208" spans="1:4" x14ac:dyDescent="0.3">
      <c r="A2208" s="73">
        <v>40639</v>
      </c>
      <c r="B2208" s="130">
        <v>1335.540039</v>
      </c>
      <c r="C2208" s="125">
        <f t="shared" si="68"/>
        <v>2.9286186828798133E-2</v>
      </c>
      <c r="D2208" s="130">
        <f t="shared" si="69"/>
        <v>29286.186828798134</v>
      </c>
    </row>
    <row r="2209" spans="1:4" x14ac:dyDescent="0.3">
      <c r="A2209" s="73">
        <v>40638</v>
      </c>
      <c r="B2209" s="130">
        <v>1332.630005</v>
      </c>
      <c r="C2209" s="125">
        <f t="shared" si="68"/>
        <v>3.0036238588988295E-2</v>
      </c>
      <c r="D2209" s="130">
        <f t="shared" si="69"/>
        <v>30036.238588988297</v>
      </c>
    </row>
    <row r="2210" spans="1:4" x14ac:dyDescent="0.3">
      <c r="A2210" s="73">
        <v>40637</v>
      </c>
      <c r="B2210" s="130">
        <v>1332.869995</v>
      </c>
      <c r="C2210" s="125">
        <f t="shared" si="68"/>
        <v>2.6563864097706835E-2</v>
      </c>
      <c r="D2210" s="130">
        <f t="shared" si="69"/>
        <v>26563.864097706835</v>
      </c>
    </row>
    <row r="2211" spans="1:4" x14ac:dyDescent="0.3">
      <c r="A2211" s="73">
        <v>40634</v>
      </c>
      <c r="B2211" s="130">
        <v>1332.410034</v>
      </c>
      <c r="C2211" s="125">
        <f t="shared" si="68"/>
        <v>4.1588226031645137E-2</v>
      </c>
      <c r="D2211" s="130">
        <f t="shared" si="69"/>
        <v>41588.226031645136</v>
      </c>
    </row>
    <row r="2212" spans="1:4" x14ac:dyDescent="0.3">
      <c r="A2212" s="73">
        <v>40633</v>
      </c>
      <c r="B2212" s="130">
        <v>1325.829956</v>
      </c>
      <c r="C2212" s="125">
        <f t="shared" si="68"/>
        <v>4.091164948845738E-2</v>
      </c>
      <c r="D2212" s="130">
        <f t="shared" si="69"/>
        <v>40911.649488457377</v>
      </c>
    </row>
    <row r="2213" spans="1:4" x14ac:dyDescent="0.3">
      <c r="A2213" s="73">
        <v>40632</v>
      </c>
      <c r="B2213" s="130">
        <v>1328.26001</v>
      </c>
      <c r="C2213" s="125">
        <f t="shared" si="68"/>
        <v>5.6791423776369143E-2</v>
      </c>
      <c r="D2213" s="130">
        <f t="shared" si="69"/>
        <v>56791.423776369142</v>
      </c>
    </row>
    <row r="2214" spans="1:4" x14ac:dyDescent="0.3">
      <c r="A2214" s="73">
        <v>40631</v>
      </c>
      <c r="B2214" s="130">
        <v>1319.4399410000001</v>
      </c>
      <c r="C2214" s="125">
        <f t="shared" si="68"/>
        <v>2.930870224480131E-2</v>
      </c>
      <c r="D2214" s="130">
        <f t="shared" si="69"/>
        <v>29308.702244801309</v>
      </c>
    </row>
    <row r="2215" spans="1:4" x14ac:dyDescent="0.3">
      <c r="A2215" s="73">
        <v>40630</v>
      </c>
      <c r="B2215" s="130">
        <v>1310.1899410000001</v>
      </c>
      <c r="C2215" s="125">
        <f t="shared" si="68"/>
        <v>1.064488760351967E-2</v>
      </c>
      <c r="D2215" s="130">
        <f t="shared" si="69"/>
        <v>10644.88760351967</v>
      </c>
    </row>
    <row r="2216" spans="1:4" x14ac:dyDescent="0.3">
      <c r="A2216" s="73">
        <v>40627</v>
      </c>
      <c r="B2216" s="130">
        <v>1313.8000489999999</v>
      </c>
      <c r="C2216" s="125">
        <f t="shared" si="68"/>
        <v>7.2990613889096778E-3</v>
      </c>
      <c r="D2216" s="130">
        <f t="shared" si="69"/>
        <v>7299.0613889096776</v>
      </c>
    </row>
    <row r="2217" spans="1:4" x14ac:dyDescent="0.3">
      <c r="A2217" s="73">
        <v>40626</v>
      </c>
      <c r="B2217" s="130">
        <v>1309.660034</v>
      </c>
      <c r="C2217" s="125">
        <f t="shared" si="68"/>
        <v>1.1234604912724766E-2</v>
      </c>
      <c r="D2217" s="130">
        <f t="shared" si="69"/>
        <v>11234.604912724766</v>
      </c>
    </row>
    <row r="2218" spans="1:4" x14ac:dyDescent="0.3">
      <c r="A2218" s="73">
        <v>40625</v>
      </c>
      <c r="B2218" s="130">
        <v>1297.540039</v>
      </c>
      <c r="C2218" s="125">
        <f t="shared" si="68"/>
        <v>-1.7030030347570002E-2</v>
      </c>
      <c r="D2218" s="130">
        <f t="shared" si="69"/>
        <v>-17030.030347570002</v>
      </c>
    </row>
    <row r="2219" spans="1:4" x14ac:dyDescent="0.3">
      <c r="A2219" s="73">
        <v>40624</v>
      </c>
      <c r="B2219" s="130">
        <v>1293.7700199999999</v>
      </c>
      <c r="C2219" s="125">
        <f t="shared" si="68"/>
        <v>-2.1220685982900278E-2</v>
      </c>
      <c r="D2219" s="130">
        <f t="shared" si="69"/>
        <v>-21220.685982900279</v>
      </c>
    </row>
    <row r="2220" spans="1:4" x14ac:dyDescent="0.3">
      <c r="A2220" s="73">
        <v>40623</v>
      </c>
      <c r="B2220" s="130">
        <v>1298.380005</v>
      </c>
      <c r="C2220" s="125">
        <f t="shared" si="68"/>
        <v>-8.9685756033043296E-3</v>
      </c>
      <c r="D2220" s="130">
        <f t="shared" si="69"/>
        <v>-8968.575603304329</v>
      </c>
    </row>
    <row r="2221" spans="1:4" x14ac:dyDescent="0.3">
      <c r="A2221" s="73">
        <v>40620</v>
      </c>
      <c r="B2221" s="130">
        <v>1279.209961</v>
      </c>
      <c r="C2221" s="125">
        <f t="shared" si="68"/>
        <v>-3.1745117691493907E-2</v>
      </c>
      <c r="D2221" s="130">
        <f t="shared" si="69"/>
        <v>-31745.117691493906</v>
      </c>
    </row>
    <row r="2222" spans="1:4" x14ac:dyDescent="0.3">
      <c r="A2222" s="73">
        <v>40619</v>
      </c>
      <c r="B2222" s="130">
        <v>1273.719971</v>
      </c>
      <c r="C2222" s="125">
        <f t="shared" si="68"/>
        <v>-4.3013742794652421E-2</v>
      </c>
      <c r="D2222" s="130">
        <f t="shared" si="69"/>
        <v>-43013.742794652419</v>
      </c>
    </row>
    <row r="2223" spans="1:4" x14ac:dyDescent="0.3">
      <c r="A2223" s="73">
        <v>40618</v>
      </c>
      <c r="B2223" s="130">
        <v>1256.880005</v>
      </c>
      <c r="C2223" s="125">
        <f t="shared" si="68"/>
        <v>-3.9405657366737401E-2</v>
      </c>
      <c r="D2223" s="130">
        <f t="shared" si="69"/>
        <v>-39405.657366737403</v>
      </c>
    </row>
    <row r="2224" spans="1:4" x14ac:dyDescent="0.3">
      <c r="A2224" s="73">
        <v>40617</v>
      </c>
      <c r="B2224" s="130">
        <v>1281.869995</v>
      </c>
      <c r="C2224" s="125">
        <f t="shared" si="68"/>
        <v>-1.872418288170985E-2</v>
      </c>
      <c r="D2224" s="130">
        <f t="shared" si="69"/>
        <v>-18724.18288170985</v>
      </c>
    </row>
    <row r="2225" spans="1:4" x14ac:dyDescent="0.3">
      <c r="A2225" s="73">
        <v>40616</v>
      </c>
      <c r="B2225" s="130">
        <v>1296.3900149999999</v>
      </c>
      <c r="C2225" s="125">
        <f t="shared" si="68"/>
        <v>-2.3228972343424803E-2</v>
      </c>
      <c r="D2225" s="130">
        <f t="shared" si="69"/>
        <v>-23228.972343424804</v>
      </c>
    </row>
    <row r="2226" spans="1:4" x14ac:dyDescent="0.3">
      <c r="A2226" s="73">
        <v>40613</v>
      </c>
      <c r="B2226" s="130">
        <v>1304.280029</v>
      </c>
      <c r="C2226" s="125">
        <f t="shared" si="68"/>
        <v>-1.1819238067781734E-2</v>
      </c>
      <c r="D2226" s="130">
        <f t="shared" si="69"/>
        <v>-11819.238067781735</v>
      </c>
    </row>
    <row r="2227" spans="1:4" x14ac:dyDescent="0.3">
      <c r="A2227" s="73">
        <v>40612</v>
      </c>
      <c r="B2227" s="130">
        <v>1295.1099850000001</v>
      </c>
      <c r="C2227" s="125">
        <f t="shared" si="68"/>
        <v>-8.4143566357434141E-3</v>
      </c>
      <c r="D2227" s="130">
        <f t="shared" si="69"/>
        <v>-8414.3566357434138</v>
      </c>
    </row>
    <row r="2228" spans="1:4" x14ac:dyDescent="0.3">
      <c r="A2228" s="73">
        <v>40611</v>
      </c>
      <c r="B2228" s="130">
        <v>1320.0200199999999</v>
      </c>
      <c r="C2228" s="125">
        <f t="shared" si="68"/>
        <v>9.6527426712054165E-3</v>
      </c>
      <c r="D2228" s="130">
        <f t="shared" si="69"/>
        <v>9652.7426712054166</v>
      </c>
    </row>
    <row r="2229" spans="1:4" x14ac:dyDescent="0.3">
      <c r="A2229" s="73">
        <v>40610</v>
      </c>
      <c r="B2229" s="130">
        <v>1321.8199460000001</v>
      </c>
      <c r="C2229" s="125">
        <f t="shared" si="68"/>
        <v>4.8500922019669712E-3</v>
      </c>
      <c r="D2229" s="130">
        <f t="shared" si="69"/>
        <v>4850.0922019669715</v>
      </c>
    </row>
    <row r="2230" spans="1:4" x14ac:dyDescent="0.3">
      <c r="A2230" s="73">
        <v>40609</v>
      </c>
      <c r="B2230" s="130">
        <v>1310.130005</v>
      </c>
      <c r="C2230" s="125">
        <f t="shared" si="68"/>
        <v>-2.4482323106437609E-2</v>
      </c>
      <c r="D2230" s="130">
        <f t="shared" si="69"/>
        <v>-24482.323106437609</v>
      </c>
    </row>
    <row r="2231" spans="1:4" x14ac:dyDescent="0.3">
      <c r="A2231" s="73">
        <v>40606</v>
      </c>
      <c r="B2231" s="130">
        <v>1321.150024</v>
      </c>
      <c r="C2231" s="125">
        <f t="shared" si="68"/>
        <v>-1.438346592010975E-2</v>
      </c>
      <c r="D2231" s="130">
        <f t="shared" si="69"/>
        <v>-14383.465920109751</v>
      </c>
    </row>
    <row r="2232" spans="1:4" x14ac:dyDescent="0.3">
      <c r="A2232" s="73">
        <v>40605</v>
      </c>
      <c r="B2232" s="130">
        <v>1330.969971</v>
      </c>
      <c r="C2232" s="125">
        <f t="shared" si="68"/>
        <v>-4.0035135418087231E-3</v>
      </c>
      <c r="D2232" s="130">
        <f t="shared" si="69"/>
        <v>-4003.5135418087229</v>
      </c>
    </row>
    <row r="2233" spans="1:4" x14ac:dyDescent="0.3">
      <c r="A2233" s="73">
        <v>40604</v>
      </c>
      <c r="B2233" s="130">
        <v>1308.4399410000001</v>
      </c>
      <c r="C2233" s="125">
        <f t="shared" si="68"/>
        <v>-1.4736386663229961E-2</v>
      </c>
      <c r="D2233" s="130">
        <f t="shared" si="69"/>
        <v>-14736.386663229961</v>
      </c>
    </row>
    <row r="2234" spans="1:4" x14ac:dyDescent="0.3">
      <c r="A2234" s="73">
        <v>40603</v>
      </c>
      <c r="B2234" s="130">
        <v>1306.329956</v>
      </c>
      <c r="C2234" s="125">
        <f t="shared" si="68"/>
        <v>-1.9507318852374222E-2</v>
      </c>
      <c r="D2234" s="130">
        <f t="shared" si="69"/>
        <v>-19507.318852374221</v>
      </c>
    </row>
    <row r="2235" spans="1:4" x14ac:dyDescent="0.3">
      <c r="A2235" s="73">
        <v>40602</v>
      </c>
      <c r="B2235" s="130">
        <v>1327.219971</v>
      </c>
      <c r="C2235" s="125">
        <f t="shared" si="68"/>
        <v>-1.4520956740395885E-3</v>
      </c>
      <c r="D2235" s="130">
        <f t="shared" si="69"/>
        <v>-1452.0956740395884</v>
      </c>
    </row>
    <row r="2236" spans="1:4" x14ac:dyDescent="0.3">
      <c r="A2236" s="73">
        <v>40599</v>
      </c>
      <c r="B2236" s="130">
        <v>1319.880005</v>
      </c>
      <c r="C2236" s="125">
        <f t="shared" si="68"/>
        <v>-1.5054354872470199E-3</v>
      </c>
      <c r="D2236" s="130">
        <f t="shared" si="69"/>
        <v>-1505.4354872470199</v>
      </c>
    </row>
    <row r="2237" spans="1:4" x14ac:dyDescent="0.3">
      <c r="A2237" s="73">
        <v>40598</v>
      </c>
      <c r="B2237" s="130">
        <v>1306.099976</v>
      </c>
      <c r="C2237" s="125">
        <f t="shared" si="68"/>
        <v>-1.1189531936324548E-2</v>
      </c>
      <c r="D2237" s="130">
        <f t="shared" si="69"/>
        <v>-11189.531936324549</v>
      </c>
    </row>
    <row r="2238" spans="1:4" x14ac:dyDescent="0.3">
      <c r="A2238" s="73">
        <v>40597</v>
      </c>
      <c r="B2238" s="130">
        <v>1307.400024</v>
      </c>
      <c r="C2238" s="125">
        <f t="shared" si="68"/>
        <v>-1.2962638969614693E-2</v>
      </c>
      <c r="D2238" s="130">
        <f t="shared" si="69"/>
        <v>-12962.638969614693</v>
      </c>
    </row>
    <row r="2239" spans="1:4" x14ac:dyDescent="0.3">
      <c r="A2239" s="73">
        <v>40596</v>
      </c>
      <c r="B2239" s="130">
        <v>1315.4399410000001</v>
      </c>
      <c r="C2239" s="125">
        <f t="shared" si="68"/>
        <v>-2.7368999400263494E-3</v>
      </c>
      <c r="D2239" s="130">
        <f t="shared" si="69"/>
        <v>-2736.8999400263492</v>
      </c>
    </row>
    <row r="2240" spans="1:4" x14ac:dyDescent="0.3">
      <c r="A2240" s="73">
        <v>40592</v>
      </c>
      <c r="B2240" s="130">
        <v>1343.01001</v>
      </c>
      <c r="C2240" s="125">
        <f t="shared" si="68"/>
        <v>2.4518079689511918E-2</v>
      </c>
      <c r="D2240" s="130">
        <f t="shared" si="69"/>
        <v>24518.079689511917</v>
      </c>
    </row>
    <row r="2241" spans="1:4" x14ac:dyDescent="0.3">
      <c r="A2241" s="73">
        <v>40591</v>
      </c>
      <c r="B2241" s="130">
        <v>1340.4300539999999</v>
      </c>
      <c r="C2241" s="125">
        <f t="shared" si="68"/>
        <v>2.5499256837259621E-2</v>
      </c>
      <c r="D2241" s="130">
        <f t="shared" si="69"/>
        <v>25499.256837259622</v>
      </c>
    </row>
    <row r="2242" spans="1:4" x14ac:dyDescent="0.3">
      <c r="A2242" s="73">
        <v>40590</v>
      </c>
      <c r="B2242" s="130">
        <v>1336.3199460000001</v>
      </c>
      <c r="C2242" s="125">
        <f t="shared" si="68"/>
        <v>2.476163606812154E-2</v>
      </c>
      <c r="D2242" s="130">
        <f t="shared" si="69"/>
        <v>24761.636068121541</v>
      </c>
    </row>
    <row r="2243" spans="1:4" x14ac:dyDescent="0.3">
      <c r="A2243" s="73">
        <v>40589</v>
      </c>
      <c r="B2243" s="130">
        <v>1328.01001</v>
      </c>
      <c r="C2243" s="125">
        <f t="shared" si="68"/>
        <v>1.5616549936113611E-2</v>
      </c>
      <c r="D2243" s="130">
        <f t="shared" si="69"/>
        <v>15616.54993611361</v>
      </c>
    </row>
    <row r="2244" spans="1:4" x14ac:dyDescent="0.3">
      <c r="A2244" s="73">
        <v>40588</v>
      </c>
      <c r="B2244" s="130">
        <v>1332.3199460000001</v>
      </c>
      <c r="C2244" s="125">
        <f t="shared" si="68"/>
        <v>3.5921959987878171E-2</v>
      </c>
      <c r="D2244" s="130">
        <f t="shared" si="69"/>
        <v>35921.959987878174</v>
      </c>
    </row>
    <row r="2245" spans="1:4" x14ac:dyDescent="0.3">
      <c r="A2245" s="73">
        <v>40585</v>
      </c>
      <c r="B2245" s="130">
        <v>1329.150024</v>
      </c>
      <c r="C2245" s="125">
        <f t="shared" si="68"/>
        <v>4.1376168894487142E-2</v>
      </c>
      <c r="D2245" s="130">
        <f t="shared" si="69"/>
        <v>41376.168894487142</v>
      </c>
    </row>
    <row r="2246" spans="1:4" x14ac:dyDescent="0.3">
      <c r="A2246" s="73">
        <v>40584</v>
      </c>
      <c r="B2246" s="130">
        <v>1321.869995</v>
      </c>
      <c r="C2246" s="125">
        <f t="shared" si="68"/>
        <v>1.718296884271675E-2</v>
      </c>
      <c r="D2246" s="130">
        <f t="shared" si="69"/>
        <v>17182.968842716749</v>
      </c>
    </row>
    <row r="2247" spans="1:4" x14ac:dyDescent="0.3">
      <c r="A2247" s="73">
        <v>40583</v>
      </c>
      <c r="B2247" s="130">
        <v>1320.880005</v>
      </c>
      <c r="C2247" s="125">
        <f t="shared" si="68"/>
        <v>1.8702328271356095E-2</v>
      </c>
      <c r="D2247" s="130">
        <f t="shared" si="69"/>
        <v>18702.328271356095</v>
      </c>
    </row>
    <row r="2248" spans="1:4" x14ac:dyDescent="0.3">
      <c r="A2248" s="73">
        <v>40582</v>
      </c>
      <c r="B2248" s="130">
        <v>1324.5699460000001</v>
      </c>
      <c r="C2248" s="125">
        <f t="shared" ref="C2248:C2311" si="70">B2248/B2258-1</f>
        <v>2.5859981260212495E-2</v>
      </c>
      <c r="D2248" s="130">
        <f t="shared" ref="D2248:D2311" si="71">C2248*$B$5</f>
        <v>25859.981260212495</v>
      </c>
    </row>
    <row r="2249" spans="1:4" x14ac:dyDescent="0.3">
      <c r="A2249" s="73">
        <v>40581</v>
      </c>
      <c r="B2249" s="130">
        <v>1319.0500489999999</v>
      </c>
      <c r="C2249" s="125">
        <f t="shared" si="70"/>
        <v>2.1854051426232202E-2</v>
      </c>
      <c r="D2249" s="130">
        <f t="shared" si="71"/>
        <v>21854.051426232203</v>
      </c>
    </row>
    <row r="2250" spans="1:4" x14ac:dyDescent="0.3">
      <c r="A2250" s="73">
        <v>40578</v>
      </c>
      <c r="B2250" s="130">
        <v>1310.869995</v>
      </c>
      <c r="C2250" s="125">
        <f t="shared" si="70"/>
        <v>2.1443892558268285E-2</v>
      </c>
      <c r="D2250" s="130">
        <f t="shared" si="71"/>
        <v>21443.892558268286</v>
      </c>
    </row>
    <row r="2251" spans="1:4" x14ac:dyDescent="0.3">
      <c r="A2251" s="73">
        <v>40577</v>
      </c>
      <c r="B2251" s="130">
        <v>1307.099976</v>
      </c>
      <c r="C2251" s="125">
        <f t="shared" si="70"/>
        <v>2.0964464866789045E-2</v>
      </c>
      <c r="D2251" s="130">
        <f t="shared" si="71"/>
        <v>20964.464866789047</v>
      </c>
    </row>
    <row r="2252" spans="1:4" x14ac:dyDescent="0.3">
      <c r="A2252" s="73">
        <v>40576</v>
      </c>
      <c r="B2252" s="130">
        <v>1304.030029</v>
      </c>
      <c r="C2252" s="125">
        <f t="shared" si="70"/>
        <v>1.7247553857578923E-2</v>
      </c>
      <c r="D2252" s="130">
        <f t="shared" si="71"/>
        <v>17247.553857578925</v>
      </c>
    </row>
    <row r="2253" spans="1:4" x14ac:dyDescent="0.3">
      <c r="A2253" s="73">
        <v>40575</v>
      </c>
      <c r="B2253" s="130">
        <v>1307.589966</v>
      </c>
      <c r="C2253" s="125">
        <f t="shared" si="70"/>
        <v>9.7063719524583814E-3</v>
      </c>
      <c r="D2253" s="130">
        <f t="shared" si="71"/>
        <v>9706.3719524583812</v>
      </c>
    </row>
    <row r="2254" spans="1:4" x14ac:dyDescent="0.3">
      <c r="A2254" s="73">
        <v>40574</v>
      </c>
      <c r="B2254" s="130">
        <v>1286.119995</v>
      </c>
      <c r="C2254" s="125">
        <f t="shared" si="70"/>
        <v>-5.5055481233611259E-3</v>
      </c>
      <c r="D2254" s="130">
        <f t="shared" si="71"/>
        <v>-5505.5481233611263</v>
      </c>
    </row>
    <row r="2255" spans="1:4" x14ac:dyDescent="0.3">
      <c r="A2255" s="73">
        <v>40571</v>
      </c>
      <c r="B2255" s="130">
        <v>1276.339966</v>
      </c>
      <c r="C2255" s="125">
        <f t="shared" si="70"/>
        <v>-5.7799307831687408E-3</v>
      </c>
      <c r="D2255" s="130">
        <f t="shared" si="71"/>
        <v>-5779.9307831687411</v>
      </c>
    </row>
    <row r="2256" spans="1:4" x14ac:dyDescent="0.3">
      <c r="A2256" s="73">
        <v>40570</v>
      </c>
      <c r="B2256" s="130">
        <v>1299.540039</v>
      </c>
      <c r="C2256" s="125">
        <f t="shared" si="70"/>
        <v>1.0560265025234328E-2</v>
      </c>
      <c r="D2256" s="130">
        <f t="shared" si="71"/>
        <v>10560.265025234328</v>
      </c>
    </row>
    <row r="2257" spans="1:4" x14ac:dyDescent="0.3">
      <c r="A2257" s="73">
        <v>40569</v>
      </c>
      <c r="B2257" s="130">
        <v>1296.630005</v>
      </c>
      <c r="C2257" s="125">
        <f t="shared" si="70"/>
        <v>1.7379657073938404E-2</v>
      </c>
      <c r="D2257" s="130">
        <f t="shared" si="71"/>
        <v>17379.657073938404</v>
      </c>
    </row>
    <row r="2258" spans="1:4" x14ac:dyDescent="0.3">
      <c r="A2258" s="73">
        <v>40568</v>
      </c>
      <c r="B2258" s="130">
        <v>1291.1800539999999</v>
      </c>
      <c r="C2258" s="125">
        <f t="shared" si="70"/>
        <v>1.6877380586729718E-2</v>
      </c>
      <c r="D2258" s="130">
        <f t="shared" si="71"/>
        <v>16877.380586729716</v>
      </c>
    </row>
    <row r="2259" spans="1:4" x14ac:dyDescent="0.3">
      <c r="A2259" s="73">
        <v>40567</v>
      </c>
      <c r="B2259" s="130">
        <v>1290.839966</v>
      </c>
      <c r="C2259" s="125">
        <f t="shared" si="70"/>
        <v>1.52103546991742E-2</v>
      </c>
      <c r="D2259" s="130">
        <f t="shared" si="71"/>
        <v>15210.354699174201</v>
      </c>
    </row>
    <row r="2260" spans="1:4" x14ac:dyDescent="0.3">
      <c r="A2260" s="73">
        <v>40564</v>
      </c>
      <c r="B2260" s="130">
        <v>1283.349976</v>
      </c>
      <c r="C2260" s="125">
        <f t="shared" si="70"/>
        <v>7.4577070918750987E-3</v>
      </c>
      <c r="D2260" s="130">
        <f t="shared" si="71"/>
        <v>7457.7070918750987</v>
      </c>
    </row>
    <row r="2261" spans="1:4" x14ac:dyDescent="0.3">
      <c r="A2261" s="73">
        <v>40563</v>
      </c>
      <c r="B2261" s="130">
        <v>1280.26001</v>
      </c>
      <c r="C2261" s="125">
        <f t="shared" si="70"/>
        <v>2.8983759705738521E-3</v>
      </c>
      <c r="D2261" s="130">
        <f t="shared" si="71"/>
        <v>2898.3759705738521</v>
      </c>
    </row>
    <row r="2262" spans="1:4" x14ac:dyDescent="0.3">
      <c r="A2262" s="73">
        <v>40562</v>
      </c>
      <c r="B2262" s="130">
        <v>1281.920044</v>
      </c>
      <c r="C2262" s="125">
        <f t="shared" si="70"/>
        <v>9.2269669753750616E-3</v>
      </c>
      <c r="D2262" s="130">
        <f t="shared" si="71"/>
        <v>9226.9669753750622</v>
      </c>
    </row>
    <row r="2263" spans="1:4" x14ac:dyDescent="0.3">
      <c r="A2263" s="73">
        <v>40561</v>
      </c>
      <c r="B2263" s="130">
        <v>1295.0200199999999</v>
      </c>
      <c r="C2263" s="125">
        <f t="shared" si="70"/>
        <v>1.820156548311358E-2</v>
      </c>
      <c r="D2263" s="130">
        <f t="shared" si="71"/>
        <v>18201.56548311358</v>
      </c>
    </row>
    <row r="2264" spans="1:4" x14ac:dyDescent="0.3">
      <c r="A2264" s="73">
        <v>40557</v>
      </c>
      <c r="B2264" s="130">
        <v>1293.23999</v>
      </c>
      <c r="C2264" s="125">
        <f t="shared" si="70"/>
        <v>2.8306967475108635E-2</v>
      </c>
      <c r="D2264" s="130">
        <f t="shared" si="71"/>
        <v>28306.967475108635</v>
      </c>
    </row>
    <row r="2265" spans="1:4" x14ac:dyDescent="0.3">
      <c r="A2265" s="73">
        <v>40556</v>
      </c>
      <c r="B2265" s="130">
        <v>1283.76001</v>
      </c>
      <c r="C2265" s="125">
        <f t="shared" si="70"/>
        <v>2.0574303508385849E-2</v>
      </c>
      <c r="D2265" s="130">
        <f t="shared" si="71"/>
        <v>20574.303508385849</v>
      </c>
    </row>
    <row r="2266" spans="1:4" x14ac:dyDescent="0.3">
      <c r="A2266" s="73">
        <v>40555</v>
      </c>
      <c r="B2266" s="130">
        <v>1285.959961</v>
      </c>
      <c r="C2266" s="125">
        <f t="shared" si="70"/>
        <v>2.0781351821223426E-2</v>
      </c>
      <c r="D2266" s="130">
        <f t="shared" si="71"/>
        <v>20781.351821223427</v>
      </c>
    </row>
    <row r="2267" spans="1:4" x14ac:dyDescent="0.3">
      <c r="A2267" s="73">
        <v>40554</v>
      </c>
      <c r="B2267" s="130">
        <v>1274.4799800000001</v>
      </c>
      <c r="C2267" s="125">
        <f t="shared" si="70"/>
        <v>1.2689585202425357E-2</v>
      </c>
      <c r="D2267" s="130">
        <f t="shared" si="71"/>
        <v>12689.585202425358</v>
      </c>
    </row>
    <row r="2268" spans="1:4" x14ac:dyDescent="0.3">
      <c r="A2268" s="73">
        <v>40553</v>
      </c>
      <c r="B2268" s="130">
        <v>1269.75</v>
      </c>
      <c r="C2268" s="125">
        <f t="shared" si="70"/>
        <v>9.7094013878948893E-3</v>
      </c>
      <c r="D2268" s="130">
        <f t="shared" si="71"/>
        <v>9709.4013878948899</v>
      </c>
    </row>
    <row r="2269" spans="1:4" x14ac:dyDescent="0.3">
      <c r="A2269" s="73">
        <v>40550</v>
      </c>
      <c r="B2269" s="130">
        <v>1271.5</v>
      </c>
      <c r="C2269" s="125">
        <f t="shared" si="70"/>
        <v>1.1720505554389415E-2</v>
      </c>
      <c r="D2269" s="130">
        <f t="shared" si="71"/>
        <v>11720.505554389416</v>
      </c>
    </row>
    <row r="2270" spans="1:4" x14ac:dyDescent="0.3">
      <c r="A2270" s="73">
        <v>40549</v>
      </c>
      <c r="B2270" s="130">
        <v>1273.849976</v>
      </c>
      <c r="C2270" s="125">
        <f t="shared" si="70"/>
        <v>1.1923684030857862E-2</v>
      </c>
      <c r="D2270" s="130">
        <f t="shared" si="71"/>
        <v>11923.684030857861</v>
      </c>
    </row>
    <row r="2271" spans="1:4" x14ac:dyDescent="0.3">
      <c r="A2271" s="73">
        <v>40548</v>
      </c>
      <c r="B2271" s="130">
        <v>1276.5600589999999</v>
      </c>
      <c r="C2271" s="125">
        <f t="shared" si="70"/>
        <v>1.750365329195569E-2</v>
      </c>
      <c r="D2271" s="130">
        <f t="shared" si="71"/>
        <v>17503.653291955688</v>
      </c>
    </row>
    <row r="2272" spans="1:4" x14ac:dyDescent="0.3">
      <c r="A2272" s="73">
        <v>40547</v>
      </c>
      <c r="B2272" s="130">
        <v>1270.1999510000001</v>
      </c>
      <c r="C2272" s="125">
        <f t="shared" si="70"/>
        <v>1.8539304467820372E-2</v>
      </c>
      <c r="D2272" s="130">
        <f t="shared" si="71"/>
        <v>18539.304467820373</v>
      </c>
    </row>
    <row r="2273" spans="1:4" x14ac:dyDescent="0.3">
      <c r="A2273" s="73">
        <v>40546</v>
      </c>
      <c r="B2273" s="130">
        <v>1271.869995</v>
      </c>
      <c r="C2273" s="125">
        <f t="shared" si="70"/>
        <v>2.2477478463687639E-2</v>
      </c>
      <c r="D2273" s="130">
        <f t="shared" si="71"/>
        <v>22477.478463687639</v>
      </c>
    </row>
    <row r="2274" spans="1:4" x14ac:dyDescent="0.3">
      <c r="A2274" s="73">
        <v>40543</v>
      </c>
      <c r="B2274" s="130">
        <v>1257.6400149999999</v>
      </c>
      <c r="C2274" s="125">
        <f t="shared" si="70"/>
        <v>1.1883801249864323E-2</v>
      </c>
      <c r="D2274" s="130">
        <f t="shared" si="71"/>
        <v>11883.801249864324</v>
      </c>
    </row>
    <row r="2275" spans="1:4" x14ac:dyDescent="0.3">
      <c r="A2275" s="73">
        <v>40542</v>
      </c>
      <c r="B2275" s="130">
        <v>1257.880005</v>
      </c>
      <c r="C2275" s="125">
        <f t="shared" si="70"/>
        <v>1.833668658204024E-2</v>
      </c>
      <c r="D2275" s="130">
        <f t="shared" si="71"/>
        <v>18336.686582040242</v>
      </c>
    </row>
    <row r="2276" spans="1:4" x14ac:dyDescent="0.3">
      <c r="A2276" s="73">
        <v>40541</v>
      </c>
      <c r="B2276" s="130">
        <v>1259.780029</v>
      </c>
      <c r="C2276" s="125">
        <f t="shared" si="70"/>
        <v>1.4650620171007489E-2</v>
      </c>
      <c r="D2276" s="130">
        <f t="shared" si="71"/>
        <v>14650.620171007489</v>
      </c>
    </row>
    <row r="2277" spans="1:4" x14ac:dyDescent="0.3">
      <c r="A2277" s="73">
        <v>40540</v>
      </c>
      <c r="B2277" s="130">
        <v>1258.51001</v>
      </c>
      <c r="C2277" s="125">
        <f t="shared" si="70"/>
        <v>1.4551093600351894E-2</v>
      </c>
      <c r="D2277" s="130">
        <f t="shared" si="71"/>
        <v>14551.093600351895</v>
      </c>
    </row>
    <row r="2278" spans="1:4" x14ac:dyDescent="0.3">
      <c r="A2278" s="73">
        <v>40539</v>
      </c>
      <c r="B2278" s="130">
        <v>1257.540039</v>
      </c>
      <c r="C2278" s="125">
        <f t="shared" si="70"/>
        <v>1.381813501158069E-2</v>
      </c>
      <c r="D2278" s="130">
        <f t="shared" si="71"/>
        <v>13818.135011580691</v>
      </c>
    </row>
    <row r="2279" spans="1:4" x14ac:dyDescent="0.3">
      <c r="A2279" s="73">
        <v>40535</v>
      </c>
      <c r="B2279" s="130">
        <v>1256.7700199999999</v>
      </c>
      <c r="C2279" s="125">
        <f t="shared" si="70"/>
        <v>1.9278199513381944E-2</v>
      </c>
      <c r="D2279" s="130">
        <f t="shared" si="71"/>
        <v>19278.199513381944</v>
      </c>
    </row>
    <row r="2280" spans="1:4" x14ac:dyDescent="0.3">
      <c r="A2280" s="73">
        <v>40534</v>
      </c>
      <c r="B2280" s="130">
        <v>1258.839966</v>
      </c>
      <c r="C2280" s="125">
        <f t="shared" si="70"/>
        <v>2.4880268569440256E-2</v>
      </c>
      <c r="D2280" s="130">
        <f t="shared" si="71"/>
        <v>24880.268569440257</v>
      </c>
    </row>
    <row r="2281" spans="1:4" x14ac:dyDescent="0.3">
      <c r="A2281" s="73">
        <v>40533</v>
      </c>
      <c r="B2281" s="130">
        <v>1254.599976</v>
      </c>
      <c r="C2281" s="125">
        <f t="shared" si="70"/>
        <v>2.5209377732379856E-2</v>
      </c>
      <c r="D2281" s="130">
        <f t="shared" si="71"/>
        <v>25209.377732379857</v>
      </c>
    </row>
    <row r="2282" spans="1:4" x14ac:dyDescent="0.3">
      <c r="A2282" s="73">
        <v>40532</v>
      </c>
      <c r="B2282" s="130">
        <v>1247.079956</v>
      </c>
      <c r="C2282" s="125">
        <f t="shared" si="70"/>
        <v>1.9589215365578339E-2</v>
      </c>
      <c r="D2282" s="130">
        <f t="shared" si="71"/>
        <v>19589.215365578337</v>
      </c>
    </row>
    <row r="2283" spans="1:4" x14ac:dyDescent="0.3">
      <c r="A2283" s="73">
        <v>40529</v>
      </c>
      <c r="B2283" s="130">
        <v>1243.910034</v>
      </c>
      <c r="C2283" s="125">
        <f t="shared" si="70"/>
        <v>1.5677240825511696E-2</v>
      </c>
      <c r="D2283" s="130">
        <f t="shared" si="71"/>
        <v>15677.240825511695</v>
      </c>
    </row>
    <row r="2284" spans="1:4" x14ac:dyDescent="0.3">
      <c r="A2284" s="73">
        <v>40528</v>
      </c>
      <c r="B2284" s="130">
        <v>1242.869995</v>
      </c>
      <c r="C2284" s="125">
        <f t="shared" si="70"/>
        <v>1.7469866064176776E-2</v>
      </c>
      <c r="D2284" s="130">
        <f t="shared" si="71"/>
        <v>17469.866064176775</v>
      </c>
    </row>
    <row r="2285" spans="1:4" x14ac:dyDescent="0.3">
      <c r="A2285" s="73">
        <v>40527</v>
      </c>
      <c r="B2285" s="130">
        <v>1235.2299800000001</v>
      </c>
      <c r="C2285" s="125">
        <f t="shared" si="70"/>
        <v>2.4177730401715891E-2</v>
      </c>
      <c r="D2285" s="130">
        <f t="shared" si="71"/>
        <v>24177.730401715889</v>
      </c>
    </row>
    <row r="2286" spans="1:4" x14ac:dyDescent="0.3">
      <c r="A2286" s="73">
        <v>40526</v>
      </c>
      <c r="B2286" s="130">
        <v>1241.589966</v>
      </c>
      <c r="C2286" s="125">
        <f t="shared" si="70"/>
        <v>5.1704641452265943E-2</v>
      </c>
      <c r="D2286" s="130">
        <f t="shared" si="71"/>
        <v>51704.64145226594</v>
      </c>
    </row>
    <row r="2287" spans="1:4" x14ac:dyDescent="0.3">
      <c r="A2287" s="73">
        <v>40525</v>
      </c>
      <c r="B2287" s="130">
        <v>1240.459961</v>
      </c>
      <c r="C2287" s="125">
        <f t="shared" si="70"/>
        <v>4.4369191213972536E-2</v>
      </c>
      <c r="D2287" s="130">
        <f t="shared" si="71"/>
        <v>44369.191213972539</v>
      </c>
    </row>
    <row r="2288" spans="1:4" x14ac:dyDescent="0.3">
      <c r="A2288" s="73">
        <v>40522</v>
      </c>
      <c r="B2288" s="130">
        <v>1240.400024</v>
      </c>
      <c r="C2288" s="125">
        <f t="shared" si="70"/>
        <v>4.2878761535992682E-2</v>
      </c>
      <c r="D2288" s="130">
        <f t="shared" si="71"/>
        <v>42878.761535992679</v>
      </c>
    </row>
    <row r="2289" spans="1:4" x14ac:dyDescent="0.3">
      <c r="A2289" s="73">
        <v>40521</v>
      </c>
      <c r="B2289" s="130">
        <v>1233</v>
      </c>
      <c r="C2289" s="125">
        <f t="shared" si="70"/>
        <v>2.8914778398593688E-2</v>
      </c>
      <c r="D2289" s="130">
        <f t="shared" si="71"/>
        <v>28914.778398593688</v>
      </c>
    </row>
    <row r="2290" spans="1:4" x14ac:dyDescent="0.3">
      <c r="A2290" s="73">
        <v>40520</v>
      </c>
      <c r="B2290" s="130">
        <v>1228.280029</v>
      </c>
      <c r="C2290" s="125">
        <f t="shared" si="70"/>
        <v>4.027173850536081E-2</v>
      </c>
      <c r="D2290" s="130">
        <f t="shared" si="71"/>
        <v>40271.738505360809</v>
      </c>
    </row>
    <row r="2291" spans="1:4" x14ac:dyDescent="0.3">
      <c r="A2291" s="73">
        <v>40519</v>
      </c>
      <c r="B2291" s="130">
        <v>1223.75</v>
      </c>
      <c r="C2291" s="125">
        <f t="shared" si="70"/>
        <v>2.1630630748214585E-2</v>
      </c>
      <c r="D2291" s="130">
        <f t="shared" si="71"/>
        <v>21630.630748214586</v>
      </c>
    </row>
    <row r="2292" spans="1:4" x14ac:dyDescent="0.3">
      <c r="A2292" s="73">
        <v>40518</v>
      </c>
      <c r="B2292" s="130">
        <v>1223.119995</v>
      </c>
      <c r="C2292" s="125">
        <f t="shared" si="70"/>
        <v>1.9496066106474919E-2</v>
      </c>
      <c r="D2292" s="130">
        <f t="shared" si="71"/>
        <v>19496.066106474918</v>
      </c>
    </row>
    <row r="2293" spans="1:4" x14ac:dyDescent="0.3">
      <c r="A2293" s="73">
        <v>40515</v>
      </c>
      <c r="B2293" s="130">
        <v>1224.709961</v>
      </c>
      <c r="C2293" s="125">
        <f t="shared" si="70"/>
        <v>2.3414603098096842E-2</v>
      </c>
      <c r="D2293" s="130">
        <f t="shared" si="71"/>
        <v>23414.603098096843</v>
      </c>
    </row>
    <row r="2294" spans="1:4" x14ac:dyDescent="0.3">
      <c r="A2294" s="73">
        <v>40514</v>
      </c>
      <c r="B2294" s="130">
        <v>1221.530029</v>
      </c>
      <c r="C2294" s="125">
        <f t="shared" si="70"/>
        <v>3.6433419797161193E-2</v>
      </c>
      <c r="D2294" s="130">
        <f t="shared" si="71"/>
        <v>36433.419797161194</v>
      </c>
    </row>
    <row r="2295" spans="1:4" x14ac:dyDescent="0.3">
      <c r="A2295" s="73">
        <v>40513</v>
      </c>
      <c r="B2295" s="130">
        <v>1206.0699460000001</v>
      </c>
      <c r="C2295" s="125">
        <f t="shared" si="70"/>
        <v>2.3533089600730861E-2</v>
      </c>
      <c r="D2295" s="130">
        <f t="shared" si="71"/>
        <v>23533.089600730862</v>
      </c>
    </row>
    <row r="2296" spans="1:4" x14ac:dyDescent="0.3">
      <c r="A2296" s="73">
        <v>40512</v>
      </c>
      <c r="B2296" s="130">
        <v>1180.5500489999999</v>
      </c>
      <c r="C2296" s="125">
        <f t="shared" si="70"/>
        <v>-1.4360217908578665E-2</v>
      </c>
      <c r="D2296" s="130">
        <f t="shared" si="71"/>
        <v>-14360.217908578665</v>
      </c>
    </row>
    <row r="2297" spans="1:4" x14ac:dyDescent="0.3">
      <c r="A2297" s="73">
        <v>40511</v>
      </c>
      <c r="B2297" s="130">
        <v>1187.76001</v>
      </c>
      <c r="C2297" s="125">
        <f t="shared" si="70"/>
        <v>-9.5479118522765472E-3</v>
      </c>
      <c r="D2297" s="130">
        <f t="shared" si="71"/>
        <v>-9547.9118522765475</v>
      </c>
    </row>
    <row r="2298" spans="1:4" x14ac:dyDescent="0.3">
      <c r="A2298" s="73">
        <v>40508</v>
      </c>
      <c r="B2298" s="130">
        <v>1189.400024</v>
      </c>
      <c r="C2298" s="125">
        <f t="shared" si="70"/>
        <v>-1.9892227882231328E-2</v>
      </c>
      <c r="D2298" s="130">
        <f t="shared" si="71"/>
        <v>-19892.227882231327</v>
      </c>
    </row>
    <row r="2299" spans="1:4" x14ac:dyDescent="0.3">
      <c r="A2299" s="73">
        <v>40506</v>
      </c>
      <c r="B2299" s="130">
        <v>1198.349976</v>
      </c>
      <c r="C2299" s="125">
        <f t="shared" si="70"/>
        <v>-1.670617755786119E-2</v>
      </c>
      <c r="D2299" s="130">
        <f t="shared" si="71"/>
        <v>-16706.177557861189</v>
      </c>
    </row>
    <row r="2300" spans="1:4" x14ac:dyDescent="0.3">
      <c r="A2300" s="73">
        <v>40505</v>
      </c>
      <c r="B2300" s="130">
        <v>1180.7299800000001</v>
      </c>
      <c r="C2300" s="125">
        <f t="shared" si="70"/>
        <v>-2.6924380545421789E-2</v>
      </c>
      <c r="D2300" s="130">
        <f t="shared" si="71"/>
        <v>-26924.380545421787</v>
      </c>
    </row>
    <row r="2301" spans="1:4" x14ac:dyDescent="0.3">
      <c r="A2301" s="73">
        <v>40504</v>
      </c>
      <c r="B2301" s="130">
        <v>1197.839966</v>
      </c>
      <c r="C2301" s="125">
        <f t="shared" si="70"/>
        <v>-2.077255998365013E-2</v>
      </c>
      <c r="D2301" s="130">
        <f t="shared" si="71"/>
        <v>-20772.559983650128</v>
      </c>
    </row>
    <row r="2302" spans="1:4" x14ac:dyDescent="0.3">
      <c r="A2302" s="73">
        <v>40501</v>
      </c>
      <c r="B2302" s="130">
        <v>1199.7299800000001</v>
      </c>
      <c r="C2302" s="125">
        <f t="shared" si="70"/>
        <v>-2.1307661223953778E-2</v>
      </c>
      <c r="D2302" s="130">
        <f t="shared" si="71"/>
        <v>-21307.661223953779</v>
      </c>
    </row>
    <row r="2303" spans="1:4" x14ac:dyDescent="0.3">
      <c r="A2303" s="73">
        <v>40500</v>
      </c>
      <c r="B2303" s="130">
        <v>1196.6899410000001</v>
      </c>
      <c r="C2303" s="125">
        <f t="shared" si="70"/>
        <v>-1.9958164891543451E-2</v>
      </c>
      <c r="D2303" s="130">
        <f t="shared" si="71"/>
        <v>-19958.164891543449</v>
      </c>
    </row>
    <row r="2304" spans="1:4" x14ac:dyDescent="0.3">
      <c r="A2304" s="73">
        <v>40499</v>
      </c>
      <c r="B2304" s="130">
        <v>1178.589966</v>
      </c>
      <c r="C2304" s="125">
        <f t="shared" si="70"/>
        <v>-1.6169150581485936E-2</v>
      </c>
      <c r="D2304" s="130">
        <f t="shared" si="71"/>
        <v>-16169.150581485936</v>
      </c>
    </row>
    <row r="2305" spans="1:4" x14ac:dyDescent="0.3">
      <c r="A2305" s="73">
        <v>40498</v>
      </c>
      <c r="B2305" s="130">
        <v>1178.339966</v>
      </c>
      <c r="C2305" s="125">
        <f t="shared" si="70"/>
        <v>-1.2760023030941925E-2</v>
      </c>
      <c r="D2305" s="130">
        <f t="shared" si="71"/>
        <v>-12760.023030941926</v>
      </c>
    </row>
    <row r="2306" spans="1:4" x14ac:dyDescent="0.3">
      <c r="A2306" s="73">
        <v>40497</v>
      </c>
      <c r="B2306" s="130">
        <v>1197.75</v>
      </c>
      <c r="C2306" s="125">
        <f t="shared" si="70"/>
        <v>1.128860242790064E-2</v>
      </c>
      <c r="D2306" s="130">
        <f t="shared" si="71"/>
        <v>11288.60242790064</v>
      </c>
    </row>
    <row r="2307" spans="1:4" x14ac:dyDescent="0.3">
      <c r="A2307" s="73">
        <v>40494</v>
      </c>
      <c r="B2307" s="130">
        <v>1199.209961</v>
      </c>
      <c r="C2307" s="125">
        <f t="shared" si="70"/>
        <v>1.3479667076723212E-2</v>
      </c>
      <c r="D2307" s="130">
        <f t="shared" si="71"/>
        <v>13479.667076723212</v>
      </c>
    </row>
    <row r="2308" spans="1:4" x14ac:dyDescent="0.3">
      <c r="A2308" s="73">
        <v>40493</v>
      </c>
      <c r="B2308" s="130">
        <v>1213.540039</v>
      </c>
      <c r="C2308" s="125">
        <f t="shared" si="70"/>
        <v>2.5139814214588219E-2</v>
      </c>
      <c r="D2308" s="130">
        <f t="shared" si="71"/>
        <v>25139.814214588219</v>
      </c>
    </row>
    <row r="2309" spans="1:4" x14ac:dyDescent="0.3">
      <c r="A2309" s="73">
        <v>40492</v>
      </c>
      <c r="B2309" s="130">
        <v>1218.709961</v>
      </c>
      <c r="C2309" s="125">
        <f t="shared" si="70"/>
        <v>3.0665154131331196E-2</v>
      </c>
      <c r="D2309" s="130">
        <f t="shared" si="71"/>
        <v>30665.154131331197</v>
      </c>
    </row>
    <row r="2310" spans="1:4" x14ac:dyDescent="0.3">
      <c r="A2310" s="73">
        <v>40491</v>
      </c>
      <c r="B2310" s="130">
        <v>1213.400024</v>
      </c>
      <c r="C2310" s="125">
        <f t="shared" si="70"/>
        <v>2.3413522358217698E-2</v>
      </c>
      <c r="D2310" s="130">
        <f t="shared" si="71"/>
        <v>23413.522358217699</v>
      </c>
    </row>
    <row r="2311" spans="1:4" x14ac:dyDescent="0.3">
      <c r="A2311" s="73">
        <v>40490</v>
      </c>
      <c r="B2311" s="130">
        <v>1223.25</v>
      </c>
      <c r="C2311" s="125">
        <f t="shared" si="70"/>
        <v>3.1738672727090744E-2</v>
      </c>
      <c r="D2311" s="130">
        <f t="shared" si="71"/>
        <v>31738.672727090743</v>
      </c>
    </row>
    <row r="2312" spans="1:4" x14ac:dyDescent="0.3">
      <c r="A2312" s="73">
        <v>40487</v>
      </c>
      <c r="B2312" s="130">
        <v>1225.849976</v>
      </c>
      <c r="C2312" s="125">
        <f t="shared" ref="C2312:C2375" si="72">B2312/B2322-1</f>
        <v>3.6151419676321517E-2</v>
      </c>
      <c r="D2312" s="130">
        <f t="shared" ref="D2312:D2375" si="73">C2312*$B$5</f>
        <v>36151.419676321515</v>
      </c>
    </row>
    <row r="2313" spans="1:4" x14ac:dyDescent="0.3">
      <c r="A2313" s="73">
        <v>40486</v>
      </c>
      <c r="B2313" s="130">
        <v>1221.0600589999999</v>
      </c>
      <c r="C2313" s="125">
        <f t="shared" si="72"/>
        <v>3.4568695587678056E-2</v>
      </c>
      <c r="D2313" s="130">
        <f t="shared" si="73"/>
        <v>34568.695587678056</v>
      </c>
    </row>
    <row r="2314" spans="1:4" x14ac:dyDescent="0.3">
      <c r="A2314" s="73">
        <v>40485</v>
      </c>
      <c r="B2314" s="130">
        <v>1197.959961</v>
      </c>
      <c r="C2314" s="125">
        <f t="shared" si="72"/>
        <v>1.6797165316486451E-2</v>
      </c>
      <c r="D2314" s="130">
        <f t="shared" si="73"/>
        <v>16797.165316486451</v>
      </c>
    </row>
    <row r="2315" spans="1:4" x14ac:dyDescent="0.3">
      <c r="A2315" s="73">
        <v>40484</v>
      </c>
      <c r="B2315" s="130">
        <v>1193.5699460000001</v>
      </c>
      <c r="C2315" s="125">
        <f t="shared" si="72"/>
        <v>2.3732671267189254E-2</v>
      </c>
      <c r="D2315" s="130">
        <f t="shared" si="73"/>
        <v>23732.671267189253</v>
      </c>
    </row>
    <row r="2316" spans="1:4" x14ac:dyDescent="0.3">
      <c r="A2316" s="73">
        <v>40483</v>
      </c>
      <c r="B2316" s="130">
        <v>1184.380005</v>
      </c>
      <c r="C2316" s="125">
        <f t="shared" si="72"/>
        <v>-2.7851205008988522E-4</v>
      </c>
      <c r="D2316" s="130">
        <f t="shared" si="73"/>
        <v>-278.51205008988524</v>
      </c>
    </row>
    <row r="2317" spans="1:4" x14ac:dyDescent="0.3">
      <c r="A2317" s="73">
        <v>40480</v>
      </c>
      <c r="B2317" s="130">
        <v>1183.26001</v>
      </c>
      <c r="C2317" s="125">
        <f t="shared" si="72"/>
        <v>6.0109925731799407E-3</v>
      </c>
      <c r="D2317" s="130">
        <f t="shared" si="73"/>
        <v>6010.9925731799403</v>
      </c>
    </row>
    <row r="2318" spans="1:4" x14ac:dyDescent="0.3">
      <c r="A2318" s="73">
        <v>40479</v>
      </c>
      <c r="B2318" s="130">
        <v>1183.780029</v>
      </c>
      <c r="C2318" s="125">
        <f t="shared" si="72"/>
        <v>8.4936825370995894E-3</v>
      </c>
      <c r="D2318" s="130">
        <f t="shared" si="73"/>
        <v>8493.6825370995903</v>
      </c>
    </row>
    <row r="2319" spans="1:4" x14ac:dyDescent="0.3">
      <c r="A2319" s="73">
        <v>40478</v>
      </c>
      <c r="B2319" s="130">
        <v>1182.4499510000001</v>
      </c>
      <c r="C2319" s="125">
        <f t="shared" si="72"/>
        <v>3.69236489993785E-3</v>
      </c>
      <c r="D2319" s="130">
        <f t="shared" si="73"/>
        <v>3692.3648999378502</v>
      </c>
    </row>
    <row r="2320" spans="1:4" x14ac:dyDescent="0.3">
      <c r="A2320" s="73">
        <v>40477</v>
      </c>
      <c r="B2320" s="130">
        <v>1185.6400149999999</v>
      </c>
      <c r="C2320" s="125">
        <f t="shared" si="72"/>
        <v>1.3566765029590977E-2</v>
      </c>
      <c r="D2320" s="130">
        <f t="shared" si="73"/>
        <v>13566.765029590977</v>
      </c>
    </row>
    <row r="2321" spans="1:4" x14ac:dyDescent="0.3">
      <c r="A2321" s="73">
        <v>40476</v>
      </c>
      <c r="B2321" s="130">
        <v>1185.619995</v>
      </c>
      <c r="C2321" s="125">
        <f t="shared" si="72"/>
        <v>1.7420150637325493E-2</v>
      </c>
      <c r="D2321" s="130">
        <f t="shared" si="73"/>
        <v>17420.150637325492</v>
      </c>
    </row>
    <row r="2322" spans="1:4" x14ac:dyDescent="0.3">
      <c r="A2322" s="73">
        <v>40473</v>
      </c>
      <c r="B2322" s="130">
        <v>1183.079956</v>
      </c>
      <c r="C2322" s="125">
        <f t="shared" si="72"/>
        <v>1.5388517899562748E-2</v>
      </c>
      <c r="D2322" s="130">
        <f t="shared" si="73"/>
        <v>15388.517899562748</v>
      </c>
    </row>
    <row r="2323" spans="1:4" x14ac:dyDescent="0.3">
      <c r="A2323" s="73">
        <v>40472</v>
      </c>
      <c r="B2323" s="130">
        <v>1180.26001</v>
      </c>
      <c r="C2323" s="125">
        <f t="shared" si="72"/>
        <v>1.9169947903366902E-2</v>
      </c>
      <c r="D2323" s="130">
        <f t="shared" si="73"/>
        <v>19169.947903366901</v>
      </c>
    </row>
    <row r="2324" spans="1:4" x14ac:dyDescent="0.3">
      <c r="A2324" s="73">
        <v>40471</v>
      </c>
      <c r="B2324" s="130">
        <v>1178.170044</v>
      </c>
      <c r="C2324" s="125">
        <f t="shared" si="72"/>
        <v>1.569012427477734E-2</v>
      </c>
      <c r="D2324" s="130">
        <f t="shared" si="73"/>
        <v>15690.124274777339</v>
      </c>
    </row>
    <row r="2325" spans="1:4" x14ac:dyDescent="0.3">
      <c r="A2325" s="73">
        <v>40470</v>
      </c>
      <c r="B2325" s="130">
        <v>1165.900024</v>
      </c>
      <c r="C2325" s="125">
        <f t="shared" si="72"/>
        <v>4.4368072367004796E-3</v>
      </c>
      <c r="D2325" s="130">
        <f t="shared" si="73"/>
        <v>4436.8072367004797</v>
      </c>
    </row>
    <row r="2326" spans="1:4" x14ac:dyDescent="0.3">
      <c r="A2326" s="73">
        <v>40469</v>
      </c>
      <c r="B2326" s="130">
        <v>1184.709961</v>
      </c>
      <c r="C2326" s="125">
        <f t="shared" si="72"/>
        <v>4.1933749139355436E-2</v>
      </c>
      <c r="D2326" s="130">
        <f t="shared" si="73"/>
        <v>41933.749139355437</v>
      </c>
    </row>
    <row r="2327" spans="1:4" x14ac:dyDescent="0.3">
      <c r="A2327" s="73">
        <v>40466</v>
      </c>
      <c r="B2327" s="130">
        <v>1176.1899410000001</v>
      </c>
      <c r="C2327" s="125">
        <f t="shared" si="72"/>
        <v>2.6128865910532539E-2</v>
      </c>
      <c r="D2327" s="130">
        <f t="shared" si="73"/>
        <v>26128.865910532539</v>
      </c>
    </row>
    <row r="2328" spans="1:4" x14ac:dyDescent="0.3">
      <c r="A2328" s="73">
        <v>40465</v>
      </c>
      <c r="B2328" s="130">
        <v>1173.8100589999999</v>
      </c>
      <c r="C2328" s="125">
        <f t="shared" si="72"/>
        <v>2.8575279880992399E-2</v>
      </c>
      <c r="D2328" s="130">
        <f t="shared" si="73"/>
        <v>28575.279880992399</v>
      </c>
    </row>
    <row r="2329" spans="1:4" x14ac:dyDescent="0.3">
      <c r="A2329" s="73">
        <v>40464</v>
      </c>
      <c r="B2329" s="130">
        <v>1178.099976</v>
      </c>
      <c r="C2329" s="125">
        <f t="shared" si="72"/>
        <v>2.9150975848470262E-2</v>
      </c>
      <c r="D2329" s="130">
        <f t="shared" si="73"/>
        <v>29150.975848470262</v>
      </c>
    </row>
    <row r="2330" spans="1:4" x14ac:dyDescent="0.3">
      <c r="A2330" s="73">
        <v>40463</v>
      </c>
      <c r="B2330" s="130">
        <v>1169.7700199999999</v>
      </c>
      <c r="C2330" s="125">
        <f t="shared" si="72"/>
        <v>1.9229824816817453E-2</v>
      </c>
      <c r="D2330" s="130">
        <f t="shared" si="73"/>
        <v>19229.824816817454</v>
      </c>
    </row>
    <row r="2331" spans="1:4" x14ac:dyDescent="0.3">
      <c r="A2331" s="73">
        <v>40462</v>
      </c>
      <c r="B2331" s="130">
        <v>1165.3199460000001</v>
      </c>
      <c r="C2331" s="125">
        <f t="shared" si="72"/>
        <v>2.027729154459279E-2</v>
      </c>
      <c r="D2331" s="130">
        <f t="shared" si="73"/>
        <v>20277.29154459279</v>
      </c>
    </row>
    <row r="2332" spans="1:4" x14ac:dyDescent="0.3">
      <c r="A2332" s="73">
        <v>40459</v>
      </c>
      <c r="B2332" s="130">
        <v>1165.150024</v>
      </c>
      <c r="C2332" s="125">
        <f t="shared" si="72"/>
        <v>1.4347009470719652E-2</v>
      </c>
      <c r="D2332" s="130">
        <f t="shared" si="73"/>
        <v>14347.009470719651</v>
      </c>
    </row>
    <row r="2333" spans="1:4" x14ac:dyDescent="0.3">
      <c r="A2333" s="73">
        <v>40458</v>
      </c>
      <c r="B2333" s="130">
        <v>1158.0600589999999</v>
      </c>
      <c r="C2333" s="125">
        <f t="shared" si="72"/>
        <v>2.9542334663782643E-2</v>
      </c>
      <c r="D2333" s="130">
        <f t="shared" si="73"/>
        <v>29542.334663782643</v>
      </c>
    </row>
    <row r="2334" spans="1:4" x14ac:dyDescent="0.3">
      <c r="A2334" s="73">
        <v>40457</v>
      </c>
      <c r="B2334" s="130">
        <v>1159.969971</v>
      </c>
      <c r="C2334" s="125">
        <f t="shared" si="72"/>
        <v>2.2648676996145811E-2</v>
      </c>
      <c r="D2334" s="130">
        <f t="shared" si="73"/>
        <v>22648.676996145812</v>
      </c>
    </row>
    <row r="2335" spans="1:4" x14ac:dyDescent="0.3">
      <c r="A2335" s="73">
        <v>40456</v>
      </c>
      <c r="B2335" s="130">
        <v>1160.75</v>
      </c>
      <c r="C2335" s="125">
        <f t="shared" si="72"/>
        <v>1.8398261477171385E-2</v>
      </c>
      <c r="D2335" s="130">
        <f t="shared" si="73"/>
        <v>18398.261477171385</v>
      </c>
    </row>
    <row r="2336" spans="1:4" x14ac:dyDescent="0.3">
      <c r="A2336" s="73">
        <v>40455</v>
      </c>
      <c r="B2336" s="130">
        <v>1137.030029</v>
      </c>
      <c r="C2336" s="125">
        <f t="shared" si="72"/>
        <v>-4.970580631877386E-3</v>
      </c>
      <c r="D2336" s="130">
        <f t="shared" si="73"/>
        <v>-4970.5806318773857</v>
      </c>
    </row>
    <row r="2337" spans="1:4" x14ac:dyDescent="0.3">
      <c r="A2337" s="73">
        <v>40452</v>
      </c>
      <c r="B2337" s="130">
        <v>1146.23999</v>
      </c>
      <c r="C2337" s="125">
        <f t="shared" si="72"/>
        <v>1.8345956008637643E-2</v>
      </c>
      <c r="D2337" s="130">
        <f t="shared" si="73"/>
        <v>18345.956008637644</v>
      </c>
    </row>
    <row r="2338" spans="1:4" x14ac:dyDescent="0.3">
      <c r="A2338" s="73">
        <v>40451</v>
      </c>
      <c r="B2338" s="130">
        <v>1141.1999510000001</v>
      </c>
      <c r="C2338" s="125">
        <f t="shared" si="72"/>
        <v>1.4706592659093243E-2</v>
      </c>
      <c r="D2338" s="130">
        <f t="shared" si="73"/>
        <v>14706.592659093243</v>
      </c>
    </row>
    <row r="2339" spans="1:4" x14ac:dyDescent="0.3">
      <c r="A2339" s="73">
        <v>40450</v>
      </c>
      <c r="B2339" s="130">
        <v>1144.7299800000001</v>
      </c>
      <c r="C2339" s="125">
        <f t="shared" si="72"/>
        <v>1.7474499314374281E-2</v>
      </c>
      <c r="D2339" s="130">
        <f t="shared" si="73"/>
        <v>17474.499314374279</v>
      </c>
    </row>
    <row r="2340" spans="1:4" x14ac:dyDescent="0.3">
      <c r="A2340" s="73">
        <v>40449</v>
      </c>
      <c r="B2340" s="130">
        <v>1147.6999510000001</v>
      </c>
      <c r="C2340" s="125">
        <f t="shared" si="72"/>
        <v>2.372667520242655E-2</v>
      </c>
      <c r="D2340" s="130">
        <f t="shared" si="73"/>
        <v>23726.675202426552</v>
      </c>
    </row>
    <row r="2341" spans="1:4" x14ac:dyDescent="0.3">
      <c r="A2341" s="73">
        <v>40448</v>
      </c>
      <c r="B2341" s="130">
        <v>1142.160034</v>
      </c>
      <c r="C2341" s="125">
        <f t="shared" si="72"/>
        <v>1.8058659030744328E-2</v>
      </c>
      <c r="D2341" s="130">
        <f t="shared" si="73"/>
        <v>18058.659030744329</v>
      </c>
    </row>
    <row r="2342" spans="1:4" x14ac:dyDescent="0.3">
      <c r="A2342" s="73">
        <v>40445</v>
      </c>
      <c r="B2342" s="130">
        <v>1148.670044</v>
      </c>
      <c r="C2342" s="125">
        <f t="shared" si="72"/>
        <v>3.5257530775883117E-2</v>
      </c>
      <c r="D2342" s="130">
        <f t="shared" si="73"/>
        <v>35257.530775883119</v>
      </c>
    </row>
    <row r="2343" spans="1:4" x14ac:dyDescent="0.3">
      <c r="A2343" s="73">
        <v>40444</v>
      </c>
      <c r="B2343" s="130">
        <v>1124.829956</v>
      </c>
      <c r="C2343" s="125">
        <f t="shared" si="72"/>
        <v>1.8701571292828456E-2</v>
      </c>
      <c r="D2343" s="130">
        <f t="shared" si="73"/>
        <v>18701.571292828456</v>
      </c>
    </row>
    <row r="2344" spans="1:4" x14ac:dyDescent="0.3">
      <c r="A2344" s="73">
        <v>40443</v>
      </c>
      <c r="B2344" s="130">
        <v>1134.280029</v>
      </c>
      <c r="C2344" s="125">
        <f t="shared" si="72"/>
        <v>3.2224043027037075E-2</v>
      </c>
      <c r="D2344" s="130">
        <f t="shared" si="73"/>
        <v>32224.043027037074</v>
      </c>
    </row>
    <row r="2345" spans="1:4" x14ac:dyDescent="0.3">
      <c r="A2345" s="73">
        <v>40442</v>
      </c>
      <c r="B2345" s="130">
        <v>1139.780029</v>
      </c>
      <c r="C2345" s="125">
        <f t="shared" si="72"/>
        <v>4.3907591307204452E-2</v>
      </c>
      <c r="D2345" s="130">
        <f t="shared" si="73"/>
        <v>43907.59130720445</v>
      </c>
    </row>
    <row r="2346" spans="1:4" x14ac:dyDescent="0.3">
      <c r="A2346" s="73">
        <v>40441</v>
      </c>
      <c r="B2346" s="130">
        <v>1142.709961</v>
      </c>
      <c r="C2346" s="125">
        <f t="shared" si="72"/>
        <v>3.4585427614187036E-2</v>
      </c>
      <c r="D2346" s="130">
        <f t="shared" si="73"/>
        <v>34585.427614187036</v>
      </c>
    </row>
    <row r="2347" spans="1:4" x14ac:dyDescent="0.3">
      <c r="A2347" s="73">
        <v>40438</v>
      </c>
      <c r="B2347" s="130">
        <v>1125.589966</v>
      </c>
      <c r="C2347" s="125">
        <f t="shared" si="72"/>
        <v>3.2556637722557014E-2</v>
      </c>
      <c r="D2347" s="130">
        <f t="shared" si="73"/>
        <v>32556.637722557014</v>
      </c>
    </row>
    <row r="2348" spans="1:4" x14ac:dyDescent="0.3">
      <c r="A2348" s="73">
        <v>40437</v>
      </c>
      <c r="B2348" s="130">
        <v>1124.660034</v>
      </c>
      <c r="C2348" s="125">
        <f t="shared" si="72"/>
        <v>4.1072298547779162E-2</v>
      </c>
      <c r="D2348" s="130">
        <f t="shared" si="73"/>
        <v>41072.298547779159</v>
      </c>
    </row>
    <row r="2349" spans="1:4" x14ac:dyDescent="0.3">
      <c r="A2349" s="73">
        <v>40436</v>
      </c>
      <c r="B2349" s="130">
        <v>1125.0699460000001</v>
      </c>
      <c r="C2349" s="125">
        <f t="shared" si="72"/>
        <v>7.2179384155502069E-2</v>
      </c>
      <c r="D2349" s="130">
        <f t="shared" si="73"/>
        <v>72179.384155502063</v>
      </c>
    </row>
    <row r="2350" spans="1:4" x14ac:dyDescent="0.3">
      <c r="A2350" s="73">
        <v>40435</v>
      </c>
      <c r="B2350" s="130">
        <v>1121.099976</v>
      </c>
      <c r="C2350" s="125">
        <f t="shared" si="72"/>
        <v>6.8813569168480804E-2</v>
      </c>
      <c r="D2350" s="130">
        <f t="shared" si="73"/>
        <v>68813.569168480797</v>
      </c>
    </row>
    <row r="2351" spans="1:4" x14ac:dyDescent="0.3">
      <c r="A2351" s="73">
        <v>40434</v>
      </c>
      <c r="B2351" s="130">
        <v>1121.900024</v>
      </c>
      <c r="C2351" s="125">
        <f t="shared" si="72"/>
        <v>5.3832987187857784E-2</v>
      </c>
      <c r="D2351" s="130">
        <f t="shared" si="73"/>
        <v>53832.987187857783</v>
      </c>
    </row>
    <row r="2352" spans="1:4" x14ac:dyDescent="0.3">
      <c r="A2352" s="73">
        <v>40431</v>
      </c>
      <c r="B2352" s="130">
        <v>1109.5500489999999</v>
      </c>
      <c r="C2352" s="125">
        <f t="shared" si="72"/>
        <v>5.951956582768414E-2</v>
      </c>
      <c r="D2352" s="130">
        <f t="shared" si="73"/>
        <v>59519.565827684142</v>
      </c>
    </row>
    <row r="2353" spans="1:4" x14ac:dyDescent="0.3">
      <c r="A2353" s="73">
        <v>40430</v>
      </c>
      <c r="B2353" s="130">
        <v>1104.1800539999999</v>
      </c>
      <c r="C2353" s="125">
        <f t="shared" si="72"/>
        <v>4.6288933354223794E-2</v>
      </c>
      <c r="D2353" s="130">
        <f t="shared" si="73"/>
        <v>46288.933354223795</v>
      </c>
    </row>
    <row r="2354" spans="1:4" x14ac:dyDescent="0.3">
      <c r="A2354" s="73">
        <v>40429</v>
      </c>
      <c r="B2354" s="130">
        <v>1098.869995</v>
      </c>
      <c r="C2354" s="125">
        <f t="shared" si="72"/>
        <v>4.4682327876459649E-2</v>
      </c>
      <c r="D2354" s="130">
        <f t="shared" si="73"/>
        <v>44682.327876459647</v>
      </c>
    </row>
    <row r="2355" spans="1:4" x14ac:dyDescent="0.3">
      <c r="A2355" s="73">
        <v>40428</v>
      </c>
      <c r="B2355" s="130">
        <v>1091.839966</v>
      </c>
      <c r="C2355" s="125">
        <f t="shared" si="72"/>
        <v>2.2935074711462056E-2</v>
      </c>
      <c r="D2355" s="130">
        <f t="shared" si="73"/>
        <v>22935.074711462057</v>
      </c>
    </row>
    <row r="2356" spans="1:4" x14ac:dyDescent="0.3">
      <c r="A2356" s="73">
        <v>40424</v>
      </c>
      <c r="B2356" s="130">
        <v>1104.51001</v>
      </c>
      <c r="C2356" s="125">
        <f t="shared" si="72"/>
        <v>3.062459368553494E-2</v>
      </c>
      <c r="D2356" s="130">
        <f t="shared" si="73"/>
        <v>30624.593685534939</v>
      </c>
    </row>
    <row r="2357" spans="1:4" x14ac:dyDescent="0.3">
      <c r="A2357" s="73">
        <v>40423</v>
      </c>
      <c r="B2357" s="130">
        <v>1090.099976</v>
      </c>
      <c r="C2357" s="125">
        <f t="shared" si="72"/>
        <v>1.3452554254471449E-2</v>
      </c>
      <c r="D2357" s="130">
        <f t="shared" si="73"/>
        <v>13452.55425447145</v>
      </c>
    </row>
    <row r="2358" spans="1:4" x14ac:dyDescent="0.3">
      <c r="A2358" s="73">
        <v>40422</v>
      </c>
      <c r="B2358" s="130">
        <v>1080.290039</v>
      </c>
      <c r="C2358" s="125">
        <f t="shared" si="72"/>
        <v>-1.2676386057800415E-2</v>
      </c>
      <c r="D2358" s="130">
        <f t="shared" si="73"/>
        <v>-12676.386057800415</v>
      </c>
    </row>
    <row r="2359" spans="1:4" x14ac:dyDescent="0.3">
      <c r="A2359" s="73">
        <v>40421</v>
      </c>
      <c r="B2359" s="130">
        <v>1049.329956</v>
      </c>
      <c r="C2359" s="125">
        <f t="shared" si="72"/>
        <v>-3.9550113915779339E-2</v>
      </c>
      <c r="D2359" s="130">
        <f t="shared" si="73"/>
        <v>-39550.113915779337</v>
      </c>
    </row>
    <row r="2360" spans="1:4" x14ac:dyDescent="0.3">
      <c r="A2360" s="73">
        <v>40420</v>
      </c>
      <c r="B2360" s="130">
        <v>1048.920044</v>
      </c>
      <c r="C2360" s="125">
        <f t="shared" si="72"/>
        <v>-2.8219867756397843E-2</v>
      </c>
      <c r="D2360" s="130">
        <f t="shared" si="73"/>
        <v>-28219.867756397842</v>
      </c>
    </row>
    <row r="2361" spans="1:4" x14ac:dyDescent="0.3">
      <c r="A2361" s="73">
        <v>40417</v>
      </c>
      <c r="B2361" s="130">
        <v>1064.589966</v>
      </c>
      <c r="C2361" s="125">
        <f t="shared" si="72"/>
        <v>-1.3583538568450293E-2</v>
      </c>
      <c r="D2361" s="130">
        <f t="shared" si="73"/>
        <v>-13583.538568450293</v>
      </c>
    </row>
    <row r="2362" spans="1:4" x14ac:dyDescent="0.3">
      <c r="A2362" s="73">
        <v>40416</v>
      </c>
      <c r="B2362" s="130">
        <v>1047.219971</v>
      </c>
      <c r="C2362" s="125">
        <f t="shared" si="72"/>
        <v>-3.3582206240006185E-2</v>
      </c>
      <c r="D2362" s="130">
        <f t="shared" si="73"/>
        <v>-33582.206240006184</v>
      </c>
    </row>
    <row r="2363" spans="1:4" x14ac:dyDescent="0.3">
      <c r="A2363" s="73">
        <v>40415</v>
      </c>
      <c r="B2363" s="130">
        <v>1055.329956</v>
      </c>
      <c r="C2363" s="125">
        <f t="shared" si="72"/>
        <v>-3.1336352454637728E-2</v>
      </c>
      <c r="D2363" s="130">
        <f t="shared" si="73"/>
        <v>-31336.352454637727</v>
      </c>
    </row>
    <row r="2364" spans="1:4" x14ac:dyDescent="0.3">
      <c r="A2364" s="73">
        <v>40414</v>
      </c>
      <c r="B2364" s="130">
        <v>1051.869995</v>
      </c>
      <c r="C2364" s="125">
        <f t="shared" si="72"/>
        <v>-6.171842752271306E-2</v>
      </c>
      <c r="D2364" s="130">
        <f t="shared" si="73"/>
        <v>-61718.427522713057</v>
      </c>
    </row>
    <row r="2365" spans="1:4" x14ac:dyDescent="0.3">
      <c r="A2365" s="73">
        <v>40413</v>
      </c>
      <c r="B2365" s="130">
        <v>1067.3599850000001</v>
      </c>
      <c r="C2365" s="125">
        <f t="shared" si="72"/>
        <v>-5.358271656095015E-2</v>
      </c>
      <c r="D2365" s="130">
        <f t="shared" si="73"/>
        <v>-53582.716560950154</v>
      </c>
    </row>
    <row r="2366" spans="1:4" x14ac:dyDescent="0.3">
      <c r="A2366" s="73">
        <v>40410</v>
      </c>
      <c r="B2366" s="130">
        <v>1071.6899410000001</v>
      </c>
      <c r="C2366" s="125">
        <f t="shared" si="72"/>
        <v>-4.4533070621593174E-2</v>
      </c>
      <c r="D2366" s="130">
        <f t="shared" si="73"/>
        <v>-44533.070621593171</v>
      </c>
    </row>
    <row r="2367" spans="1:4" x14ac:dyDescent="0.3">
      <c r="A2367" s="73">
        <v>40409</v>
      </c>
      <c r="B2367" s="130">
        <v>1075.630005</v>
      </c>
      <c r="C2367" s="125">
        <f t="shared" si="72"/>
        <v>-4.4572397980323863E-2</v>
      </c>
      <c r="D2367" s="130">
        <f t="shared" si="73"/>
        <v>-44572.397980323862</v>
      </c>
    </row>
    <row r="2368" spans="1:4" x14ac:dyDescent="0.3">
      <c r="A2368" s="73">
        <v>40408</v>
      </c>
      <c r="B2368" s="130">
        <v>1094.160034</v>
      </c>
      <c r="C2368" s="125">
        <f t="shared" si="72"/>
        <v>-2.9345974498296568E-2</v>
      </c>
      <c r="D2368" s="130">
        <f t="shared" si="73"/>
        <v>-29345.974498296568</v>
      </c>
    </row>
    <row r="2369" spans="1:4" x14ac:dyDescent="0.3">
      <c r="A2369" s="73">
        <v>40407</v>
      </c>
      <c r="B2369" s="130">
        <v>1092.540039</v>
      </c>
      <c r="C2369" s="125">
        <f t="shared" si="72"/>
        <v>-2.4918268364611418E-2</v>
      </c>
      <c r="D2369" s="130">
        <f t="shared" si="73"/>
        <v>-24918.268364611416</v>
      </c>
    </row>
    <row r="2370" spans="1:4" x14ac:dyDescent="0.3">
      <c r="A2370" s="73">
        <v>40406</v>
      </c>
      <c r="B2370" s="130">
        <v>1079.380005</v>
      </c>
      <c r="C2370" s="125">
        <f t="shared" si="72"/>
        <v>-4.1283979019824613E-2</v>
      </c>
      <c r="D2370" s="130">
        <f t="shared" si="73"/>
        <v>-41283.979019824612</v>
      </c>
    </row>
    <row r="2371" spans="1:4" x14ac:dyDescent="0.3">
      <c r="A2371" s="73">
        <v>40403</v>
      </c>
      <c r="B2371" s="130">
        <v>1079.25</v>
      </c>
      <c r="C2371" s="125">
        <f t="shared" si="72"/>
        <v>-2.0288649679491289E-2</v>
      </c>
      <c r="D2371" s="130">
        <f t="shared" si="73"/>
        <v>-20288.649679491289</v>
      </c>
    </row>
    <row r="2372" spans="1:4" x14ac:dyDescent="0.3">
      <c r="A2372" s="73">
        <v>40402</v>
      </c>
      <c r="B2372" s="130">
        <v>1083.6099850000001</v>
      </c>
      <c r="C2372" s="125">
        <f t="shared" si="72"/>
        <v>-1.6268320906574152E-2</v>
      </c>
      <c r="D2372" s="130">
        <f t="shared" si="73"/>
        <v>-16268.320906574152</v>
      </c>
    </row>
    <row r="2373" spans="1:4" x14ac:dyDescent="0.3">
      <c r="A2373" s="73">
        <v>40401</v>
      </c>
      <c r="B2373" s="130">
        <v>1089.469971</v>
      </c>
      <c r="C2373" s="125">
        <f t="shared" si="72"/>
        <v>-1.5061551467451584E-2</v>
      </c>
      <c r="D2373" s="130">
        <f t="shared" si="73"/>
        <v>-15061.551467451583</v>
      </c>
    </row>
    <row r="2374" spans="1:4" x14ac:dyDescent="0.3">
      <c r="A2374" s="73">
        <v>40400</v>
      </c>
      <c r="B2374" s="130">
        <v>1121.0600589999999</v>
      </c>
      <c r="C2374" s="125">
        <f t="shared" si="72"/>
        <v>6.4821637042964397E-3</v>
      </c>
      <c r="D2374" s="130">
        <f t="shared" si="73"/>
        <v>6482.1637042964394</v>
      </c>
    </row>
    <row r="2375" spans="1:4" x14ac:dyDescent="0.3">
      <c r="A2375" s="73">
        <v>40399</v>
      </c>
      <c r="B2375" s="130">
        <v>1127.790039</v>
      </c>
      <c r="C2375" s="125">
        <f t="shared" si="72"/>
        <v>1.1461806517772954E-2</v>
      </c>
      <c r="D2375" s="130">
        <f t="shared" si="73"/>
        <v>11461.806517772955</v>
      </c>
    </row>
    <row r="2376" spans="1:4" x14ac:dyDescent="0.3">
      <c r="A2376" s="73">
        <v>40396</v>
      </c>
      <c r="B2376" s="130">
        <v>1121.6400149999999</v>
      </c>
      <c r="C2376" s="125">
        <f t="shared" ref="C2376:C2439" si="74">B2376/B2386-1</f>
        <v>1.7212903718971662E-2</v>
      </c>
      <c r="D2376" s="130">
        <f t="shared" ref="D2376:D2439" si="75">C2376*$B$5</f>
        <v>17212.903718971662</v>
      </c>
    </row>
    <row r="2377" spans="1:4" x14ac:dyDescent="0.3">
      <c r="A2377" s="73">
        <v>40395</v>
      </c>
      <c r="B2377" s="130">
        <v>1125.8100589999999</v>
      </c>
      <c r="C2377" s="125">
        <f t="shared" si="74"/>
        <v>2.9387304860660546E-2</v>
      </c>
      <c r="D2377" s="130">
        <f t="shared" si="75"/>
        <v>29387.304860660544</v>
      </c>
    </row>
    <row r="2378" spans="1:4" x14ac:dyDescent="0.3">
      <c r="A2378" s="73">
        <v>40394</v>
      </c>
      <c r="B2378" s="130">
        <v>1127.23999</v>
      </c>
      <c r="C2378" s="125">
        <f t="shared" si="74"/>
        <v>5.3899181772989913E-2</v>
      </c>
      <c r="D2378" s="130">
        <f t="shared" si="75"/>
        <v>53899.181772989912</v>
      </c>
    </row>
    <row r="2379" spans="1:4" x14ac:dyDescent="0.3">
      <c r="A2379" s="73">
        <v>40393</v>
      </c>
      <c r="B2379" s="130">
        <v>1120.459961</v>
      </c>
      <c r="C2379" s="125">
        <f t="shared" si="74"/>
        <v>3.4130746928983324E-2</v>
      </c>
      <c r="D2379" s="130">
        <f t="shared" si="75"/>
        <v>34130.746928983324</v>
      </c>
    </row>
    <row r="2380" spans="1:4" x14ac:dyDescent="0.3">
      <c r="A2380" s="73">
        <v>40392</v>
      </c>
      <c r="B2380" s="130">
        <v>1125.8599850000001</v>
      </c>
      <c r="C2380" s="125">
        <f t="shared" si="74"/>
        <v>5.0977815635939283E-2</v>
      </c>
      <c r="D2380" s="130">
        <f t="shared" si="75"/>
        <v>50977.815635939281</v>
      </c>
    </row>
    <row r="2381" spans="1:4" x14ac:dyDescent="0.3">
      <c r="A2381" s="73">
        <v>40389</v>
      </c>
      <c r="B2381" s="130">
        <v>1101.599976</v>
      </c>
      <c r="C2381" s="125">
        <f t="shared" si="74"/>
        <v>3.4482731225665253E-2</v>
      </c>
      <c r="D2381" s="130">
        <f t="shared" si="75"/>
        <v>34482.731225665251</v>
      </c>
    </row>
    <row r="2382" spans="1:4" x14ac:dyDescent="0.3">
      <c r="A2382" s="73">
        <v>40388</v>
      </c>
      <c r="B2382" s="130">
        <v>1101.530029</v>
      </c>
      <c r="C2382" s="125">
        <f t="shared" si="74"/>
        <v>4.6056919342931657E-3</v>
      </c>
      <c r="D2382" s="130">
        <f t="shared" si="75"/>
        <v>4605.691934293166</v>
      </c>
    </row>
    <row r="2383" spans="1:4" x14ac:dyDescent="0.3">
      <c r="A2383" s="73">
        <v>40387</v>
      </c>
      <c r="B2383" s="130">
        <v>1106.130005</v>
      </c>
      <c r="C2383" s="125">
        <f t="shared" si="74"/>
        <v>1.0007542719092211E-2</v>
      </c>
      <c r="D2383" s="130">
        <f t="shared" si="75"/>
        <v>10007.542719092211</v>
      </c>
    </row>
    <row r="2384" spans="1:4" x14ac:dyDescent="0.3">
      <c r="A2384" s="73">
        <v>40386</v>
      </c>
      <c r="B2384" s="130">
        <v>1113.839966</v>
      </c>
      <c r="C2384" s="125">
        <f t="shared" si="74"/>
        <v>1.6889733392600359E-2</v>
      </c>
      <c r="D2384" s="130">
        <f t="shared" si="75"/>
        <v>16889.733392600359</v>
      </c>
    </row>
    <row r="2385" spans="1:4" x14ac:dyDescent="0.3">
      <c r="A2385" s="73">
        <v>40385</v>
      </c>
      <c r="B2385" s="130">
        <v>1115.01001</v>
      </c>
      <c r="C2385" s="125">
        <f t="shared" si="74"/>
        <v>3.3612987253765825E-2</v>
      </c>
      <c r="D2385" s="130">
        <f t="shared" si="75"/>
        <v>33612.987253765823</v>
      </c>
    </row>
    <row r="2386" spans="1:4" x14ac:dyDescent="0.3">
      <c r="A2386" s="73">
        <v>40382</v>
      </c>
      <c r="B2386" s="130">
        <v>1102.660034</v>
      </c>
      <c r="C2386" s="125">
        <f t="shared" si="74"/>
        <v>2.2913720262008885E-2</v>
      </c>
      <c r="D2386" s="130">
        <f t="shared" si="75"/>
        <v>22913.720262008886</v>
      </c>
    </row>
    <row r="2387" spans="1:4" x14ac:dyDescent="0.3">
      <c r="A2387" s="73">
        <v>40381</v>
      </c>
      <c r="B2387" s="130">
        <v>1093.670044</v>
      </c>
      <c r="C2387" s="125">
        <f t="shared" si="74"/>
        <v>2.1882778790002222E-2</v>
      </c>
      <c r="D2387" s="130">
        <f t="shared" si="75"/>
        <v>21882.778790002223</v>
      </c>
    </row>
    <row r="2388" spans="1:4" x14ac:dyDescent="0.3">
      <c r="A2388" s="73">
        <v>40380</v>
      </c>
      <c r="B2388" s="130">
        <v>1069.589966</v>
      </c>
      <c r="C2388" s="125">
        <f t="shared" si="74"/>
        <v>8.7901627172293217E-3</v>
      </c>
      <c r="D2388" s="130">
        <f t="shared" si="75"/>
        <v>8790.1627172293211</v>
      </c>
    </row>
    <row r="2389" spans="1:4" x14ac:dyDescent="0.3">
      <c r="A2389" s="73">
        <v>40379</v>
      </c>
      <c r="B2389" s="130">
        <v>1083.4799800000001</v>
      </c>
      <c r="C2389" s="125">
        <f t="shared" si="74"/>
        <v>5.3907279555153176E-2</v>
      </c>
      <c r="D2389" s="130">
        <f t="shared" si="75"/>
        <v>53907.279555153174</v>
      </c>
    </row>
    <row r="2390" spans="1:4" x14ac:dyDescent="0.3">
      <c r="A2390" s="73">
        <v>40378</v>
      </c>
      <c r="B2390" s="130">
        <v>1071.25</v>
      </c>
      <c r="C2390" s="125">
        <f t="shared" si="74"/>
        <v>4.7595280751511204E-2</v>
      </c>
      <c r="D2390" s="130">
        <f t="shared" si="75"/>
        <v>47595.280751511207</v>
      </c>
    </row>
    <row r="2391" spans="1:4" x14ac:dyDescent="0.3">
      <c r="A2391" s="73">
        <v>40375</v>
      </c>
      <c r="B2391" s="130">
        <v>1064.880005</v>
      </c>
      <c r="C2391" s="125">
        <f t="shared" si="74"/>
        <v>3.6510711995243694E-2</v>
      </c>
      <c r="D2391" s="130">
        <f t="shared" si="75"/>
        <v>36510.711995243691</v>
      </c>
    </row>
    <row r="2392" spans="1:4" x14ac:dyDescent="0.3">
      <c r="A2392" s="73">
        <v>40374</v>
      </c>
      <c r="B2392" s="130">
        <v>1096.4799800000001</v>
      </c>
      <c r="C2392" s="125">
        <f t="shared" si="74"/>
        <v>6.3810403982309083E-2</v>
      </c>
      <c r="D2392" s="130">
        <f t="shared" si="75"/>
        <v>63810.403982309086</v>
      </c>
    </row>
    <row r="2393" spans="1:4" x14ac:dyDescent="0.3">
      <c r="A2393" s="73">
        <v>40373</v>
      </c>
      <c r="B2393" s="130">
        <v>1095.170044</v>
      </c>
      <c r="C2393" s="125">
        <f t="shared" si="74"/>
        <v>5.1794067187142856E-2</v>
      </c>
      <c r="D2393" s="130">
        <f t="shared" si="75"/>
        <v>51794.067187142857</v>
      </c>
    </row>
    <row r="2394" spans="1:4" x14ac:dyDescent="0.3">
      <c r="A2394" s="73">
        <v>40372</v>
      </c>
      <c r="B2394" s="130">
        <v>1095.339966</v>
      </c>
      <c r="C2394" s="125">
        <f t="shared" si="74"/>
        <v>1.9328681280650573E-2</v>
      </c>
      <c r="D2394" s="130">
        <f t="shared" si="75"/>
        <v>19328.681280650573</v>
      </c>
    </row>
    <row r="2395" spans="1:4" x14ac:dyDescent="0.3">
      <c r="A2395" s="73">
        <v>40371</v>
      </c>
      <c r="B2395" s="130">
        <v>1078.75</v>
      </c>
      <c r="C2395" s="125">
        <f t="shared" si="74"/>
        <v>1.8481276993189688E-3</v>
      </c>
      <c r="D2395" s="130">
        <f t="shared" si="75"/>
        <v>1848.1276993189688</v>
      </c>
    </row>
    <row r="2396" spans="1:4" x14ac:dyDescent="0.3">
      <c r="A2396" s="73">
        <v>40368</v>
      </c>
      <c r="B2396" s="130">
        <v>1077.959961</v>
      </c>
      <c r="C2396" s="125">
        <f t="shared" si="74"/>
        <v>3.976958185919921E-3</v>
      </c>
      <c r="D2396" s="130">
        <f t="shared" si="75"/>
        <v>3976.9581859199211</v>
      </c>
    </row>
    <row r="2397" spans="1:4" x14ac:dyDescent="0.3">
      <c r="A2397" s="73">
        <v>40367</v>
      </c>
      <c r="B2397" s="130">
        <v>1070.25</v>
      </c>
      <c r="C2397" s="125">
        <f t="shared" si="74"/>
        <v>-1.9953516557830175E-2</v>
      </c>
      <c r="D2397" s="130">
        <f t="shared" si="75"/>
        <v>-19953.516557830175</v>
      </c>
    </row>
    <row r="2398" spans="1:4" x14ac:dyDescent="0.3">
      <c r="A2398" s="73">
        <v>40366</v>
      </c>
      <c r="B2398" s="130">
        <v>1060.2700199999999</v>
      </c>
      <c r="C2398" s="125">
        <f t="shared" si="74"/>
        <v>-3.1990977086425176E-2</v>
      </c>
      <c r="D2398" s="130">
        <f t="shared" si="75"/>
        <v>-31990.977086425177</v>
      </c>
    </row>
    <row r="2399" spans="1:4" x14ac:dyDescent="0.3">
      <c r="A2399" s="73">
        <v>40365</v>
      </c>
      <c r="B2399" s="130">
        <v>1028.0600589999999</v>
      </c>
      <c r="C2399" s="125">
        <f t="shared" si="74"/>
        <v>-7.6482119787660841E-2</v>
      </c>
      <c r="D2399" s="130">
        <f t="shared" si="75"/>
        <v>-76482.119787660835</v>
      </c>
    </row>
    <row r="2400" spans="1:4" x14ac:dyDescent="0.3">
      <c r="A2400" s="73">
        <v>40361</v>
      </c>
      <c r="B2400" s="130">
        <v>1022.580017</v>
      </c>
      <c r="C2400" s="125">
        <f t="shared" si="74"/>
        <v>-8.4947778678063024E-2</v>
      </c>
      <c r="D2400" s="130">
        <f t="shared" si="75"/>
        <v>-84947.778678063027</v>
      </c>
    </row>
    <row r="2401" spans="1:4" x14ac:dyDescent="0.3">
      <c r="A2401" s="73">
        <v>40360</v>
      </c>
      <c r="B2401" s="130">
        <v>1027.369995</v>
      </c>
      <c r="C2401" s="125">
        <f t="shared" si="74"/>
        <v>-7.9450593976404749E-2</v>
      </c>
      <c r="D2401" s="130">
        <f t="shared" si="75"/>
        <v>-79450.593976404751</v>
      </c>
    </row>
    <row r="2402" spans="1:4" x14ac:dyDescent="0.3">
      <c r="A2402" s="73">
        <v>40359</v>
      </c>
      <c r="B2402" s="130">
        <v>1030.709961</v>
      </c>
      <c r="C2402" s="125">
        <f t="shared" si="74"/>
        <v>-7.5272987977045624E-2</v>
      </c>
      <c r="D2402" s="130">
        <f t="shared" si="75"/>
        <v>-75272.987977045617</v>
      </c>
    </row>
    <row r="2403" spans="1:4" x14ac:dyDescent="0.3">
      <c r="A2403" s="73">
        <v>40358</v>
      </c>
      <c r="B2403" s="130">
        <v>1041.23999</v>
      </c>
      <c r="C2403" s="125">
        <f t="shared" si="74"/>
        <v>-6.6345051089821028E-2</v>
      </c>
      <c r="D2403" s="130">
        <f t="shared" si="75"/>
        <v>-66345.051089821034</v>
      </c>
    </row>
    <row r="2404" spans="1:4" x14ac:dyDescent="0.3">
      <c r="A2404" s="73">
        <v>40357</v>
      </c>
      <c r="B2404" s="130">
        <v>1074.5699460000001</v>
      </c>
      <c r="C2404" s="125">
        <f t="shared" si="74"/>
        <v>-1.3821259446687106E-2</v>
      </c>
      <c r="D2404" s="130">
        <f t="shared" si="75"/>
        <v>-13821.259446687107</v>
      </c>
    </row>
    <row r="2405" spans="1:4" x14ac:dyDescent="0.3">
      <c r="A2405" s="73">
        <v>40354</v>
      </c>
      <c r="B2405" s="130">
        <v>1076.76001</v>
      </c>
      <c r="C2405" s="125">
        <f t="shared" si="74"/>
        <v>-1.3594692493837157E-2</v>
      </c>
      <c r="D2405" s="130">
        <f t="shared" si="75"/>
        <v>-13594.692493837158</v>
      </c>
    </row>
    <row r="2406" spans="1:4" x14ac:dyDescent="0.3">
      <c r="A2406" s="73">
        <v>40353</v>
      </c>
      <c r="B2406" s="130">
        <v>1073.6899410000001</v>
      </c>
      <c r="C2406" s="125">
        <f t="shared" si="74"/>
        <v>-1.2099320425616344E-2</v>
      </c>
      <c r="D2406" s="130">
        <f t="shared" si="75"/>
        <v>-12099.320425616344</v>
      </c>
    </row>
    <row r="2407" spans="1:4" x14ac:dyDescent="0.3">
      <c r="A2407" s="73">
        <v>40352</v>
      </c>
      <c r="B2407" s="130">
        <v>1092.040039</v>
      </c>
      <c r="C2407" s="125">
        <f t="shared" si="74"/>
        <v>3.4432551252280952E-2</v>
      </c>
      <c r="D2407" s="130">
        <f t="shared" si="75"/>
        <v>34432.551252280951</v>
      </c>
    </row>
    <row r="2408" spans="1:4" x14ac:dyDescent="0.3">
      <c r="A2408" s="73">
        <v>40351</v>
      </c>
      <c r="B2408" s="130">
        <v>1095.3100589999999</v>
      </c>
      <c r="C2408" s="125">
        <f t="shared" si="74"/>
        <v>3.136540395480214E-2</v>
      </c>
      <c r="D2408" s="130">
        <f t="shared" si="75"/>
        <v>31365.403954802139</v>
      </c>
    </row>
    <row r="2409" spans="1:4" x14ac:dyDescent="0.3">
      <c r="A2409" s="73">
        <v>40350</v>
      </c>
      <c r="B2409" s="130">
        <v>1113.1999510000001</v>
      </c>
      <c r="C2409" s="125">
        <f t="shared" si="74"/>
        <v>5.9716109676399398E-2</v>
      </c>
      <c r="D2409" s="130">
        <f t="shared" si="75"/>
        <v>59716.109676399399</v>
      </c>
    </row>
    <row r="2410" spans="1:4" x14ac:dyDescent="0.3">
      <c r="A2410" s="73">
        <v>40347</v>
      </c>
      <c r="B2410" s="130">
        <v>1117.51001</v>
      </c>
      <c r="C2410" s="125">
        <f t="shared" si="74"/>
        <v>4.9423413673731265E-2</v>
      </c>
      <c r="D2410" s="130">
        <f t="shared" si="75"/>
        <v>49423.413673731266</v>
      </c>
    </row>
    <row r="2411" spans="1:4" x14ac:dyDescent="0.3">
      <c r="A2411" s="73">
        <v>40346</v>
      </c>
      <c r="B2411" s="130">
        <v>1116.040039</v>
      </c>
      <c r="C2411" s="125">
        <f t="shared" si="74"/>
        <v>1.1978349815517708E-2</v>
      </c>
      <c r="D2411" s="130">
        <f t="shared" si="75"/>
        <v>11978.349815517708</v>
      </c>
    </row>
    <row r="2412" spans="1:4" x14ac:dyDescent="0.3">
      <c r="A2412" s="73">
        <v>40345</v>
      </c>
      <c r="B2412" s="130">
        <v>1114.6099850000001</v>
      </c>
      <c r="C2412" s="125">
        <f t="shared" si="74"/>
        <v>1.4776288648845171E-2</v>
      </c>
      <c r="D2412" s="130">
        <f t="shared" si="75"/>
        <v>14776.288648845171</v>
      </c>
    </row>
    <row r="2413" spans="1:4" x14ac:dyDescent="0.3">
      <c r="A2413" s="73">
        <v>40344</v>
      </c>
      <c r="B2413" s="130">
        <v>1115.2299800000001</v>
      </c>
      <c r="C2413" s="125">
        <f t="shared" si="74"/>
        <v>4.1579905503466241E-2</v>
      </c>
      <c r="D2413" s="130">
        <f t="shared" si="75"/>
        <v>41579.905503466238</v>
      </c>
    </row>
    <row r="2414" spans="1:4" x14ac:dyDescent="0.3">
      <c r="A2414" s="73">
        <v>40343</v>
      </c>
      <c r="B2414" s="130">
        <v>1089.630005</v>
      </c>
      <c r="C2414" s="125">
        <f t="shared" si="74"/>
        <v>2.0191754540044293E-4</v>
      </c>
      <c r="D2414" s="130">
        <f t="shared" si="75"/>
        <v>201.91754540044292</v>
      </c>
    </row>
    <row r="2415" spans="1:4" x14ac:dyDescent="0.3">
      <c r="A2415" s="73">
        <v>40340</v>
      </c>
      <c r="B2415" s="130">
        <v>1091.599976</v>
      </c>
      <c r="C2415" s="125">
        <f t="shared" si="74"/>
        <v>-1.0389355417681712E-2</v>
      </c>
      <c r="D2415" s="130">
        <f t="shared" si="75"/>
        <v>-10389.355417681712</v>
      </c>
    </row>
    <row r="2416" spans="1:4" x14ac:dyDescent="0.3">
      <c r="A2416" s="73">
        <v>40339</v>
      </c>
      <c r="B2416" s="130">
        <v>1086.839966</v>
      </c>
      <c r="C2416" s="125">
        <f t="shared" si="74"/>
        <v>1.7688108869064356E-2</v>
      </c>
      <c r="D2416" s="130">
        <f t="shared" si="75"/>
        <v>17688.108869064356</v>
      </c>
    </row>
    <row r="2417" spans="1:4" x14ac:dyDescent="0.3">
      <c r="A2417" s="73">
        <v>40338</v>
      </c>
      <c r="B2417" s="130">
        <v>1055.6899410000001</v>
      </c>
      <c r="C2417" s="125">
        <f t="shared" si="74"/>
        <v>-1.7075954586740827E-2</v>
      </c>
      <c r="D2417" s="130">
        <f t="shared" si="75"/>
        <v>-17075.954586740827</v>
      </c>
    </row>
    <row r="2418" spans="1:4" x14ac:dyDescent="0.3">
      <c r="A2418" s="73">
        <v>40337</v>
      </c>
      <c r="B2418" s="130">
        <v>1062</v>
      </c>
      <c r="C2418" s="125">
        <f t="shared" si="74"/>
        <v>-1.0850858044595069E-2</v>
      </c>
      <c r="D2418" s="130">
        <f t="shared" si="75"/>
        <v>-10850.858044595068</v>
      </c>
    </row>
    <row r="2419" spans="1:4" x14ac:dyDescent="0.3">
      <c r="A2419" s="73">
        <v>40336</v>
      </c>
      <c r="B2419" s="130">
        <v>1050.469971</v>
      </c>
      <c r="C2419" s="125">
        <f t="shared" si="74"/>
        <v>-3.4219283085196839E-2</v>
      </c>
      <c r="D2419" s="130">
        <f t="shared" si="75"/>
        <v>-34219.283085196839</v>
      </c>
    </row>
    <row r="2420" spans="1:4" x14ac:dyDescent="0.3">
      <c r="A2420" s="73">
        <v>40333</v>
      </c>
      <c r="B2420" s="130">
        <v>1064.880005</v>
      </c>
      <c r="C2420" s="125">
        <f t="shared" si="74"/>
        <v>-6.2616870378572331E-3</v>
      </c>
      <c r="D2420" s="130">
        <f t="shared" si="75"/>
        <v>-6261.687037857233</v>
      </c>
    </row>
    <row r="2421" spans="1:4" x14ac:dyDescent="0.3">
      <c r="A2421" s="73">
        <v>40332</v>
      </c>
      <c r="B2421" s="130">
        <v>1102.829956</v>
      </c>
      <c r="C2421" s="125">
        <f t="shared" si="74"/>
        <v>-1.095923273664634E-2</v>
      </c>
      <c r="D2421" s="130">
        <f t="shared" si="75"/>
        <v>-10959.23273664634</v>
      </c>
    </row>
    <row r="2422" spans="1:4" x14ac:dyDescent="0.3">
      <c r="A2422" s="73">
        <v>40331</v>
      </c>
      <c r="B2422" s="130">
        <v>1098.380005</v>
      </c>
      <c r="C2422" s="125">
        <f t="shared" si="74"/>
        <v>-2.0003607262511824E-2</v>
      </c>
      <c r="D2422" s="130">
        <f t="shared" si="75"/>
        <v>-20003.607262511825</v>
      </c>
    </row>
    <row r="2423" spans="1:4" x14ac:dyDescent="0.3">
      <c r="A2423" s="73">
        <v>40330</v>
      </c>
      <c r="B2423" s="130">
        <v>1070.709961</v>
      </c>
      <c r="C2423" s="125">
        <f t="shared" si="74"/>
        <v>-5.8252839584250315E-2</v>
      </c>
      <c r="D2423" s="130">
        <f t="shared" si="75"/>
        <v>-58252.839584250316</v>
      </c>
    </row>
    <row r="2424" spans="1:4" x14ac:dyDescent="0.3">
      <c r="A2424" s="73">
        <v>40326</v>
      </c>
      <c r="B2424" s="130">
        <v>1089.410034</v>
      </c>
      <c r="C2424" s="125">
        <f t="shared" si="74"/>
        <v>-4.0742126127012113E-2</v>
      </c>
      <c r="D2424" s="130">
        <f t="shared" si="75"/>
        <v>-40742.12612701211</v>
      </c>
    </row>
    <row r="2425" spans="1:4" x14ac:dyDescent="0.3">
      <c r="A2425" s="73">
        <v>40325</v>
      </c>
      <c r="B2425" s="130">
        <v>1103.0600589999999</v>
      </c>
      <c r="C2425" s="125">
        <f t="shared" si="74"/>
        <v>-4.6982897404609369E-2</v>
      </c>
      <c r="D2425" s="130">
        <f t="shared" si="75"/>
        <v>-46982.897404609372</v>
      </c>
    </row>
    <row r="2426" spans="1:4" x14ac:dyDescent="0.3">
      <c r="A2426" s="73">
        <v>40324</v>
      </c>
      <c r="B2426" s="130">
        <v>1067.9499510000001</v>
      </c>
      <c r="C2426" s="125">
        <f t="shared" si="74"/>
        <v>-8.852329504465839E-2</v>
      </c>
      <c r="D2426" s="130">
        <f t="shared" si="75"/>
        <v>-88523.295044658385</v>
      </c>
    </row>
    <row r="2427" spans="1:4" x14ac:dyDescent="0.3">
      <c r="A2427" s="73">
        <v>40323</v>
      </c>
      <c r="B2427" s="130">
        <v>1074.030029</v>
      </c>
      <c r="C2427" s="125">
        <f t="shared" si="74"/>
        <v>-7.0739500463889993E-2</v>
      </c>
      <c r="D2427" s="130">
        <f t="shared" si="75"/>
        <v>-70739.500463889999</v>
      </c>
    </row>
    <row r="2428" spans="1:4" x14ac:dyDescent="0.3">
      <c r="A2428" s="73">
        <v>40322</v>
      </c>
      <c r="B2428" s="130">
        <v>1073.650024</v>
      </c>
      <c r="C2428" s="125">
        <f t="shared" si="74"/>
        <v>-7.422413620798185E-2</v>
      </c>
      <c r="D2428" s="130">
        <f t="shared" si="75"/>
        <v>-74224.13620798185</v>
      </c>
    </row>
    <row r="2429" spans="1:4" x14ac:dyDescent="0.3">
      <c r="A2429" s="73">
        <v>40319</v>
      </c>
      <c r="B2429" s="130">
        <v>1087.6899410000001</v>
      </c>
      <c r="C2429" s="125">
        <f t="shared" si="74"/>
        <v>-2.087539958917517E-2</v>
      </c>
      <c r="D2429" s="130">
        <f t="shared" si="75"/>
        <v>-20875.399589175169</v>
      </c>
    </row>
    <row r="2430" spans="1:4" x14ac:dyDescent="0.3">
      <c r="A2430" s="73">
        <v>40318</v>
      </c>
      <c r="B2430" s="130">
        <v>1071.589966</v>
      </c>
      <c r="C2430" s="125">
        <f t="shared" si="74"/>
        <v>-5.0135227404826122E-2</v>
      </c>
      <c r="D2430" s="130">
        <f t="shared" si="75"/>
        <v>-50135.227404826124</v>
      </c>
    </row>
    <row r="2431" spans="1:4" x14ac:dyDescent="0.3">
      <c r="A2431" s="73">
        <v>40317</v>
      </c>
      <c r="B2431" s="130">
        <v>1115.0500489999999</v>
      </c>
      <c r="C2431" s="125">
        <f t="shared" si="74"/>
        <v>-4.3589719452382103E-2</v>
      </c>
      <c r="D2431" s="130">
        <f t="shared" si="75"/>
        <v>-43589.719452382102</v>
      </c>
    </row>
    <row r="2432" spans="1:4" x14ac:dyDescent="0.3">
      <c r="A2432" s="73">
        <v>40316</v>
      </c>
      <c r="B2432" s="130">
        <v>1120.8000489999999</v>
      </c>
      <c r="C2432" s="125">
        <f t="shared" si="74"/>
        <v>-4.498971376938754E-2</v>
      </c>
      <c r="D2432" s="130">
        <f t="shared" si="75"/>
        <v>-44989.713769387541</v>
      </c>
    </row>
    <row r="2433" spans="1:4" x14ac:dyDescent="0.3">
      <c r="A2433" s="73">
        <v>40315</v>
      </c>
      <c r="B2433" s="130">
        <v>1136.9399410000001</v>
      </c>
      <c r="C2433" s="125">
        <f t="shared" si="74"/>
        <v>-5.4331066871300071E-2</v>
      </c>
      <c r="D2433" s="130">
        <f t="shared" si="75"/>
        <v>-54331.06687130007</v>
      </c>
    </row>
    <row r="2434" spans="1:4" x14ac:dyDescent="0.3">
      <c r="A2434" s="73">
        <v>40312</v>
      </c>
      <c r="B2434" s="130">
        <v>1135.6800539999999</v>
      </c>
      <c r="C2434" s="125">
        <f t="shared" si="74"/>
        <v>-4.2985016757633554E-2</v>
      </c>
      <c r="D2434" s="130">
        <f t="shared" si="75"/>
        <v>-42985.016757633552</v>
      </c>
    </row>
    <row r="2435" spans="1:4" x14ac:dyDescent="0.3">
      <c r="A2435" s="73">
        <v>40311</v>
      </c>
      <c r="B2435" s="130">
        <v>1157.4399410000001</v>
      </c>
      <c r="C2435" s="125">
        <f t="shared" si="74"/>
        <v>-4.0885734611373792E-2</v>
      </c>
      <c r="D2435" s="130">
        <f t="shared" si="75"/>
        <v>-40885.734611373795</v>
      </c>
    </row>
    <row r="2436" spans="1:4" x14ac:dyDescent="0.3">
      <c r="A2436" s="73">
        <v>40310</v>
      </c>
      <c r="B2436" s="130">
        <v>1171.670044</v>
      </c>
      <c r="C2436" s="125">
        <f t="shared" si="74"/>
        <v>-1.6527280794981669E-2</v>
      </c>
      <c r="D2436" s="130">
        <f t="shared" si="75"/>
        <v>-16527.280794981671</v>
      </c>
    </row>
    <row r="2437" spans="1:4" x14ac:dyDescent="0.3">
      <c r="A2437" s="73">
        <v>40309</v>
      </c>
      <c r="B2437" s="130">
        <v>1155.790039</v>
      </c>
      <c r="C2437" s="125">
        <f t="shared" si="74"/>
        <v>-2.3586793150252139E-2</v>
      </c>
      <c r="D2437" s="130">
        <f t="shared" si="75"/>
        <v>-23586.793150252139</v>
      </c>
    </row>
    <row r="2438" spans="1:4" x14ac:dyDescent="0.3">
      <c r="A2438" s="73">
        <v>40308</v>
      </c>
      <c r="B2438" s="130">
        <v>1159.7299800000001</v>
      </c>
      <c r="C2438" s="125">
        <f t="shared" si="74"/>
        <v>-4.3166591217224437E-2</v>
      </c>
      <c r="D2438" s="130">
        <f t="shared" si="75"/>
        <v>-43166.591217224435</v>
      </c>
    </row>
    <row r="2439" spans="1:4" x14ac:dyDescent="0.3">
      <c r="A2439" s="73">
        <v>40305</v>
      </c>
      <c r="B2439" s="130">
        <v>1110.880005</v>
      </c>
      <c r="C2439" s="125">
        <f t="shared" si="74"/>
        <v>-8.7408009221516592E-2</v>
      </c>
      <c r="D2439" s="130">
        <f t="shared" si="75"/>
        <v>-87408.009221516593</v>
      </c>
    </row>
    <row r="2440" spans="1:4" x14ac:dyDescent="0.3">
      <c r="A2440" s="73">
        <v>40304</v>
      </c>
      <c r="B2440" s="130">
        <v>1128.150024</v>
      </c>
      <c r="C2440" s="125">
        <f t="shared" ref="C2440:C2503" si="76">B2440/B2450-1</f>
        <v>-6.661869415868471E-2</v>
      </c>
      <c r="D2440" s="130">
        <f t="shared" ref="D2440:D2503" si="77">C2440*$B$5</f>
        <v>-66618.69415868471</v>
      </c>
    </row>
    <row r="2441" spans="1:4" x14ac:dyDescent="0.3">
      <c r="A2441" s="73">
        <v>40303</v>
      </c>
      <c r="B2441" s="130">
        <v>1165.869995</v>
      </c>
      <c r="C2441" s="125">
        <f t="shared" si="76"/>
        <v>-3.3227148913214433E-2</v>
      </c>
      <c r="D2441" s="130">
        <f t="shared" si="77"/>
        <v>-33227.148913214434</v>
      </c>
    </row>
    <row r="2442" spans="1:4" x14ac:dyDescent="0.3">
      <c r="A2442" s="73">
        <v>40302</v>
      </c>
      <c r="B2442" s="130">
        <v>1173.599976</v>
      </c>
      <c r="C2442" s="125">
        <f t="shared" si="76"/>
        <v>-2.7808897484536965E-2</v>
      </c>
      <c r="D2442" s="130">
        <f t="shared" si="77"/>
        <v>-27808.897484536967</v>
      </c>
    </row>
    <row r="2443" spans="1:4" x14ac:dyDescent="0.3">
      <c r="A2443" s="73">
        <v>40301</v>
      </c>
      <c r="B2443" s="130">
        <v>1202.26001</v>
      </c>
      <c r="C2443" s="125">
        <f t="shared" si="76"/>
        <v>3.9581718224634965E-3</v>
      </c>
      <c r="D2443" s="130">
        <f t="shared" si="77"/>
        <v>3958.1718224634965</v>
      </c>
    </row>
    <row r="2444" spans="1:4" x14ac:dyDescent="0.3">
      <c r="A2444" s="73">
        <v>40298</v>
      </c>
      <c r="B2444" s="130">
        <v>1186.6899410000001</v>
      </c>
      <c r="C2444" s="125">
        <f t="shared" si="76"/>
        <v>-4.5633143844910906E-3</v>
      </c>
      <c r="D2444" s="130">
        <f t="shared" si="77"/>
        <v>-4563.314384491091</v>
      </c>
    </row>
    <row r="2445" spans="1:4" x14ac:dyDescent="0.3">
      <c r="A2445" s="73">
        <v>40297</v>
      </c>
      <c r="B2445" s="130">
        <v>1206.780029</v>
      </c>
      <c r="C2445" s="125">
        <f t="shared" si="76"/>
        <v>-4.0357645418523935E-3</v>
      </c>
      <c r="D2445" s="130">
        <f t="shared" si="77"/>
        <v>-4035.7645418523934</v>
      </c>
    </row>
    <row r="2446" spans="1:4" x14ac:dyDescent="0.3">
      <c r="A2446" s="73">
        <v>40296</v>
      </c>
      <c r="B2446" s="130">
        <v>1191.3599850000001</v>
      </c>
      <c r="C2446" s="125">
        <f t="shared" si="76"/>
        <v>-1.5933621292357869E-2</v>
      </c>
      <c r="D2446" s="130">
        <f t="shared" si="77"/>
        <v>-15933.62129235787</v>
      </c>
    </row>
    <row r="2447" spans="1:4" x14ac:dyDescent="0.3">
      <c r="A2447" s="73">
        <v>40295</v>
      </c>
      <c r="B2447" s="130">
        <v>1183.709961</v>
      </c>
      <c r="C2447" s="125">
        <f t="shared" si="76"/>
        <v>-1.1350611746279049E-2</v>
      </c>
      <c r="D2447" s="130">
        <f t="shared" si="77"/>
        <v>-11350.61174627905</v>
      </c>
    </row>
    <row r="2448" spans="1:4" x14ac:dyDescent="0.3">
      <c r="A2448" s="73">
        <v>40294</v>
      </c>
      <c r="B2448" s="130">
        <v>1212.0500489999999</v>
      </c>
      <c r="C2448" s="125">
        <f t="shared" si="76"/>
        <v>1.3013229857803177E-2</v>
      </c>
      <c r="D2448" s="130">
        <f t="shared" si="77"/>
        <v>13013.229857803177</v>
      </c>
    </row>
    <row r="2449" spans="1:4" x14ac:dyDescent="0.3">
      <c r="A2449" s="73">
        <v>40291</v>
      </c>
      <c r="B2449" s="130">
        <v>1217.280029</v>
      </c>
      <c r="C2449" s="125">
        <f t="shared" si="76"/>
        <v>1.9181689171620553E-2</v>
      </c>
      <c r="D2449" s="130">
        <f t="shared" si="77"/>
        <v>19181.689171620554</v>
      </c>
    </row>
    <row r="2450" spans="1:4" x14ac:dyDescent="0.3">
      <c r="A2450" s="73">
        <v>40290</v>
      </c>
      <c r="B2450" s="130">
        <v>1208.670044</v>
      </c>
      <c r="C2450" s="125">
        <f t="shared" si="76"/>
        <v>1.8736812738505026E-2</v>
      </c>
      <c r="D2450" s="130">
        <f t="shared" si="77"/>
        <v>18736.812738505025</v>
      </c>
    </row>
    <row r="2451" spans="1:4" x14ac:dyDescent="0.3">
      <c r="A2451" s="73">
        <v>40289</v>
      </c>
      <c r="B2451" s="130">
        <v>1205.9399410000001</v>
      </c>
      <c r="C2451" s="125">
        <f t="shared" si="76"/>
        <v>1.9865525792558403E-2</v>
      </c>
      <c r="D2451" s="130">
        <f t="shared" si="77"/>
        <v>19865.525792558401</v>
      </c>
    </row>
    <row r="2452" spans="1:4" x14ac:dyDescent="0.3">
      <c r="A2452" s="73">
        <v>40288</v>
      </c>
      <c r="B2452" s="130">
        <v>1207.170044</v>
      </c>
      <c r="C2452" s="125">
        <f t="shared" si="76"/>
        <v>1.4906261668910847E-2</v>
      </c>
      <c r="D2452" s="130">
        <f t="shared" si="77"/>
        <v>14906.261668910847</v>
      </c>
    </row>
    <row r="2453" spans="1:4" x14ac:dyDescent="0.3">
      <c r="A2453" s="73">
        <v>40287</v>
      </c>
      <c r="B2453" s="130">
        <v>1197.5200199999999</v>
      </c>
      <c r="C2453" s="125">
        <f t="shared" si="76"/>
        <v>8.488916914409117E-3</v>
      </c>
      <c r="D2453" s="130">
        <f t="shared" si="77"/>
        <v>8488.9169144091175</v>
      </c>
    </row>
    <row r="2454" spans="1:4" x14ac:dyDescent="0.3">
      <c r="A2454" s="73">
        <v>40284</v>
      </c>
      <c r="B2454" s="130">
        <v>1192.130005</v>
      </c>
      <c r="C2454" s="125">
        <f t="shared" si="76"/>
        <v>1.190903088516837E-2</v>
      </c>
      <c r="D2454" s="130">
        <f t="shared" si="77"/>
        <v>11909.030885168369</v>
      </c>
    </row>
    <row r="2455" spans="1:4" x14ac:dyDescent="0.3">
      <c r="A2455" s="73">
        <v>40283</v>
      </c>
      <c r="B2455" s="130">
        <v>1211.670044</v>
      </c>
      <c r="C2455" s="125">
        <f t="shared" si="76"/>
        <v>3.6120150885056823E-2</v>
      </c>
      <c r="D2455" s="130">
        <f t="shared" si="77"/>
        <v>36120.150885056821</v>
      </c>
    </row>
    <row r="2456" spans="1:4" x14ac:dyDescent="0.3">
      <c r="A2456" s="73">
        <v>40282</v>
      </c>
      <c r="B2456" s="130">
        <v>1210.650024</v>
      </c>
      <c r="C2456" s="125">
        <f t="shared" si="76"/>
        <v>3.1859677109963291E-2</v>
      </c>
      <c r="D2456" s="130">
        <f t="shared" si="77"/>
        <v>31859.67710996329</v>
      </c>
    </row>
    <row r="2457" spans="1:4" x14ac:dyDescent="0.3">
      <c r="A2457" s="73">
        <v>40281</v>
      </c>
      <c r="B2457" s="130">
        <v>1197.3000489999999</v>
      </c>
      <c r="C2457" s="125">
        <f t="shared" si="76"/>
        <v>2.0524776764135E-2</v>
      </c>
      <c r="D2457" s="130">
        <f t="shared" si="77"/>
        <v>20524.776764135</v>
      </c>
    </row>
    <row r="2458" spans="1:4" x14ac:dyDescent="0.3">
      <c r="A2458" s="73">
        <v>40280</v>
      </c>
      <c r="B2458" s="130">
        <v>1196.4799800000001</v>
      </c>
      <c r="C2458" s="125">
        <f t="shared" si="76"/>
        <v>2.5621696458171028E-2</v>
      </c>
      <c r="D2458" s="130">
        <f t="shared" si="77"/>
        <v>25621.696458171027</v>
      </c>
    </row>
    <row r="2459" spans="1:4" x14ac:dyDescent="0.3">
      <c r="A2459" s="73">
        <v>40277</v>
      </c>
      <c r="B2459" s="130">
        <v>1194.369995</v>
      </c>
      <c r="C2459" s="125">
        <f t="shared" si="76"/>
        <v>2.4568309549695133E-2</v>
      </c>
      <c r="D2459" s="130">
        <f t="shared" si="77"/>
        <v>24568.309549695132</v>
      </c>
    </row>
    <row r="2460" spans="1:4" x14ac:dyDescent="0.3">
      <c r="A2460" s="73">
        <v>40276</v>
      </c>
      <c r="B2460" s="130">
        <v>1186.4399410000001</v>
      </c>
      <c r="C2460" s="125">
        <f t="shared" si="76"/>
        <v>1.6031215072881633E-2</v>
      </c>
      <c r="D2460" s="130">
        <f t="shared" si="77"/>
        <v>16031.215072881632</v>
      </c>
    </row>
    <row r="2461" spans="1:4" x14ac:dyDescent="0.3">
      <c r="A2461" s="73">
        <v>40275</v>
      </c>
      <c r="B2461" s="130">
        <v>1182.4499510000001</v>
      </c>
      <c r="C2461" s="125">
        <f t="shared" si="76"/>
        <v>7.05171030576901E-3</v>
      </c>
      <c r="D2461" s="130">
        <f t="shared" si="77"/>
        <v>7051.7103057690101</v>
      </c>
    </row>
    <row r="2462" spans="1:4" x14ac:dyDescent="0.3">
      <c r="A2462" s="73">
        <v>40274</v>
      </c>
      <c r="B2462" s="130">
        <v>1189.4399410000001</v>
      </c>
      <c r="C2462" s="125">
        <f t="shared" si="76"/>
        <v>2.0269066832610205E-2</v>
      </c>
      <c r="D2462" s="130">
        <f t="shared" si="77"/>
        <v>20269.066832610206</v>
      </c>
    </row>
    <row r="2463" spans="1:4" x14ac:dyDescent="0.3">
      <c r="A2463" s="73">
        <v>40273</v>
      </c>
      <c r="B2463" s="130">
        <v>1187.4399410000001</v>
      </c>
      <c r="C2463" s="125">
        <f t="shared" si="76"/>
        <v>2.3743354108250347E-2</v>
      </c>
      <c r="D2463" s="130">
        <f t="shared" si="77"/>
        <v>23743.354108250347</v>
      </c>
    </row>
    <row r="2464" spans="1:4" x14ac:dyDescent="0.3">
      <c r="A2464" s="73">
        <v>40269</v>
      </c>
      <c r="B2464" s="130">
        <v>1178.099976</v>
      </c>
      <c r="C2464" s="125">
        <f t="shared" si="76"/>
        <v>1.0524708116180781E-2</v>
      </c>
      <c r="D2464" s="130">
        <f t="shared" si="77"/>
        <v>10524.70811618078</v>
      </c>
    </row>
    <row r="2465" spans="1:4" x14ac:dyDescent="0.3">
      <c r="A2465" s="73">
        <v>40268</v>
      </c>
      <c r="B2465" s="130">
        <v>1169.4300539999999</v>
      </c>
      <c r="C2465" s="125">
        <f t="shared" si="76"/>
        <v>2.7611606037378778E-3</v>
      </c>
      <c r="D2465" s="130">
        <f t="shared" si="77"/>
        <v>2761.1606037378779</v>
      </c>
    </row>
    <row r="2466" spans="1:4" x14ac:dyDescent="0.3">
      <c r="A2466" s="73">
        <v>40267</v>
      </c>
      <c r="B2466" s="130">
        <v>1173.2700199999999</v>
      </c>
      <c r="C2466" s="125">
        <f t="shared" si="76"/>
        <v>1.1910768344332689E-2</v>
      </c>
      <c r="D2466" s="130">
        <f t="shared" si="77"/>
        <v>11910.76834433269</v>
      </c>
    </row>
    <row r="2467" spans="1:4" x14ac:dyDescent="0.3">
      <c r="A2467" s="73">
        <v>40266</v>
      </c>
      <c r="B2467" s="130">
        <v>1173.219971</v>
      </c>
      <c r="C2467" s="125">
        <f t="shared" si="76"/>
        <v>1.9739038167951195E-2</v>
      </c>
      <c r="D2467" s="130">
        <f t="shared" si="77"/>
        <v>19739.038167951196</v>
      </c>
    </row>
    <row r="2468" spans="1:4" x14ac:dyDescent="0.3">
      <c r="A2468" s="73">
        <v>40263</v>
      </c>
      <c r="B2468" s="130">
        <v>1166.589966</v>
      </c>
      <c r="C2468" s="125">
        <f t="shared" si="76"/>
        <v>1.4434887385410988E-2</v>
      </c>
      <c r="D2468" s="130">
        <f t="shared" si="77"/>
        <v>14434.887385410988</v>
      </c>
    </row>
    <row r="2469" spans="1:4" x14ac:dyDescent="0.3">
      <c r="A2469" s="73">
        <v>40262</v>
      </c>
      <c r="B2469" s="130">
        <v>1165.7299800000001</v>
      </c>
      <c r="C2469" s="125">
        <f t="shared" si="76"/>
        <v>1.346674618746313E-2</v>
      </c>
      <c r="D2469" s="130">
        <f t="shared" si="77"/>
        <v>13466.74618746313</v>
      </c>
    </row>
    <row r="2470" spans="1:4" x14ac:dyDescent="0.3">
      <c r="A2470" s="73">
        <v>40261</v>
      </c>
      <c r="B2470" s="130">
        <v>1167.719971</v>
      </c>
      <c r="C2470" s="125">
        <f t="shared" si="76"/>
        <v>1.9299749731144233E-2</v>
      </c>
      <c r="D2470" s="130">
        <f t="shared" si="77"/>
        <v>19299.749731144235</v>
      </c>
    </row>
    <row r="2471" spans="1:4" x14ac:dyDescent="0.3">
      <c r="A2471" s="73">
        <v>40260</v>
      </c>
      <c r="B2471" s="130">
        <v>1174.170044</v>
      </c>
      <c r="C2471" s="125">
        <f t="shared" si="76"/>
        <v>2.9567358892367501E-2</v>
      </c>
      <c r="D2471" s="130">
        <f t="shared" si="77"/>
        <v>29567.358892367502</v>
      </c>
    </row>
    <row r="2472" spans="1:4" x14ac:dyDescent="0.3">
      <c r="A2472" s="73">
        <v>40259</v>
      </c>
      <c r="B2472" s="130">
        <v>1165.8100589999999</v>
      </c>
      <c r="C2472" s="125">
        <f t="shared" si="76"/>
        <v>2.3987754940711481E-2</v>
      </c>
      <c r="D2472" s="130">
        <f t="shared" si="77"/>
        <v>23987.754940711482</v>
      </c>
    </row>
    <row r="2473" spans="1:4" x14ac:dyDescent="0.3">
      <c r="A2473" s="73">
        <v>40256</v>
      </c>
      <c r="B2473" s="130">
        <v>1159.900024</v>
      </c>
      <c r="C2473" s="125">
        <f t="shared" si="76"/>
        <v>1.8617786872987985E-2</v>
      </c>
      <c r="D2473" s="130">
        <f t="shared" si="77"/>
        <v>18617.786872987985</v>
      </c>
    </row>
    <row r="2474" spans="1:4" x14ac:dyDescent="0.3">
      <c r="A2474" s="73">
        <v>40255</v>
      </c>
      <c r="B2474" s="130">
        <v>1165.829956</v>
      </c>
      <c r="C2474" s="125">
        <f t="shared" si="76"/>
        <v>3.8166635000785876E-2</v>
      </c>
      <c r="D2474" s="130">
        <f t="shared" si="77"/>
        <v>38166.635000785878</v>
      </c>
    </row>
    <row r="2475" spans="1:4" x14ac:dyDescent="0.3">
      <c r="A2475" s="73">
        <v>40254</v>
      </c>
      <c r="B2475" s="130">
        <v>1166.209961</v>
      </c>
      <c r="C2475" s="125">
        <f t="shared" si="76"/>
        <v>4.238500553900626E-2</v>
      </c>
      <c r="D2475" s="130">
        <f t="shared" si="77"/>
        <v>42385.005539006263</v>
      </c>
    </row>
    <row r="2476" spans="1:4" x14ac:dyDescent="0.3">
      <c r="A2476" s="73">
        <v>40253</v>
      </c>
      <c r="B2476" s="130">
        <v>1159.459961</v>
      </c>
      <c r="C2476" s="125">
        <f t="shared" si="76"/>
        <v>3.6796505288342551E-2</v>
      </c>
      <c r="D2476" s="130">
        <f t="shared" si="77"/>
        <v>36796.505288342552</v>
      </c>
    </row>
    <row r="2477" spans="1:4" x14ac:dyDescent="0.3">
      <c r="A2477" s="73">
        <v>40252</v>
      </c>
      <c r="B2477" s="130">
        <v>1150.51001</v>
      </c>
      <c r="C2477" s="125">
        <f t="shared" si="76"/>
        <v>3.1190945869846942E-2</v>
      </c>
      <c r="D2477" s="130">
        <f t="shared" si="77"/>
        <v>31190.945869846943</v>
      </c>
    </row>
    <row r="2478" spans="1:4" x14ac:dyDescent="0.3">
      <c r="A2478" s="73">
        <v>40249</v>
      </c>
      <c r="B2478" s="130">
        <v>1149.98999</v>
      </c>
      <c r="C2478" s="125">
        <f t="shared" si="76"/>
        <v>4.1195484261473458E-2</v>
      </c>
      <c r="D2478" s="130">
        <f t="shared" si="77"/>
        <v>41195.484261473459</v>
      </c>
    </row>
    <row r="2479" spans="1:4" x14ac:dyDescent="0.3">
      <c r="A2479" s="73">
        <v>40248</v>
      </c>
      <c r="B2479" s="130">
        <v>1150.23999</v>
      </c>
      <c r="C2479" s="125">
        <f t="shared" si="76"/>
        <v>4.288542579853849E-2</v>
      </c>
      <c r="D2479" s="130">
        <f t="shared" si="77"/>
        <v>42885.42579853849</v>
      </c>
    </row>
    <row r="2480" spans="1:4" x14ac:dyDescent="0.3">
      <c r="A2480" s="73">
        <v>40247</v>
      </c>
      <c r="B2480" s="130">
        <v>1145.6099850000001</v>
      </c>
      <c r="C2480" s="125">
        <f t="shared" si="76"/>
        <v>3.652599920855204E-2</v>
      </c>
      <c r="D2480" s="130">
        <f t="shared" si="77"/>
        <v>36525.999208552043</v>
      </c>
    </row>
    <row r="2481" spans="1:4" x14ac:dyDescent="0.3">
      <c r="A2481" s="73">
        <v>40246</v>
      </c>
      <c r="B2481" s="130">
        <v>1140.4499510000001</v>
      </c>
      <c r="C2481" s="125">
        <f t="shared" si="76"/>
        <v>4.1887425548418067E-2</v>
      </c>
      <c r="D2481" s="130">
        <f t="shared" si="77"/>
        <v>41887.425548418069</v>
      </c>
    </row>
    <row r="2482" spans="1:4" x14ac:dyDescent="0.3">
      <c r="A2482" s="73">
        <v>40245</v>
      </c>
      <c r="B2482" s="130">
        <v>1138.5</v>
      </c>
      <c r="C2482" s="125">
        <f t="shared" si="76"/>
        <v>2.751779291235823E-2</v>
      </c>
      <c r="D2482" s="130">
        <f t="shared" si="77"/>
        <v>27517.792912358229</v>
      </c>
    </row>
    <row r="2483" spans="1:4" x14ac:dyDescent="0.3">
      <c r="A2483" s="73">
        <v>40242</v>
      </c>
      <c r="B2483" s="130">
        <v>1138.6999510000001</v>
      </c>
      <c r="C2483" s="125">
        <f t="shared" si="76"/>
        <v>2.6623426371583658E-2</v>
      </c>
      <c r="D2483" s="130">
        <f t="shared" si="77"/>
        <v>26623.426371583657</v>
      </c>
    </row>
    <row r="2484" spans="1:4" x14ac:dyDescent="0.3">
      <c r="A2484" s="73">
        <v>40241</v>
      </c>
      <c r="B2484" s="130">
        <v>1122.969971</v>
      </c>
      <c r="C2484" s="125">
        <f t="shared" si="76"/>
        <v>1.4655496724644168E-2</v>
      </c>
      <c r="D2484" s="130">
        <f t="shared" si="77"/>
        <v>14655.496724644168</v>
      </c>
    </row>
    <row r="2485" spans="1:4" x14ac:dyDescent="0.3">
      <c r="A2485" s="73">
        <v>40240</v>
      </c>
      <c r="B2485" s="130">
        <v>1118.790039</v>
      </c>
      <c r="C2485" s="125">
        <f t="shared" si="76"/>
        <v>1.7535110025965084E-2</v>
      </c>
      <c r="D2485" s="130">
        <f t="shared" si="77"/>
        <v>17535.110025965085</v>
      </c>
    </row>
    <row r="2486" spans="1:4" x14ac:dyDescent="0.3">
      <c r="A2486" s="73">
        <v>40239</v>
      </c>
      <c r="B2486" s="130">
        <v>1118.3100589999999</v>
      </c>
      <c r="C2486" s="125">
        <f t="shared" si="76"/>
        <v>2.140899294623555E-2</v>
      </c>
      <c r="D2486" s="130">
        <f t="shared" si="77"/>
        <v>21408.99294623555</v>
      </c>
    </row>
    <row r="2487" spans="1:4" x14ac:dyDescent="0.3">
      <c r="A2487" s="73">
        <v>40238</v>
      </c>
      <c r="B2487" s="130">
        <v>1115.709961</v>
      </c>
      <c r="C2487" s="125">
        <f t="shared" si="76"/>
        <v>3.7377570293371853E-2</v>
      </c>
      <c r="D2487" s="130">
        <f t="shared" si="77"/>
        <v>37377.570293371857</v>
      </c>
    </row>
    <row r="2488" spans="1:4" x14ac:dyDescent="0.3">
      <c r="A2488" s="73">
        <v>40235</v>
      </c>
      <c r="B2488" s="130">
        <v>1104.48999</v>
      </c>
      <c r="C2488" s="125">
        <f t="shared" si="76"/>
        <v>2.4126790452842384E-2</v>
      </c>
      <c r="D2488" s="130">
        <f t="shared" si="77"/>
        <v>24126.790452842382</v>
      </c>
    </row>
    <row r="2489" spans="1:4" x14ac:dyDescent="0.3">
      <c r="A2489" s="73">
        <v>40234</v>
      </c>
      <c r="B2489" s="130">
        <v>1102.9399410000001</v>
      </c>
      <c r="C2489" s="125">
        <f t="shared" si="76"/>
        <v>3.2589605981530489E-2</v>
      </c>
      <c r="D2489" s="130">
        <f t="shared" si="77"/>
        <v>32589.605981530491</v>
      </c>
    </row>
    <row r="2490" spans="1:4" x14ac:dyDescent="0.3">
      <c r="A2490" s="73">
        <v>40233</v>
      </c>
      <c r="B2490" s="130">
        <v>1105.23999</v>
      </c>
      <c r="C2490" s="125">
        <f t="shared" si="76"/>
        <v>3.2432807748892012E-2</v>
      </c>
      <c r="D2490" s="130">
        <f t="shared" si="77"/>
        <v>32432.807748892013</v>
      </c>
    </row>
    <row r="2491" spans="1:4" x14ac:dyDescent="0.3">
      <c r="A2491" s="73">
        <v>40232</v>
      </c>
      <c r="B2491" s="130">
        <v>1094.599976</v>
      </c>
      <c r="C2491" s="125">
        <f t="shared" si="76"/>
        <v>3.5827153659624411E-2</v>
      </c>
      <c r="D2491" s="130">
        <f t="shared" si="77"/>
        <v>35827.153659624411</v>
      </c>
    </row>
    <row r="2492" spans="1:4" x14ac:dyDescent="0.3">
      <c r="A2492" s="73">
        <v>40231</v>
      </c>
      <c r="B2492" s="130">
        <v>1108.01001</v>
      </c>
      <c r="C2492" s="125">
        <f t="shared" si="76"/>
        <v>3.9223845012808845E-2</v>
      </c>
      <c r="D2492" s="130">
        <f t="shared" si="77"/>
        <v>39223.845012808844</v>
      </c>
    </row>
    <row r="2493" spans="1:4" x14ac:dyDescent="0.3">
      <c r="A2493" s="73">
        <v>40228</v>
      </c>
      <c r="B2493" s="130">
        <v>1109.170044</v>
      </c>
      <c r="C2493" s="125">
        <f t="shared" si="76"/>
        <v>4.332577028706952E-2</v>
      </c>
      <c r="D2493" s="130">
        <f t="shared" si="77"/>
        <v>43325.770287069521</v>
      </c>
    </row>
    <row r="2494" spans="1:4" x14ac:dyDescent="0.3">
      <c r="A2494" s="73">
        <v>40227</v>
      </c>
      <c r="B2494" s="130">
        <v>1106.75</v>
      </c>
      <c r="C2494" s="125">
        <f t="shared" si="76"/>
        <v>8.6304049556340523E-3</v>
      </c>
      <c r="D2494" s="130">
        <f t="shared" si="77"/>
        <v>8630.4049556340524</v>
      </c>
    </row>
    <row r="2495" spans="1:4" x14ac:dyDescent="0.3">
      <c r="A2495" s="73">
        <v>40226</v>
      </c>
      <c r="B2495" s="130">
        <v>1099.51001</v>
      </c>
      <c r="C2495" s="125">
        <f t="shared" si="76"/>
        <v>-3.4531560983853682E-3</v>
      </c>
      <c r="D2495" s="130">
        <f t="shared" si="77"/>
        <v>-3453.1560983853683</v>
      </c>
    </row>
    <row r="2496" spans="1:4" x14ac:dyDescent="0.3">
      <c r="A2496" s="73">
        <v>40225</v>
      </c>
      <c r="B2496" s="130">
        <v>1094.869995</v>
      </c>
      <c r="C2496" s="125">
        <f t="shared" si="76"/>
        <v>5.2149343160339257E-3</v>
      </c>
      <c r="D2496" s="130">
        <f t="shared" si="77"/>
        <v>5214.9343160339258</v>
      </c>
    </row>
    <row r="2497" spans="1:4" x14ac:dyDescent="0.3">
      <c r="A2497" s="73">
        <v>40221</v>
      </c>
      <c r="B2497" s="130">
        <v>1075.51001</v>
      </c>
      <c r="C2497" s="125">
        <f t="shared" si="76"/>
        <v>1.5272006924822445E-3</v>
      </c>
      <c r="D2497" s="130">
        <f t="shared" si="77"/>
        <v>1527.2006924822444</v>
      </c>
    </row>
    <row r="2498" spans="1:4" x14ac:dyDescent="0.3">
      <c r="A2498" s="73">
        <v>40220</v>
      </c>
      <c r="B2498" s="130">
        <v>1078.469971</v>
      </c>
      <c r="C2498" s="125">
        <f t="shared" si="76"/>
        <v>-5.5877272532396383E-3</v>
      </c>
      <c r="D2498" s="130">
        <f t="shared" si="77"/>
        <v>-5587.7272532396382</v>
      </c>
    </row>
    <row r="2499" spans="1:4" x14ac:dyDescent="0.3">
      <c r="A2499" s="73">
        <v>40219</v>
      </c>
      <c r="B2499" s="130">
        <v>1068.130005</v>
      </c>
      <c r="C2499" s="125">
        <f t="shared" si="76"/>
        <v>-2.6760815489749401E-2</v>
      </c>
      <c r="D2499" s="130">
        <f t="shared" si="77"/>
        <v>-26760.815489749402</v>
      </c>
    </row>
    <row r="2500" spans="1:4" x14ac:dyDescent="0.3">
      <c r="A2500" s="73">
        <v>40218</v>
      </c>
      <c r="B2500" s="130">
        <v>1070.5200199999999</v>
      </c>
      <c r="C2500" s="125">
        <f t="shared" si="76"/>
        <v>-1.9822942516083186E-2</v>
      </c>
      <c r="D2500" s="130">
        <f t="shared" si="77"/>
        <v>-19822.942516083185</v>
      </c>
    </row>
    <row r="2501" spans="1:4" x14ac:dyDescent="0.3">
      <c r="A2501" s="73">
        <v>40217</v>
      </c>
      <c r="B2501" s="130">
        <v>1056.73999</v>
      </c>
      <c r="C2501" s="125">
        <f t="shared" si="76"/>
        <v>-3.6506900145243271E-2</v>
      </c>
      <c r="D2501" s="130">
        <f t="shared" si="77"/>
        <v>-36506.900145243271</v>
      </c>
    </row>
    <row r="2502" spans="1:4" x14ac:dyDescent="0.3">
      <c r="A2502" s="73">
        <v>40214</v>
      </c>
      <c r="B2502" s="130">
        <v>1066.1899410000001</v>
      </c>
      <c r="C2502" s="125">
        <f t="shared" si="76"/>
        <v>-2.3420961352119796E-2</v>
      </c>
      <c r="D2502" s="130">
        <f t="shared" si="77"/>
        <v>-23420.961352119797</v>
      </c>
    </row>
    <row r="2503" spans="1:4" x14ac:dyDescent="0.3">
      <c r="A2503" s="73">
        <v>40213</v>
      </c>
      <c r="B2503" s="130">
        <v>1063.1099850000001</v>
      </c>
      <c r="C2503" s="125">
        <f t="shared" si="76"/>
        <v>-4.7802017014223597E-2</v>
      </c>
      <c r="D2503" s="130">
        <f t="shared" si="77"/>
        <v>-47802.017014223595</v>
      </c>
    </row>
    <row r="2504" spans="1:4" x14ac:dyDescent="0.3">
      <c r="A2504" s="73">
        <v>40212</v>
      </c>
      <c r="B2504" s="130">
        <v>1097.280029</v>
      </c>
      <c r="C2504" s="125">
        <f t="shared" ref="C2504:C2567" si="78">B2504/B2514-1</f>
        <v>-3.5815971849123995E-2</v>
      </c>
      <c r="D2504" s="130">
        <f t="shared" ref="D2504:D2567" si="79">C2504*$B$5</f>
        <v>-35815.971849123998</v>
      </c>
    </row>
    <row r="2505" spans="1:4" x14ac:dyDescent="0.3">
      <c r="A2505" s="73">
        <v>40211</v>
      </c>
      <c r="B2505" s="130">
        <v>1103.3199460000001</v>
      </c>
      <c r="C2505" s="125">
        <f t="shared" si="78"/>
        <v>-4.0783177986718822E-2</v>
      </c>
      <c r="D2505" s="130">
        <f t="shared" si="79"/>
        <v>-40783.177986718823</v>
      </c>
    </row>
    <row r="2506" spans="1:4" x14ac:dyDescent="0.3">
      <c r="A2506" s="73">
        <v>40210</v>
      </c>
      <c r="B2506" s="130">
        <v>1089.1899410000001</v>
      </c>
      <c r="C2506" s="125">
        <f t="shared" si="78"/>
        <v>-4.1231381921507215E-2</v>
      </c>
      <c r="D2506" s="130">
        <f t="shared" si="79"/>
        <v>-41231.381921507214</v>
      </c>
    </row>
    <row r="2507" spans="1:4" x14ac:dyDescent="0.3">
      <c r="A2507" s="73">
        <v>40207</v>
      </c>
      <c r="B2507" s="130">
        <v>1073.869995</v>
      </c>
      <c r="C2507" s="125">
        <f t="shared" si="78"/>
        <v>-6.4947815799387687E-2</v>
      </c>
      <c r="D2507" s="130">
        <f t="shared" si="79"/>
        <v>-64947.815799387688</v>
      </c>
    </row>
    <row r="2508" spans="1:4" x14ac:dyDescent="0.3">
      <c r="A2508" s="73">
        <v>40206</v>
      </c>
      <c r="B2508" s="130">
        <v>1084.530029</v>
      </c>
      <c r="C2508" s="125">
        <f t="shared" si="78"/>
        <v>-5.3374434499843249E-2</v>
      </c>
      <c r="D2508" s="130">
        <f t="shared" si="79"/>
        <v>-53374.43449984325</v>
      </c>
    </row>
    <row r="2509" spans="1:4" x14ac:dyDescent="0.3">
      <c r="A2509" s="73">
        <v>40205</v>
      </c>
      <c r="B2509" s="130">
        <v>1097.5</v>
      </c>
      <c r="C2509" s="125">
        <f t="shared" si="78"/>
        <v>-3.4077882794052772E-2</v>
      </c>
      <c r="D2509" s="130">
        <f t="shared" si="79"/>
        <v>-34077.88279405277</v>
      </c>
    </row>
    <row r="2510" spans="1:4" x14ac:dyDescent="0.3">
      <c r="A2510" s="73">
        <v>40204</v>
      </c>
      <c r="B2510" s="130">
        <v>1092.170044</v>
      </c>
      <c r="C2510" s="125">
        <f t="shared" si="78"/>
        <v>-4.7786305738309443E-2</v>
      </c>
      <c r="D2510" s="130">
        <f t="shared" si="79"/>
        <v>-47786.305738309442</v>
      </c>
    </row>
    <row r="2511" spans="1:4" x14ac:dyDescent="0.3">
      <c r="A2511" s="73">
        <v>40203</v>
      </c>
      <c r="B2511" s="130">
        <v>1096.780029</v>
      </c>
      <c r="C2511" s="125">
        <f t="shared" si="78"/>
        <v>-4.2096763124190195E-2</v>
      </c>
      <c r="D2511" s="130">
        <f t="shared" si="79"/>
        <v>-42096.763124190198</v>
      </c>
    </row>
    <row r="2512" spans="1:4" x14ac:dyDescent="0.3">
      <c r="A2512" s="73">
        <v>40200</v>
      </c>
      <c r="B2512" s="130">
        <v>1091.76001</v>
      </c>
      <c r="C2512" s="125">
        <f t="shared" si="78"/>
        <v>-4.3733354571090288E-2</v>
      </c>
      <c r="D2512" s="130">
        <f t="shared" si="79"/>
        <v>-43733.354571090291</v>
      </c>
    </row>
    <row r="2513" spans="1:4" x14ac:dyDescent="0.3">
      <c r="A2513" s="73">
        <v>40199</v>
      </c>
      <c r="B2513" s="130">
        <v>1116.4799800000001</v>
      </c>
      <c r="C2513" s="125">
        <f t="shared" si="78"/>
        <v>-1.8168417897069467E-2</v>
      </c>
      <c r="D2513" s="130">
        <f t="shared" si="79"/>
        <v>-18168.417897069467</v>
      </c>
    </row>
    <row r="2514" spans="1:4" x14ac:dyDescent="0.3">
      <c r="A2514" s="73">
        <v>40198</v>
      </c>
      <c r="B2514" s="130">
        <v>1138.040039</v>
      </c>
      <c r="C2514" s="125">
        <f t="shared" si="78"/>
        <v>1.3374326657265012E-3</v>
      </c>
      <c r="D2514" s="130">
        <f t="shared" si="79"/>
        <v>1337.4326657265012</v>
      </c>
    </row>
    <row r="2515" spans="1:4" x14ac:dyDescent="0.3">
      <c r="A2515" s="73">
        <v>40197</v>
      </c>
      <c r="B2515" s="130">
        <v>1150.2299800000001</v>
      </c>
      <c r="C2515" s="125">
        <f t="shared" si="78"/>
        <v>1.5216365680335908E-2</v>
      </c>
      <c r="D2515" s="130">
        <f t="shared" si="79"/>
        <v>15216.365680335908</v>
      </c>
    </row>
    <row r="2516" spans="1:4" x14ac:dyDescent="0.3">
      <c r="A2516" s="73">
        <v>40193</v>
      </c>
      <c r="B2516" s="130">
        <v>1136.030029</v>
      </c>
      <c r="C2516" s="125">
        <f t="shared" si="78"/>
        <v>1.8769665008045999E-2</v>
      </c>
      <c r="D2516" s="130">
        <f t="shared" si="79"/>
        <v>18769.665008045999</v>
      </c>
    </row>
    <row r="2517" spans="1:4" x14ac:dyDescent="0.3">
      <c r="A2517" s="73">
        <v>40192</v>
      </c>
      <c r="B2517" s="130">
        <v>1148.459961</v>
      </c>
      <c r="C2517" s="125">
        <f t="shared" si="78"/>
        <v>1.9566339499548224E-2</v>
      </c>
      <c r="D2517" s="130">
        <f t="shared" si="79"/>
        <v>19566.339499548223</v>
      </c>
    </row>
    <row r="2518" spans="1:4" x14ac:dyDescent="0.3">
      <c r="A2518" s="73">
        <v>40191</v>
      </c>
      <c r="B2518" s="130">
        <v>1145.6800539999999</v>
      </c>
      <c r="C2518" s="125">
        <f t="shared" si="78"/>
        <v>1.7297197520478091E-2</v>
      </c>
      <c r="D2518" s="130">
        <f t="shared" si="79"/>
        <v>17297.19752047809</v>
      </c>
    </row>
    <row r="2519" spans="1:4" x14ac:dyDescent="0.3">
      <c r="A2519" s="73">
        <v>40190</v>
      </c>
      <c r="B2519" s="130">
        <v>1136.219971</v>
      </c>
      <c r="C2519" s="125">
        <f t="shared" si="78"/>
        <v>7.4836774751931845E-3</v>
      </c>
      <c r="D2519" s="130">
        <f t="shared" si="79"/>
        <v>7483.6774751931844</v>
      </c>
    </row>
    <row r="2520" spans="1:4" x14ac:dyDescent="0.3">
      <c r="A2520" s="73">
        <v>40189</v>
      </c>
      <c r="B2520" s="130">
        <v>1146.9799800000001</v>
      </c>
      <c r="C2520" s="125">
        <f t="shared" si="78"/>
        <v>1.8198281695161578E-2</v>
      </c>
      <c r="D2520" s="130">
        <f t="shared" si="79"/>
        <v>18198.281695161579</v>
      </c>
    </row>
    <row r="2521" spans="1:4" x14ac:dyDescent="0.3">
      <c r="A2521" s="73">
        <v>40186</v>
      </c>
      <c r="B2521" s="130">
        <v>1144.9799800000001</v>
      </c>
      <c r="C2521" s="125">
        <f t="shared" si="78"/>
        <v>2.1765333208418225E-2</v>
      </c>
      <c r="D2521" s="130">
        <f t="shared" si="79"/>
        <v>21765.333208418226</v>
      </c>
    </row>
    <row r="2522" spans="1:4" x14ac:dyDescent="0.3">
      <c r="A2522" s="73">
        <v>40185</v>
      </c>
      <c r="B2522" s="130">
        <v>1141.6899410000001</v>
      </c>
      <c r="C2522" s="125">
        <f t="shared" si="78"/>
        <v>2.1171285465890088E-2</v>
      </c>
      <c r="D2522" s="130">
        <f t="shared" si="79"/>
        <v>21171.285465890087</v>
      </c>
    </row>
    <row r="2523" spans="1:4" x14ac:dyDescent="0.3">
      <c r="A2523" s="73">
        <v>40184</v>
      </c>
      <c r="B2523" s="130">
        <v>1137.1400149999999</v>
      </c>
      <c r="C2523" s="125">
        <f t="shared" si="78"/>
        <v>2.0726147824979835E-2</v>
      </c>
      <c r="D2523" s="130">
        <f t="shared" si="79"/>
        <v>20726.147824979835</v>
      </c>
    </row>
    <row r="2524" spans="1:4" x14ac:dyDescent="0.3">
      <c r="A2524" s="73">
        <v>40183</v>
      </c>
      <c r="B2524" s="130">
        <v>1136.5200199999999</v>
      </c>
      <c r="C2524" s="125">
        <f t="shared" si="78"/>
        <v>3.0885239413019683E-2</v>
      </c>
      <c r="D2524" s="130">
        <f t="shared" si="79"/>
        <v>30885.239413019684</v>
      </c>
    </row>
    <row r="2525" spans="1:4" x14ac:dyDescent="0.3">
      <c r="A2525" s="73">
        <v>40182</v>
      </c>
      <c r="B2525" s="130">
        <v>1132.98999</v>
      </c>
      <c r="C2525" s="125">
        <f t="shared" si="78"/>
        <v>3.3674581674404847E-2</v>
      </c>
      <c r="D2525" s="130">
        <f t="shared" si="79"/>
        <v>33674.58167440485</v>
      </c>
    </row>
    <row r="2526" spans="1:4" x14ac:dyDescent="0.3">
      <c r="A2526" s="73">
        <v>40178</v>
      </c>
      <c r="B2526" s="130">
        <v>1115.099976</v>
      </c>
      <c r="C2526" s="125">
        <f t="shared" si="78"/>
        <v>5.337205603951567E-3</v>
      </c>
      <c r="D2526" s="130">
        <f t="shared" si="79"/>
        <v>5337.2056039515674</v>
      </c>
    </row>
    <row r="2527" spans="1:4" x14ac:dyDescent="0.3">
      <c r="A2527" s="73">
        <v>40177</v>
      </c>
      <c r="B2527" s="130">
        <v>1126.420044</v>
      </c>
      <c r="C2527" s="125">
        <f t="shared" si="78"/>
        <v>1.6688770137830433E-2</v>
      </c>
      <c r="D2527" s="130">
        <f t="shared" si="79"/>
        <v>16688.770137830434</v>
      </c>
    </row>
    <row r="2528" spans="1:4" x14ac:dyDescent="0.3">
      <c r="A2528" s="73">
        <v>40176</v>
      </c>
      <c r="B2528" s="130">
        <v>1126.1999510000001</v>
      </c>
      <c r="C2528" s="125">
        <f t="shared" si="78"/>
        <v>1.0851680859856883E-2</v>
      </c>
      <c r="D2528" s="130">
        <f t="shared" si="79"/>
        <v>10851.680859856882</v>
      </c>
    </row>
    <row r="2529" spans="1:4" x14ac:dyDescent="0.3">
      <c r="A2529" s="73">
        <v>40175</v>
      </c>
      <c r="B2529" s="130">
        <v>1127.780029</v>
      </c>
      <c r="C2529" s="125">
        <f t="shared" si="78"/>
        <v>1.9314715470123867E-2</v>
      </c>
      <c r="D2529" s="130">
        <f t="shared" si="79"/>
        <v>19314.715470123865</v>
      </c>
    </row>
    <row r="2530" spans="1:4" x14ac:dyDescent="0.3">
      <c r="A2530" s="73">
        <v>40171</v>
      </c>
      <c r="B2530" s="130">
        <v>1126.4799800000001</v>
      </c>
      <c r="C2530" s="125">
        <f t="shared" si="78"/>
        <v>2.1889603597179397E-2</v>
      </c>
      <c r="D2530" s="130">
        <f t="shared" si="79"/>
        <v>21889.603597179397</v>
      </c>
    </row>
    <row r="2531" spans="1:4" x14ac:dyDescent="0.3">
      <c r="A2531" s="73">
        <v>40170</v>
      </c>
      <c r="B2531" s="130">
        <v>1120.589966</v>
      </c>
      <c r="C2531" s="125">
        <f t="shared" si="78"/>
        <v>2.2482792190936518E-2</v>
      </c>
      <c r="D2531" s="130">
        <f t="shared" si="79"/>
        <v>22482.792190936518</v>
      </c>
    </row>
    <row r="2532" spans="1:4" x14ac:dyDescent="0.3">
      <c r="A2532" s="73">
        <v>40169</v>
      </c>
      <c r="B2532" s="130">
        <v>1118.0200199999999</v>
      </c>
      <c r="C2532" s="125">
        <f t="shared" si="78"/>
        <v>2.3884169834575086E-2</v>
      </c>
      <c r="D2532" s="130">
        <f t="shared" si="79"/>
        <v>23884.169834575085</v>
      </c>
    </row>
    <row r="2533" spans="1:4" x14ac:dyDescent="0.3">
      <c r="A2533" s="73">
        <v>40168</v>
      </c>
      <c r="B2533" s="130">
        <v>1114.0500489999999</v>
      </c>
      <c r="C2533" s="125">
        <f t="shared" si="78"/>
        <v>9.7893034217084729E-3</v>
      </c>
      <c r="D2533" s="130">
        <f t="shared" si="79"/>
        <v>9789.3034217084733</v>
      </c>
    </row>
    <row r="2534" spans="1:4" x14ac:dyDescent="0.3">
      <c r="A2534" s="73">
        <v>40165</v>
      </c>
      <c r="B2534" s="130">
        <v>1102.469971</v>
      </c>
      <c r="C2534" s="125">
        <f t="shared" si="78"/>
        <v>-3.173664138115817E-3</v>
      </c>
      <c r="D2534" s="130">
        <f t="shared" si="79"/>
        <v>-3173.664138115817</v>
      </c>
    </row>
    <row r="2535" spans="1:4" x14ac:dyDescent="0.3">
      <c r="A2535" s="73">
        <v>40164</v>
      </c>
      <c r="B2535" s="130">
        <v>1096.079956</v>
      </c>
      <c r="C2535" s="125">
        <f t="shared" si="78"/>
        <v>-3.4912428598309342E-3</v>
      </c>
      <c r="D2535" s="130">
        <f t="shared" si="79"/>
        <v>-3491.2428598309343</v>
      </c>
    </row>
    <row r="2536" spans="1:4" x14ac:dyDescent="0.3">
      <c r="A2536" s="73">
        <v>40163</v>
      </c>
      <c r="B2536" s="130">
        <v>1109.1800539999999</v>
      </c>
      <c r="C2536" s="125">
        <f t="shared" si="78"/>
        <v>-5.403339271969898E-5</v>
      </c>
      <c r="D2536" s="130">
        <f t="shared" si="79"/>
        <v>-54.03339271969898</v>
      </c>
    </row>
    <row r="2537" spans="1:4" x14ac:dyDescent="0.3">
      <c r="A2537" s="73">
        <v>40162</v>
      </c>
      <c r="B2537" s="130">
        <v>1107.9300539999999</v>
      </c>
      <c r="C2537" s="125">
        <f t="shared" si="78"/>
        <v>-8.3863698986319513E-4</v>
      </c>
      <c r="D2537" s="130">
        <f t="shared" si="79"/>
        <v>-838.63698986319514</v>
      </c>
    </row>
    <row r="2538" spans="1:4" x14ac:dyDescent="0.3">
      <c r="A2538" s="73">
        <v>40161</v>
      </c>
      <c r="B2538" s="130">
        <v>1114.1099850000001</v>
      </c>
      <c r="C2538" s="125">
        <f t="shared" si="78"/>
        <v>1.6866989691469936E-2</v>
      </c>
      <c r="D2538" s="130">
        <f t="shared" si="79"/>
        <v>16866.989691469935</v>
      </c>
    </row>
    <row r="2539" spans="1:4" x14ac:dyDescent="0.3">
      <c r="A2539" s="73">
        <v>40158</v>
      </c>
      <c r="B2539" s="130">
        <v>1106.410034</v>
      </c>
      <c r="C2539" s="125">
        <f t="shared" si="78"/>
        <v>1.3669428154810648E-2</v>
      </c>
      <c r="D2539" s="130">
        <f t="shared" si="79"/>
        <v>13669.428154810648</v>
      </c>
    </row>
    <row r="2540" spans="1:4" x14ac:dyDescent="0.3">
      <c r="A2540" s="73">
        <v>40157</v>
      </c>
      <c r="B2540" s="130">
        <v>1102.349976</v>
      </c>
      <c r="C2540" s="125">
        <f t="shared" si="78"/>
        <v>-7.4552541915162696E-3</v>
      </c>
      <c r="D2540" s="130">
        <f t="shared" si="79"/>
        <v>-7455.2541915162692</v>
      </c>
    </row>
    <row r="2541" spans="1:4" x14ac:dyDescent="0.3">
      <c r="A2541" s="73">
        <v>40156</v>
      </c>
      <c r="B2541" s="130">
        <v>1095.9499510000001</v>
      </c>
      <c r="C2541" s="125">
        <f t="shared" si="78"/>
        <v>-8.7731857183046547E-3</v>
      </c>
      <c r="D2541" s="130">
        <f t="shared" si="79"/>
        <v>-8773.1857183046541</v>
      </c>
    </row>
    <row r="2542" spans="1:4" x14ac:dyDescent="0.3">
      <c r="A2542" s="73">
        <v>40155</v>
      </c>
      <c r="B2542" s="130">
        <v>1091.9399410000001</v>
      </c>
      <c r="C2542" s="125">
        <f t="shared" si="78"/>
        <v>-1.2926714934613726E-2</v>
      </c>
      <c r="D2542" s="130">
        <f t="shared" si="79"/>
        <v>-12926.714934613725</v>
      </c>
    </row>
    <row r="2543" spans="1:4" x14ac:dyDescent="0.3">
      <c r="A2543" s="73">
        <v>40154</v>
      </c>
      <c r="B2543" s="130">
        <v>1103.25</v>
      </c>
      <c r="C2543" s="125">
        <f t="shared" si="78"/>
        <v>1.0876133835711954E-2</v>
      </c>
      <c r="D2543" s="130">
        <f t="shared" si="79"/>
        <v>10876.133835711955</v>
      </c>
    </row>
    <row r="2544" spans="1:4" x14ac:dyDescent="0.3">
      <c r="A2544" s="73">
        <v>40151</v>
      </c>
      <c r="B2544" s="130">
        <v>1105.9799800000001</v>
      </c>
      <c r="C2544" s="125">
        <f t="shared" si="78"/>
        <v>1.0119605221599715E-2</v>
      </c>
      <c r="D2544" s="130">
        <f t="shared" si="79"/>
        <v>10119.605221599715</v>
      </c>
    </row>
    <row r="2545" spans="1:4" x14ac:dyDescent="0.3">
      <c r="A2545" s="73">
        <v>40150</v>
      </c>
      <c r="B2545" s="130">
        <v>1099.920044</v>
      </c>
      <c r="C2545" s="125">
        <f t="shared" si="78"/>
        <v>-8.9025090680996399E-3</v>
      </c>
      <c r="D2545" s="130">
        <f t="shared" si="79"/>
        <v>-8902.50906809964</v>
      </c>
    </row>
    <row r="2546" spans="1:4" x14ac:dyDescent="0.3">
      <c r="A2546" s="73">
        <v>40149</v>
      </c>
      <c r="B2546" s="130">
        <v>1109.23999</v>
      </c>
      <c r="C2546" s="125">
        <f t="shared" si="78"/>
        <v>-9.7265297618998048E-4</v>
      </c>
      <c r="D2546" s="130">
        <f t="shared" si="79"/>
        <v>-972.65297618998045</v>
      </c>
    </row>
    <row r="2547" spans="1:4" x14ac:dyDescent="0.3">
      <c r="A2547" s="73">
        <v>40148</v>
      </c>
      <c r="B2547" s="130">
        <v>1108.8599850000001</v>
      </c>
      <c r="C2547" s="125">
        <f t="shared" si="78"/>
        <v>-3.9670421036819281E-4</v>
      </c>
      <c r="D2547" s="130">
        <f t="shared" si="79"/>
        <v>-396.70421036819283</v>
      </c>
    </row>
    <row r="2548" spans="1:4" x14ac:dyDescent="0.3">
      <c r="A2548" s="73">
        <v>40147</v>
      </c>
      <c r="B2548" s="130">
        <v>1095.630005</v>
      </c>
      <c r="C2548" s="125">
        <f t="shared" si="78"/>
        <v>1.9662225548928713E-3</v>
      </c>
      <c r="D2548" s="130">
        <f t="shared" si="79"/>
        <v>1966.2225548928714</v>
      </c>
    </row>
    <row r="2549" spans="1:4" x14ac:dyDescent="0.3">
      <c r="A2549" s="73">
        <v>40144</v>
      </c>
      <c r="B2549" s="130">
        <v>1091.48999</v>
      </c>
      <c r="C2549" s="125">
        <f t="shared" si="78"/>
        <v>3.9089805738290462E-3</v>
      </c>
      <c r="D2549" s="130">
        <f t="shared" si="79"/>
        <v>3908.9805738290461</v>
      </c>
    </row>
    <row r="2550" spans="1:4" x14ac:dyDescent="0.3">
      <c r="A2550" s="73">
        <v>40142</v>
      </c>
      <c r="B2550" s="130">
        <v>1110.630005</v>
      </c>
      <c r="C2550" s="125">
        <f t="shared" si="78"/>
        <v>1.1033122037731768E-2</v>
      </c>
      <c r="D2550" s="130">
        <f t="shared" si="79"/>
        <v>11033.122037731768</v>
      </c>
    </row>
    <row r="2551" spans="1:4" x14ac:dyDescent="0.3">
      <c r="A2551" s="73">
        <v>40141</v>
      </c>
      <c r="B2551" s="130">
        <v>1105.650024</v>
      </c>
      <c r="C2551" s="125">
        <f t="shared" si="78"/>
        <v>1.1564408271064197E-2</v>
      </c>
      <c r="D2551" s="130">
        <f t="shared" si="79"/>
        <v>11564.408271064198</v>
      </c>
    </row>
    <row r="2552" spans="1:4" x14ac:dyDescent="0.3">
      <c r="A2552" s="73">
        <v>40140</v>
      </c>
      <c r="B2552" s="130">
        <v>1106.23999</v>
      </c>
      <c r="C2552" s="125">
        <f t="shared" si="78"/>
        <v>1.2039406566521915E-2</v>
      </c>
      <c r="D2552" s="130">
        <f t="shared" si="79"/>
        <v>12039.406566521915</v>
      </c>
    </row>
    <row r="2553" spans="1:4" x14ac:dyDescent="0.3">
      <c r="A2553" s="73">
        <v>40137</v>
      </c>
      <c r="B2553" s="130">
        <v>1091.380005</v>
      </c>
      <c r="C2553" s="125">
        <f t="shared" si="78"/>
        <v>2.0648980630505909E-2</v>
      </c>
      <c r="D2553" s="130">
        <f t="shared" si="79"/>
        <v>20648.98063050591</v>
      </c>
    </row>
    <row r="2554" spans="1:4" x14ac:dyDescent="0.3">
      <c r="A2554" s="73">
        <v>40136</v>
      </c>
      <c r="B2554" s="130">
        <v>1094.900024</v>
      </c>
      <c r="C2554" s="125">
        <f t="shared" si="78"/>
        <v>2.6504053765110447E-2</v>
      </c>
      <c r="D2554" s="130">
        <f t="shared" si="79"/>
        <v>26504.053765110446</v>
      </c>
    </row>
    <row r="2555" spans="1:4" x14ac:dyDescent="0.3">
      <c r="A2555" s="73">
        <v>40135</v>
      </c>
      <c r="B2555" s="130">
        <v>1109.8000489999999</v>
      </c>
      <c r="C2555" s="125">
        <f t="shared" si="78"/>
        <v>6.048738557095068E-2</v>
      </c>
      <c r="D2555" s="130">
        <f t="shared" si="79"/>
        <v>60487.385570950682</v>
      </c>
    </row>
    <row r="2556" spans="1:4" x14ac:dyDescent="0.3">
      <c r="A2556" s="73">
        <v>40134</v>
      </c>
      <c r="B2556" s="130">
        <v>1110.3199460000001</v>
      </c>
      <c r="C2556" s="125">
        <f t="shared" si="78"/>
        <v>6.2090385484094179E-2</v>
      </c>
      <c r="D2556" s="130">
        <f t="shared" si="79"/>
        <v>62090.385484094179</v>
      </c>
    </row>
    <row r="2557" spans="1:4" x14ac:dyDescent="0.3">
      <c r="A2557" s="73">
        <v>40133</v>
      </c>
      <c r="B2557" s="130">
        <v>1109.3000489999999</v>
      </c>
      <c r="C2557" s="125">
        <f t="shared" si="78"/>
        <v>6.3689056920791076E-2</v>
      </c>
      <c r="D2557" s="130">
        <f t="shared" si="79"/>
        <v>63689.056920791074</v>
      </c>
    </row>
    <row r="2558" spans="1:4" x14ac:dyDescent="0.3">
      <c r="A2558" s="73">
        <v>40130</v>
      </c>
      <c r="B2558" s="130">
        <v>1093.4799800000001</v>
      </c>
      <c r="C2558" s="125">
        <f t="shared" si="78"/>
        <v>5.5289128694600898E-2</v>
      </c>
      <c r="D2558" s="130">
        <f t="shared" si="79"/>
        <v>55289.128694600899</v>
      </c>
    </row>
    <row r="2559" spans="1:4" x14ac:dyDescent="0.3">
      <c r="A2559" s="73">
        <v>40129</v>
      </c>
      <c r="B2559" s="130">
        <v>1087.23999</v>
      </c>
      <c r="C2559" s="125">
        <f t="shared" si="78"/>
        <v>1.9819723384356003E-2</v>
      </c>
      <c r="D2559" s="130">
        <f t="shared" si="79"/>
        <v>19819.723384356002</v>
      </c>
    </row>
    <row r="2560" spans="1:4" x14ac:dyDescent="0.3">
      <c r="A2560" s="73">
        <v>40128</v>
      </c>
      <c r="B2560" s="130">
        <v>1098.51001</v>
      </c>
      <c r="C2560" s="125">
        <f t="shared" si="78"/>
        <v>5.3595239665100491E-2</v>
      </c>
      <c r="D2560" s="130">
        <f t="shared" si="79"/>
        <v>53595.239665100489</v>
      </c>
    </row>
    <row r="2561" spans="1:4" x14ac:dyDescent="0.3">
      <c r="A2561" s="73">
        <v>40127</v>
      </c>
      <c r="B2561" s="130">
        <v>1093.01001</v>
      </c>
      <c r="C2561" s="125">
        <f t="shared" si="78"/>
        <v>2.7834960225699756E-2</v>
      </c>
      <c r="D2561" s="130">
        <f t="shared" si="79"/>
        <v>27834.960225699757</v>
      </c>
    </row>
    <row r="2562" spans="1:4" x14ac:dyDescent="0.3">
      <c r="A2562" s="73">
        <v>40126</v>
      </c>
      <c r="B2562" s="130">
        <v>1093.079956</v>
      </c>
      <c r="C2562" s="125">
        <f t="shared" si="78"/>
        <v>2.4490375556519339E-2</v>
      </c>
      <c r="D2562" s="130">
        <f t="shared" si="79"/>
        <v>24490.375556519339</v>
      </c>
    </row>
    <row r="2563" spans="1:4" x14ac:dyDescent="0.3">
      <c r="A2563" s="73">
        <v>40123</v>
      </c>
      <c r="B2563" s="130">
        <v>1069.3000489999999</v>
      </c>
      <c r="C2563" s="125">
        <f t="shared" si="78"/>
        <v>-9.5405031761505166E-3</v>
      </c>
      <c r="D2563" s="130">
        <f t="shared" si="79"/>
        <v>-9540.5031761505161</v>
      </c>
    </row>
    <row r="2564" spans="1:4" x14ac:dyDescent="0.3">
      <c r="A2564" s="73">
        <v>40122</v>
      </c>
      <c r="B2564" s="130">
        <v>1066.630005</v>
      </c>
      <c r="C2564" s="125">
        <f t="shared" si="78"/>
        <v>-2.4045921606023035E-2</v>
      </c>
      <c r="D2564" s="130">
        <f t="shared" si="79"/>
        <v>-24045.921606023036</v>
      </c>
    </row>
    <row r="2565" spans="1:4" x14ac:dyDescent="0.3">
      <c r="A2565" s="73">
        <v>40121</v>
      </c>
      <c r="B2565" s="130">
        <v>1046.5</v>
      </c>
      <c r="C2565" s="125">
        <f t="shared" si="78"/>
        <v>-3.2273000948259689E-2</v>
      </c>
      <c r="D2565" s="130">
        <f t="shared" si="79"/>
        <v>-32273.000948259691</v>
      </c>
    </row>
    <row r="2566" spans="1:4" x14ac:dyDescent="0.3">
      <c r="A2566" s="73">
        <v>40120</v>
      </c>
      <c r="B2566" s="130">
        <v>1045.410034</v>
      </c>
      <c r="C2566" s="125">
        <f t="shared" si="78"/>
        <v>-4.1840066111337615E-2</v>
      </c>
      <c r="D2566" s="130">
        <f t="shared" si="79"/>
        <v>-41840.066111337612</v>
      </c>
    </row>
    <row r="2567" spans="1:4" x14ac:dyDescent="0.3">
      <c r="A2567" s="73">
        <v>40119</v>
      </c>
      <c r="B2567" s="130">
        <v>1042.880005</v>
      </c>
      <c r="C2567" s="125">
        <f t="shared" si="78"/>
        <v>-5.0122530349331007E-2</v>
      </c>
      <c r="D2567" s="130">
        <f t="shared" si="79"/>
        <v>-50122.530349331006</v>
      </c>
    </row>
    <row r="2568" spans="1:4" x14ac:dyDescent="0.3">
      <c r="A2568" s="73">
        <v>40116</v>
      </c>
      <c r="B2568" s="130">
        <v>1036.1899410000001</v>
      </c>
      <c r="C2568" s="125">
        <f t="shared" ref="C2568:C2631" si="80">B2568/B2578-1</f>
        <v>-4.7339392508525147E-2</v>
      </c>
      <c r="D2568" s="130">
        <f t="shared" ref="D2568:D2631" si="81">C2568*$B$5</f>
        <v>-47339.392508525147</v>
      </c>
    </row>
    <row r="2569" spans="1:4" x14ac:dyDescent="0.3">
      <c r="A2569" s="73">
        <v>40115</v>
      </c>
      <c r="B2569" s="130">
        <v>1066.1099850000001</v>
      </c>
      <c r="C2569" s="125">
        <f t="shared" si="80"/>
        <v>-2.7768724339429784E-2</v>
      </c>
      <c r="D2569" s="130">
        <f t="shared" si="81"/>
        <v>-27768.724339429784</v>
      </c>
    </row>
    <row r="2570" spans="1:4" x14ac:dyDescent="0.3">
      <c r="A2570" s="73">
        <v>40114</v>
      </c>
      <c r="B2570" s="130">
        <v>1042.630005</v>
      </c>
      <c r="C2570" s="125">
        <f t="shared" si="80"/>
        <v>-4.5228122282959582E-2</v>
      </c>
      <c r="D2570" s="130">
        <f t="shared" si="81"/>
        <v>-45228.122282959579</v>
      </c>
    </row>
    <row r="2571" spans="1:4" x14ac:dyDescent="0.3">
      <c r="A2571" s="73">
        <v>40113</v>
      </c>
      <c r="B2571" s="130">
        <v>1063.410034</v>
      </c>
      <c r="C2571" s="125">
        <f t="shared" si="80"/>
        <v>-9.1129320415426207E-3</v>
      </c>
      <c r="D2571" s="130">
        <f t="shared" si="81"/>
        <v>-9112.9320415426209</v>
      </c>
    </row>
    <row r="2572" spans="1:4" x14ac:dyDescent="0.3">
      <c r="A2572" s="73">
        <v>40112</v>
      </c>
      <c r="B2572" s="130">
        <v>1066.9499510000001</v>
      </c>
      <c r="C2572" s="125">
        <f t="shared" si="80"/>
        <v>-8.585835685672949E-3</v>
      </c>
      <c r="D2572" s="130">
        <f t="shared" si="81"/>
        <v>-8585.8356856729497</v>
      </c>
    </row>
    <row r="2573" spans="1:4" x14ac:dyDescent="0.3">
      <c r="A2573" s="73">
        <v>40109</v>
      </c>
      <c r="B2573" s="130">
        <v>1079.599976</v>
      </c>
      <c r="C2573" s="125">
        <f t="shared" si="80"/>
        <v>7.5688863878233814E-3</v>
      </c>
      <c r="D2573" s="130">
        <f t="shared" si="81"/>
        <v>7568.8863878233815</v>
      </c>
    </row>
    <row r="2574" spans="1:4" x14ac:dyDescent="0.3">
      <c r="A2574" s="73">
        <v>40108</v>
      </c>
      <c r="B2574" s="130">
        <v>1092.910034</v>
      </c>
      <c r="C2574" s="125">
        <f t="shared" si="80"/>
        <v>2.5744316659989996E-2</v>
      </c>
      <c r="D2574" s="130">
        <f t="shared" si="81"/>
        <v>25744.316659989996</v>
      </c>
    </row>
    <row r="2575" spans="1:4" x14ac:dyDescent="0.3">
      <c r="A2575" s="73">
        <v>40107</v>
      </c>
      <c r="B2575" s="130">
        <v>1081.400024</v>
      </c>
      <c r="C2575" s="125">
        <f t="shared" si="80"/>
        <v>2.2523184053234724E-2</v>
      </c>
      <c r="D2575" s="130">
        <f t="shared" si="81"/>
        <v>22523.184053234723</v>
      </c>
    </row>
    <row r="2576" spans="1:4" x14ac:dyDescent="0.3">
      <c r="A2576" s="73">
        <v>40106</v>
      </c>
      <c r="B2576" s="130">
        <v>1091.0600589999999</v>
      </c>
      <c r="C2576" s="125">
        <f t="shared" si="80"/>
        <v>3.4454726372105338E-2</v>
      </c>
      <c r="D2576" s="130">
        <f t="shared" si="81"/>
        <v>34454.726372105339</v>
      </c>
    </row>
    <row r="2577" spans="1:4" x14ac:dyDescent="0.3">
      <c r="A2577" s="73">
        <v>40105</v>
      </c>
      <c r="B2577" s="130">
        <v>1097.910034</v>
      </c>
      <c r="C2577" s="125">
        <f t="shared" si="80"/>
        <v>5.5216034401539105E-2</v>
      </c>
      <c r="D2577" s="130">
        <f t="shared" si="81"/>
        <v>55216.034401539102</v>
      </c>
    </row>
    <row r="2578" spans="1:4" x14ac:dyDescent="0.3">
      <c r="A2578" s="73">
        <v>40102</v>
      </c>
      <c r="B2578" s="130">
        <v>1087.6800539999999</v>
      </c>
      <c r="C2578" s="125">
        <f t="shared" si="80"/>
        <v>6.0933950484704624E-2</v>
      </c>
      <c r="D2578" s="130">
        <f t="shared" si="81"/>
        <v>60933.950484704626</v>
      </c>
    </row>
    <row r="2579" spans="1:4" x14ac:dyDescent="0.3">
      <c r="A2579" s="73">
        <v>40101</v>
      </c>
      <c r="B2579" s="130">
        <v>1096.5600589999999</v>
      </c>
      <c r="C2579" s="125">
        <f t="shared" si="80"/>
        <v>6.477650585486816E-2</v>
      </c>
      <c r="D2579" s="130">
        <f t="shared" si="81"/>
        <v>64776.505854868163</v>
      </c>
    </row>
    <row r="2580" spans="1:4" x14ac:dyDescent="0.3">
      <c r="A2580" s="73">
        <v>40100</v>
      </c>
      <c r="B2580" s="130">
        <v>1092.0200199999999</v>
      </c>
      <c r="C2580" s="125">
        <f t="shared" si="80"/>
        <v>3.3053378603651984E-2</v>
      </c>
      <c r="D2580" s="130">
        <f t="shared" si="81"/>
        <v>33053.378603651981</v>
      </c>
    </row>
    <row r="2581" spans="1:4" x14ac:dyDescent="0.3">
      <c r="A2581" s="73">
        <v>40099</v>
      </c>
      <c r="B2581" s="130">
        <v>1073.1899410000001</v>
      </c>
      <c r="C2581" s="125">
        <f t="shared" si="80"/>
        <v>1.186105748382138E-2</v>
      </c>
      <c r="D2581" s="130">
        <f t="shared" si="81"/>
        <v>11861.05748382138</v>
      </c>
    </row>
    <row r="2582" spans="1:4" x14ac:dyDescent="0.3">
      <c r="A2582" s="73">
        <v>40098</v>
      </c>
      <c r="B2582" s="130">
        <v>1076.1899410000001</v>
      </c>
      <c r="C2582" s="125">
        <f t="shared" si="80"/>
        <v>1.2427290493279175E-2</v>
      </c>
      <c r="D2582" s="130">
        <f t="shared" si="81"/>
        <v>12427.290493279175</v>
      </c>
    </row>
    <row r="2583" spans="1:4" x14ac:dyDescent="0.3">
      <c r="A2583" s="73">
        <v>40095</v>
      </c>
      <c r="B2583" s="130">
        <v>1071.48999</v>
      </c>
      <c r="C2583" s="125">
        <f t="shared" si="80"/>
        <v>2.5957970154742771E-2</v>
      </c>
      <c r="D2583" s="130">
        <f t="shared" si="81"/>
        <v>25957.970154742772</v>
      </c>
    </row>
    <row r="2584" spans="1:4" x14ac:dyDescent="0.3">
      <c r="A2584" s="73">
        <v>40094</v>
      </c>
      <c r="B2584" s="130">
        <v>1065.4799800000001</v>
      </c>
      <c r="C2584" s="125">
        <f t="shared" si="80"/>
        <v>1.3989560701862302E-2</v>
      </c>
      <c r="D2584" s="130">
        <f t="shared" si="81"/>
        <v>13989.560701862303</v>
      </c>
    </row>
    <row r="2585" spans="1:4" x14ac:dyDescent="0.3">
      <c r="A2585" s="73">
        <v>40093</v>
      </c>
      <c r="B2585" s="130">
        <v>1057.579956</v>
      </c>
      <c r="C2585" s="125">
        <f t="shared" si="80"/>
        <v>-3.1012650140981313E-3</v>
      </c>
      <c r="D2585" s="130">
        <f t="shared" si="81"/>
        <v>-3101.2650140981314</v>
      </c>
    </row>
    <row r="2586" spans="1:4" x14ac:dyDescent="0.3">
      <c r="A2586" s="73">
        <v>40092</v>
      </c>
      <c r="B2586" s="130">
        <v>1054.719971</v>
      </c>
      <c r="C2586" s="125">
        <f t="shared" si="80"/>
        <v>-1.5807310585961409E-2</v>
      </c>
      <c r="D2586" s="130">
        <f t="shared" si="81"/>
        <v>-15807.31058596141</v>
      </c>
    </row>
    <row r="2587" spans="1:4" x14ac:dyDescent="0.3">
      <c r="A2587" s="73">
        <v>40091</v>
      </c>
      <c r="B2587" s="130">
        <v>1040.459961</v>
      </c>
      <c r="C2587" s="125">
        <f t="shared" si="80"/>
        <v>-2.27303291446741E-2</v>
      </c>
      <c r="D2587" s="130">
        <f t="shared" si="81"/>
        <v>-22730.329144674099</v>
      </c>
    </row>
    <row r="2588" spans="1:4" x14ac:dyDescent="0.3">
      <c r="A2588" s="73">
        <v>40088</v>
      </c>
      <c r="B2588" s="130">
        <v>1025.209961</v>
      </c>
      <c r="C2588" s="125">
        <f t="shared" si="80"/>
        <v>-4.0335192383764373E-2</v>
      </c>
      <c r="D2588" s="130">
        <f t="shared" si="81"/>
        <v>-40335.19238376437</v>
      </c>
    </row>
    <row r="2589" spans="1:4" x14ac:dyDescent="0.3">
      <c r="A2589" s="73">
        <v>40087</v>
      </c>
      <c r="B2589" s="130">
        <v>1029.849976</v>
      </c>
      <c r="C2589" s="125">
        <f t="shared" si="80"/>
        <v>-3.3449412321555516E-2</v>
      </c>
      <c r="D2589" s="130">
        <f t="shared" si="81"/>
        <v>-33449.412321555516</v>
      </c>
    </row>
    <row r="2590" spans="1:4" x14ac:dyDescent="0.3">
      <c r="A2590" s="73">
        <v>40086</v>
      </c>
      <c r="B2590" s="130">
        <v>1057.079956</v>
      </c>
      <c r="C2590" s="125">
        <f t="shared" si="80"/>
        <v>-1.0928603138884219E-2</v>
      </c>
      <c r="D2590" s="130">
        <f t="shared" si="81"/>
        <v>-10928.603138884218</v>
      </c>
    </row>
    <row r="2591" spans="1:4" x14ac:dyDescent="0.3">
      <c r="A2591" s="73">
        <v>40085</v>
      </c>
      <c r="B2591" s="130">
        <v>1060.6099850000001</v>
      </c>
      <c r="C2591" s="125">
        <f t="shared" si="80"/>
        <v>7.58099233547882E-3</v>
      </c>
      <c r="D2591" s="130">
        <f t="shared" si="81"/>
        <v>7580.9923354788198</v>
      </c>
    </row>
    <row r="2592" spans="1:4" x14ac:dyDescent="0.3">
      <c r="A2592" s="73">
        <v>40084</v>
      </c>
      <c r="B2592" s="130">
        <v>1062.9799800000001</v>
      </c>
      <c r="C2592" s="125">
        <f t="shared" si="80"/>
        <v>1.2998660531338357E-2</v>
      </c>
      <c r="D2592" s="130">
        <f t="shared" si="81"/>
        <v>12998.660531338357</v>
      </c>
    </row>
    <row r="2593" spans="1:4" x14ac:dyDescent="0.3">
      <c r="A2593" s="73">
        <v>40081</v>
      </c>
      <c r="B2593" s="130">
        <v>1044.380005</v>
      </c>
      <c r="C2593" s="125">
        <f t="shared" si="80"/>
        <v>1.5824087075735349E-3</v>
      </c>
      <c r="D2593" s="130">
        <f t="shared" si="81"/>
        <v>1582.4087075735349</v>
      </c>
    </row>
    <row r="2594" spans="1:4" x14ac:dyDescent="0.3">
      <c r="A2594" s="73">
        <v>40080</v>
      </c>
      <c r="B2594" s="130">
        <v>1050.780029</v>
      </c>
      <c r="C2594" s="125">
        <f t="shared" si="80"/>
        <v>6.3593137937540956E-3</v>
      </c>
      <c r="D2594" s="130">
        <f t="shared" si="81"/>
        <v>6359.313793754096</v>
      </c>
    </row>
    <row r="2595" spans="1:4" x14ac:dyDescent="0.3">
      <c r="A2595" s="73">
        <v>40079</v>
      </c>
      <c r="B2595" s="130">
        <v>1060.869995</v>
      </c>
      <c r="C2595" s="125">
        <f t="shared" si="80"/>
        <v>2.6611959059252621E-2</v>
      </c>
      <c r="D2595" s="130">
        <f t="shared" si="81"/>
        <v>26611.959059252622</v>
      </c>
    </row>
    <row r="2596" spans="1:4" x14ac:dyDescent="0.3">
      <c r="A2596" s="73">
        <v>40078</v>
      </c>
      <c r="B2596" s="130">
        <v>1071.660034</v>
      </c>
      <c r="C2596" s="125">
        <f t="shared" si="80"/>
        <v>4.5124312040428771E-2</v>
      </c>
      <c r="D2596" s="130">
        <f t="shared" si="81"/>
        <v>45124.312040428769</v>
      </c>
    </row>
    <row r="2597" spans="1:4" x14ac:dyDescent="0.3">
      <c r="A2597" s="73">
        <v>40077</v>
      </c>
      <c r="B2597" s="130">
        <v>1064.660034</v>
      </c>
      <c r="C2597" s="125">
        <f t="shared" si="80"/>
        <v>4.7481315289697346E-2</v>
      </c>
      <c r="D2597" s="130">
        <f t="shared" si="81"/>
        <v>47481.315289697348</v>
      </c>
    </row>
    <row r="2598" spans="1:4" x14ac:dyDescent="0.3">
      <c r="A2598" s="73">
        <v>40074</v>
      </c>
      <c r="B2598" s="130">
        <v>1068.3000489999999</v>
      </c>
      <c r="C2598" s="125">
        <f t="shared" si="80"/>
        <v>6.4849945824029476E-2</v>
      </c>
      <c r="D2598" s="130">
        <f t="shared" si="81"/>
        <v>64849.945824029477</v>
      </c>
    </row>
    <row r="2599" spans="1:4" x14ac:dyDescent="0.3">
      <c r="A2599" s="73">
        <v>40073</v>
      </c>
      <c r="B2599" s="130">
        <v>1065.48999</v>
      </c>
      <c r="C2599" s="125">
        <f t="shared" si="80"/>
        <v>7.1113335008796241E-2</v>
      </c>
      <c r="D2599" s="130">
        <f t="shared" si="81"/>
        <v>71113.335008796246</v>
      </c>
    </row>
    <row r="2600" spans="1:4" x14ac:dyDescent="0.3">
      <c r="A2600" s="73">
        <v>40072</v>
      </c>
      <c r="B2600" s="130">
        <v>1068.76001</v>
      </c>
      <c r="C2600" s="125">
        <f t="shared" si="80"/>
        <v>7.0858917036287217E-2</v>
      </c>
      <c r="D2600" s="130">
        <f t="shared" si="81"/>
        <v>70858.91703628721</v>
      </c>
    </row>
    <row r="2601" spans="1:4" x14ac:dyDescent="0.3">
      <c r="A2601" s="73">
        <v>40071</v>
      </c>
      <c r="B2601" s="130">
        <v>1052.630005</v>
      </c>
      <c r="C2601" s="125">
        <f t="shared" si="80"/>
        <v>3.1363298932821637E-2</v>
      </c>
      <c r="D2601" s="130">
        <f t="shared" si="81"/>
        <v>31363.298932821635</v>
      </c>
    </row>
    <row r="2602" spans="1:4" x14ac:dyDescent="0.3">
      <c r="A2602" s="73">
        <v>40070</v>
      </c>
      <c r="B2602" s="130">
        <v>1049.339966</v>
      </c>
      <c r="C2602" s="125">
        <f t="shared" si="80"/>
        <v>1.9836053889820571E-2</v>
      </c>
      <c r="D2602" s="130">
        <f t="shared" si="81"/>
        <v>19836.05388982057</v>
      </c>
    </row>
    <row r="2603" spans="1:4" x14ac:dyDescent="0.3">
      <c r="A2603" s="73">
        <v>40067</v>
      </c>
      <c r="B2603" s="130">
        <v>1042.7299800000001</v>
      </c>
      <c r="C2603" s="125">
        <f t="shared" si="80"/>
        <v>1.1396923536769465E-2</v>
      </c>
      <c r="D2603" s="130">
        <f t="shared" si="81"/>
        <v>11396.923536769465</v>
      </c>
    </row>
    <row r="2604" spans="1:4" x14ac:dyDescent="0.3">
      <c r="A2604" s="73">
        <v>40066</v>
      </c>
      <c r="B2604" s="130">
        <v>1044.1400149999999</v>
      </c>
      <c r="C2604" s="125">
        <f t="shared" si="80"/>
        <v>1.5581858224632539E-2</v>
      </c>
      <c r="D2604" s="130">
        <f t="shared" si="81"/>
        <v>15581.858224632539</v>
      </c>
    </row>
    <row r="2605" spans="1:4" x14ac:dyDescent="0.3">
      <c r="A2605" s="73">
        <v>40065</v>
      </c>
      <c r="B2605" s="130">
        <v>1033.369995</v>
      </c>
      <c r="C2605" s="125">
        <f t="shared" si="80"/>
        <v>5.2237305447471183E-3</v>
      </c>
      <c r="D2605" s="130">
        <f t="shared" si="81"/>
        <v>5223.7305447471181</v>
      </c>
    </row>
    <row r="2606" spans="1:4" x14ac:dyDescent="0.3">
      <c r="A2606" s="73">
        <v>40064</v>
      </c>
      <c r="B2606" s="130">
        <v>1025.3900149999999</v>
      </c>
      <c r="C2606" s="125">
        <f t="shared" si="80"/>
        <v>-1.7544488379550582E-4</v>
      </c>
      <c r="D2606" s="130">
        <f t="shared" si="81"/>
        <v>-175.44488379550583</v>
      </c>
    </row>
    <row r="2607" spans="1:4" x14ac:dyDescent="0.3">
      <c r="A2607" s="73">
        <v>40060</v>
      </c>
      <c r="B2607" s="130">
        <v>1016.400024</v>
      </c>
      <c r="C2607" s="125">
        <f t="shared" si="80"/>
        <v>-9.4822107847825077E-3</v>
      </c>
      <c r="D2607" s="130">
        <f t="shared" si="81"/>
        <v>-9482.2107847825082</v>
      </c>
    </row>
    <row r="2608" spans="1:4" x14ac:dyDescent="0.3">
      <c r="A2608" s="73">
        <v>40059</v>
      </c>
      <c r="B2608" s="130">
        <v>1003.23999</v>
      </c>
      <c r="C2608" s="125">
        <f t="shared" si="80"/>
        <v>-4.0997895713580368E-3</v>
      </c>
      <c r="D2608" s="130">
        <f t="shared" si="81"/>
        <v>-4099.7895713580365</v>
      </c>
    </row>
    <row r="2609" spans="1:4" x14ac:dyDescent="0.3">
      <c r="A2609" s="73">
        <v>40058</v>
      </c>
      <c r="B2609" s="130">
        <v>994.75</v>
      </c>
      <c r="C2609" s="125">
        <f t="shared" si="80"/>
        <v>-1.7160969454327324E-3</v>
      </c>
      <c r="D2609" s="130">
        <f t="shared" si="81"/>
        <v>-1716.0969454327324</v>
      </c>
    </row>
    <row r="2610" spans="1:4" x14ac:dyDescent="0.3">
      <c r="A2610" s="73">
        <v>40057</v>
      </c>
      <c r="B2610" s="130">
        <v>998.03997800000002</v>
      </c>
      <c r="C2610" s="125">
        <f t="shared" si="80"/>
        <v>8.4573596691575048E-3</v>
      </c>
      <c r="D2610" s="130">
        <f t="shared" si="81"/>
        <v>8457.359669157504</v>
      </c>
    </row>
    <row r="2611" spans="1:4" x14ac:dyDescent="0.3">
      <c r="A2611" s="73">
        <v>40056</v>
      </c>
      <c r="B2611" s="130">
        <v>1020.619995</v>
      </c>
      <c r="C2611" s="125">
        <f t="shared" si="80"/>
        <v>4.173600464895455E-2</v>
      </c>
      <c r="D2611" s="130">
        <f t="shared" si="81"/>
        <v>41736.004648954549</v>
      </c>
    </row>
    <row r="2612" spans="1:4" x14ac:dyDescent="0.3">
      <c r="A2612" s="73">
        <v>40053</v>
      </c>
      <c r="B2612" s="130">
        <v>1028.9300539999999</v>
      </c>
      <c r="C2612" s="125">
        <f t="shared" si="80"/>
        <v>2.4738844458217057E-2</v>
      </c>
      <c r="D2612" s="130">
        <f t="shared" si="81"/>
        <v>24738.844458217056</v>
      </c>
    </row>
    <row r="2613" spans="1:4" x14ac:dyDescent="0.3">
      <c r="A2613" s="73">
        <v>40052</v>
      </c>
      <c r="B2613" s="130">
        <v>1030.9799800000001</v>
      </c>
      <c r="C2613" s="125">
        <f t="shared" si="80"/>
        <v>1.8020598146013311E-2</v>
      </c>
      <c r="D2613" s="130">
        <f t="shared" si="81"/>
        <v>18020.598146013312</v>
      </c>
    </row>
    <row r="2614" spans="1:4" x14ac:dyDescent="0.3">
      <c r="A2614" s="73">
        <v>40051</v>
      </c>
      <c r="B2614" s="130">
        <v>1028.119995</v>
      </c>
      <c r="C2614" s="125">
        <f t="shared" si="80"/>
        <v>2.2181124709798494E-2</v>
      </c>
      <c r="D2614" s="130">
        <f t="shared" si="81"/>
        <v>22181.124709798496</v>
      </c>
    </row>
    <row r="2615" spans="1:4" x14ac:dyDescent="0.3">
      <c r="A2615" s="73">
        <v>40050</v>
      </c>
      <c r="B2615" s="130">
        <v>1028</v>
      </c>
      <c r="C2615" s="125">
        <f t="shared" si="80"/>
        <v>3.3841227748971248E-2</v>
      </c>
      <c r="D2615" s="130">
        <f t="shared" si="81"/>
        <v>33841.227748971251</v>
      </c>
    </row>
    <row r="2616" spans="1:4" x14ac:dyDescent="0.3">
      <c r="A2616" s="73">
        <v>40049</v>
      </c>
      <c r="B2616" s="130">
        <v>1025.5699460000001</v>
      </c>
      <c r="C2616" s="125">
        <f t="shared" si="80"/>
        <v>1.8339758157237984E-2</v>
      </c>
      <c r="D2616" s="130">
        <f t="shared" si="81"/>
        <v>18339.758157237986</v>
      </c>
    </row>
    <row r="2617" spans="1:4" x14ac:dyDescent="0.3">
      <c r="A2617" s="73">
        <v>40046</v>
      </c>
      <c r="B2617" s="130">
        <v>1026.130005</v>
      </c>
      <c r="C2617" s="125">
        <f t="shared" si="80"/>
        <v>1.5487714066338976E-2</v>
      </c>
      <c r="D2617" s="130">
        <f t="shared" si="81"/>
        <v>15487.714066338976</v>
      </c>
    </row>
    <row r="2618" spans="1:4" x14ac:dyDescent="0.3">
      <c r="A2618" s="73">
        <v>40045</v>
      </c>
      <c r="B2618" s="130">
        <v>1007.369995</v>
      </c>
      <c r="C2618" s="125">
        <f t="shared" si="80"/>
        <v>1.0320112553213523E-2</v>
      </c>
      <c r="D2618" s="130">
        <f t="shared" si="81"/>
        <v>10320.112553213523</v>
      </c>
    </row>
    <row r="2619" spans="1:4" x14ac:dyDescent="0.3">
      <c r="A2619" s="73">
        <v>40044</v>
      </c>
      <c r="B2619" s="130">
        <v>996.46002199999998</v>
      </c>
      <c r="C2619" s="125">
        <f t="shared" si="80"/>
        <v>-6.2429683072503517E-3</v>
      </c>
      <c r="D2619" s="130">
        <f t="shared" si="81"/>
        <v>-6242.9683072503512</v>
      </c>
    </row>
    <row r="2620" spans="1:4" x14ac:dyDescent="0.3">
      <c r="A2620" s="73">
        <v>40043</v>
      </c>
      <c r="B2620" s="130">
        <v>989.669983</v>
      </c>
      <c r="C2620" s="125">
        <f t="shared" si="80"/>
        <v>-1.5890260645983978E-2</v>
      </c>
      <c r="D2620" s="130">
        <f t="shared" si="81"/>
        <v>-15890.260645983977</v>
      </c>
    </row>
    <row r="2621" spans="1:4" x14ac:dyDescent="0.3">
      <c r="A2621" s="73">
        <v>40042</v>
      </c>
      <c r="B2621" s="130">
        <v>979.72997999999995</v>
      </c>
      <c r="C2621" s="125">
        <f t="shared" si="80"/>
        <v>-2.2839955802040901E-2</v>
      </c>
      <c r="D2621" s="130">
        <f t="shared" si="81"/>
        <v>-22839.955802040902</v>
      </c>
    </row>
    <row r="2622" spans="1:4" x14ac:dyDescent="0.3">
      <c r="A2622" s="73">
        <v>40039</v>
      </c>
      <c r="B2622" s="130">
        <v>1004.090027</v>
      </c>
      <c r="C2622" s="125">
        <f t="shared" si="80"/>
        <v>1.6820641771390754E-2</v>
      </c>
      <c r="D2622" s="130">
        <f t="shared" si="81"/>
        <v>16820.641771390754</v>
      </c>
    </row>
    <row r="2623" spans="1:4" x14ac:dyDescent="0.3">
      <c r="A2623" s="73">
        <v>40038</v>
      </c>
      <c r="B2623" s="130">
        <v>1012.72998</v>
      </c>
      <c r="C2623" s="125">
        <f t="shared" si="80"/>
        <v>2.6328837091461832E-2</v>
      </c>
      <c r="D2623" s="130">
        <f t="shared" si="81"/>
        <v>26328.837091461832</v>
      </c>
    </row>
    <row r="2624" spans="1:4" x14ac:dyDescent="0.3">
      <c r="A2624" s="73">
        <v>40037</v>
      </c>
      <c r="B2624" s="130">
        <v>1005.809998</v>
      </c>
      <c r="C2624" s="125">
        <f t="shared" si="80"/>
        <v>3.1441289284119378E-2</v>
      </c>
      <c r="D2624" s="130">
        <f t="shared" si="81"/>
        <v>31441.289284119379</v>
      </c>
    </row>
    <row r="2625" spans="1:4" x14ac:dyDescent="0.3">
      <c r="A2625" s="73">
        <v>40036</v>
      </c>
      <c r="B2625" s="130">
        <v>994.34997599999997</v>
      </c>
      <c r="C2625" s="125">
        <f t="shared" si="80"/>
        <v>1.5036423383742781E-2</v>
      </c>
      <c r="D2625" s="130">
        <f t="shared" si="81"/>
        <v>15036.42338374278</v>
      </c>
    </row>
    <row r="2626" spans="1:4" x14ac:dyDescent="0.3">
      <c r="A2626" s="73">
        <v>40035</v>
      </c>
      <c r="B2626" s="130">
        <v>1007.099976</v>
      </c>
      <c r="C2626" s="125">
        <f t="shared" si="80"/>
        <v>2.5372114253604083E-2</v>
      </c>
      <c r="D2626" s="130">
        <f t="shared" si="81"/>
        <v>25372.114253604082</v>
      </c>
    </row>
    <row r="2627" spans="1:4" x14ac:dyDescent="0.3">
      <c r="A2627" s="73">
        <v>40032</v>
      </c>
      <c r="B2627" s="130">
        <v>1010.47998</v>
      </c>
      <c r="C2627" s="125">
        <f t="shared" si="80"/>
        <v>3.1881185467790063E-2</v>
      </c>
      <c r="D2627" s="130">
        <f t="shared" si="81"/>
        <v>31881.185467790063</v>
      </c>
    </row>
    <row r="2628" spans="1:4" x14ac:dyDescent="0.3">
      <c r="A2628" s="73">
        <v>40031</v>
      </c>
      <c r="B2628" s="130">
        <v>997.080017</v>
      </c>
      <c r="C2628" s="125">
        <f t="shared" si="80"/>
        <v>2.1294942556503438E-2</v>
      </c>
      <c r="D2628" s="130">
        <f t="shared" si="81"/>
        <v>21294.942556503436</v>
      </c>
    </row>
    <row r="2629" spans="1:4" x14ac:dyDescent="0.3">
      <c r="A2629" s="73">
        <v>40030</v>
      </c>
      <c r="B2629" s="130">
        <v>1002.719971</v>
      </c>
      <c r="C2629" s="125">
        <f t="shared" si="80"/>
        <v>5.0992027464500156E-2</v>
      </c>
      <c r="D2629" s="130">
        <f t="shared" si="81"/>
        <v>50992.027464500155</v>
      </c>
    </row>
    <row r="2630" spans="1:4" x14ac:dyDescent="0.3">
      <c r="A2630" s="73">
        <v>40029</v>
      </c>
      <c r="B2630" s="130">
        <v>1005.650024</v>
      </c>
      <c r="C2630" s="125">
        <f t="shared" si="80"/>
        <v>5.3499974952859297E-2</v>
      </c>
      <c r="D2630" s="130">
        <f t="shared" si="81"/>
        <v>53499.974952859295</v>
      </c>
    </row>
    <row r="2631" spans="1:4" x14ac:dyDescent="0.3">
      <c r="A2631" s="73">
        <v>40028</v>
      </c>
      <c r="B2631" s="130">
        <v>1002.630005</v>
      </c>
      <c r="C2631" s="125">
        <f t="shared" si="80"/>
        <v>5.4146120645200302E-2</v>
      </c>
      <c r="D2631" s="130">
        <f t="shared" si="81"/>
        <v>54146.120645200303</v>
      </c>
    </row>
    <row r="2632" spans="1:4" x14ac:dyDescent="0.3">
      <c r="A2632" s="73">
        <v>40025</v>
      </c>
      <c r="B2632" s="130">
        <v>987.47997999999995</v>
      </c>
      <c r="C2632" s="125">
        <f t="shared" ref="C2632:C2695" si="82">B2632/B2642-1</f>
        <v>5.0086108540770224E-2</v>
      </c>
      <c r="D2632" s="130">
        <f t="shared" ref="D2632:D2695" si="83">C2632*$B$5</f>
        <v>50086.108540770227</v>
      </c>
    </row>
    <row r="2633" spans="1:4" x14ac:dyDescent="0.3">
      <c r="A2633" s="73">
        <v>40024</v>
      </c>
      <c r="B2633" s="130">
        <v>986.75</v>
      </c>
      <c r="C2633" s="125">
        <f t="shared" si="82"/>
        <v>4.890831737683432E-2</v>
      </c>
      <c r="D2633" s="130">
        <f t="shared" si="83"/>
        <v>48908.317376834319</v>
      </c>
    </row>
    <row r="2634" spans="1:4" x14ac:dyDescent="0.3">
      <c r="A2634" s="73">
        <v>40023</v>
      </c>
      <c r="B2634" s="130">
        <v>975.15002400000003</v>
      </c>
      <c r="C2634" s="125">
        <f t="shared" si="82"/>
        <v>4.5535479820247415E-2</v>
      </c>
      <c r="D2634" s="130">
        <f t="shared" si="83"/>
        <v>45535.479820247412</v>
      </c>
    </row>
    <row r="2635" spans="1:4" x14ac:dyDescent="0.3">
      <c r="A2635" s="73">
        <v>40022</v>
      </c>
      <c r="B2635" s="130">
        <v>979.61999500000002</v>
      </c>
      <c r="C2635" s="125">
        <f t="shared" si="82"/>
        <v>8.1449224808874732E-2</v>
      </c>
      <c r="D2635" s="130">
        <f t="shared" si="83"/>
        <v>81449.224808874729</v>
      </c>
    </row>
    <row r="2636" spans="1:4" x14ac:dyDescent="0.3">
      <c r="A2636" s="73">
        <v>40021</v>
      </c>
      <c r="B2636" s="130">
        <v>982.17999299999997</v>
      </c>
      <c r="C2636" s="125">
        <f t="shared" si="82"/>
        <v>9.0039405227759772E-2</v>
      </c>
      <c r="D2636" s="130">
        <f t="shared" si="83"/>
        <v>90039.405227759766</v>
      </c>
    </row>
    <row r="2637" spans="1:4" x14ac:dyDescent="0.3">
      <c r="A2637" s="73">
        <v>40018</v>
      </c>
      <c r="B2637" s="130">
        <v>979.26000999999997</v>
      </c>
      <c r="C2637" s="125">
        <f t="shared" si="82"/>
        <v>0.1138966983614671</v>
      </c>
      <c r="D2637" s="130">
        <f t="shared" si="83"/>
        <v>113896.69836146709</v>
      </c>
    </row>
    <row r="2638" spans="1:4" x14ac:dyDescent="0.3">
      <c r="A2638" s="73">
        <v>40017</v>
      </c>
      <c r="B2638" s="130">
        <v>976.28997800000002</v>
      </c>
      <c r="C2638" s="125">
        <f t="shared" si="82"/>
        <v>0.10605200723066588</v>
      </c>
      <c r="D2638" s="130">
        <f t="shared" si="83"/>
        <v>106052.00723066588</v>
      </c>
    </row>
    <row r="2639" spans="1:4" x14ac:dyDescent="0.3">
      <c r="A2639" s="73">
        <v>40016</v>
      </c>
      <c r="B2639" s="130">
        <v>954.07000700000003</v>
      </c>
      <c r="C2639" s="125">
        <f t="shared" si="82"/>
        <v>8.4712821375944491E-2</v>
      </c>
      <c r="D2639" s="130">
        <f t="shared" si="83"/>
        <v>84712.821375944492</v>
      </c>
    </row>
    <row r="2640" spans="1:4" x14ac:dyDescent="0.3">
      <c r="A2640" s="73">
        <v>40015</v>
      </c>
      <c r="B2640" s="130">
        <v>954.580017</v>
      </c>
      <c r="C2640" s="125">
        <f t="shared" si="82"/>
        <v>8.3481817394444269E-2</v>
      </c>
      <c r="D2640" s="130">
        <f t="shared" si="83"/>
        <v>83481.817394444268</v>
      </c>
    </row>
    <row r="2641" spans="1:4" x14ac:dyDescent="0.3">
      <c r="A2641" s="73">
        <v>40014</v>
      </c>
      <c r="B2641" s="130">
        <v>951.13000499999998</v>
      </c>
      <c r="C2641" s="125">
        <f t="shared" si="82"/>
        <v>5.8316311744673666E-2</v>
      </c>
      <c r="D2641" s="130">
        <f t="shared" si="83"/>
        <v>58316.311744673665</v>
      </c>
    </row>
    <row r="2642" spans="1:4" x14ac:dyDescent="0.3">
      <c r="A2642" s="73">
        <v>40011</v>
      </c>
      <c r="B2642" s="130">
        <v>940.38000499999998</v>
      </c>
      <c r="C2642" s="125">
        <f t="shared" si="82"/>
        <v>4.9039538200477573E-2</v>
      </c>
      <c r="D2642" s="130">
        <f t="shared" si="83"/>
        <v>49039.538200477575</v>
      </c>
    </row>
    <row r="2643" spans="1:4" x14ac:dyDescent="0.3">
      <c r="A2643" s="73">
        <v>40010</v>
      </c>
      <c r="B2643" s="130">
        <v>940.73999000000003</v>
      </c>
      <c r="C2643" s="125">
        <f t="shared" si="82"/>
        <v>1.8855634149712808E-2</v>
      </c>
      <c r="D2643" s="130">
        <f t="shared" si="83"/>
        <v>18855.634149712809</v>
      </c>
    </row>
    <row r="2644" spans="1:4" x14ac:dyDescent="0.3">
      <c r="A2644" s="73">
        <v>40009</v>
      </c>
      <c r="B2644" s="130">
        <v>932.67999299999997</v>
      </c>
      <c r="C2644" s="125">
        <f t="shared" si="82"/>
        <v>1.453246518978446E-2</v>
      </c>
      <c r="D2644" s="130">
        <f t="shared" si="83"/>
        <v>14532.46518978446</v>
      </c>
    </row>
    <row r="2645" spans="1:4" x14ac:dyDescent="0.3">
      <c r="A2645" s="73">
        <v>40008</v>
      </c>
      <c r="B2645" s="130">
        <v>905.84002699999996</v>
      </c>
      <c r="C2645" s="125">
        <f t="shared" si="82"/>
        <v>-2.3068659837767513E-2</v>
      </c>
      <c r="D2645" s="130">
        <f t="shared" si="83"/>
        <v>-23068.659837767515</v>
      </c>
    </row>
    <row r="2646" spans="1:4" x14ac:dyDescent="0.3">
      <c r="A2646" s="73">
        <v>40007</v>
      </c>
      <c r="B2646" s="130">
        <v>901.04998799999998</v>
      </c>
      <c r="C2646" s="125">
        <f t="shared" si="82"/>
        <v>-1.9425438604624534E-2</v>
      </c>
      <c r="D2646" s="130">
        <f t="shared" si="83"/>
        <v>-19425.438604624534</v>
      </c>
    </row>
    <row r="2647" spans="1:4" x14ac:dyDescent="0.3">
      <c r="A2647" s="73">
        <v>40004</v>
      </c>
      <c r="B2647" s="130">
        <v>879.13000499999998</v>
      </c>
      <c r="C2647" s="125">
        <f t="shared" si="82"/>
        <v>-4.4693895804512884E-2</v>
      </c>
      <c r="D2647" s="130">
        <f t="shared" si="83"/>
        <v>-44693.895804512882</v>
      </c>
    </row>
    <row r="2648" spans="1:4" x14ac:dyDescent="0.3">
      <c r="A2648" s="73">
        <v>40003</v>
      </c>
      <c r="B2648" s="130">
        <v>882.67999299999997</v>
      </c>
      <c r="C2648" s="125">
        <f t="shared" si="82"/>
        <v>-2.0267730325509548E-2</v>
      </c>
      <c r="D2648" s="130">
        <f t="shared" si="83"/>
        <v>-20267.730325509547</v>
      </c>
    </row>
    <row r="2649" spans="1:4" x14ac:dyDescent="0.3">
      <c r="A2649" s="73">
        <v>40002</v>
      </c>
      <c r="B2649" s="130">
        <v>879.55999799999995</v>
      </c>
      <c r="C2649" s="125">
        <f t="shared" si="82"/>
        <v>-1.7361164581240041E-2</v>
      </c>
      <c r="D2649" s="130">
        <f t="shared" si="83"/>
        <v>-17361.164581240042</v>
      </c>
    </row>
    <row r="2650" spans="1:4" x14ac:dyDescent="0.3">
      <c r="A2650" s="73">
        <v>40001</v>
      </c>
      <c r="B2650" s="130">
        <v>881.03002900000001</v>
      </c>
      <c r="C2650" s="125">
        <f t="shared" si="82"/>
        <v>-1.344838898130496E-2</v>
      </c>
      <c r="D2650" s="130">
        <f t="shared" si="83"/>
        <v>-13448.388981304959</v>
      </c>
    </row>
    <row r="2651" spans="1:4" x14ac:dyDescent="0.3">
      <c r="A2651" s="73">
        <v>40000</v>
      </c>
      <c r="B2651" s="130">
        <v>898.71997099999999</v>
      </c>
      <c r="C2651" s="125">
        <f t="shared" si="82"/>
        <v>-2.4434733441914269E-2</v>
      </c>
      <c r="D2651" s="130">
        <f t="shared" si="83"/>
        <v>-24434.733441914268</v>
      </c>
    </row>
    <row r="2652" spans="1:4" x14ac:dyDescent="0.3">
      <c r="A2652" s="73">
        <v>39996</v>
      </c>
      <c r="B2652" s="130">
        <v>896.419983</v>
      </c>
      <c r="C2652" s="125">
        <f t="shared" si="82"/>
        <v>-2.3901055260412751E-2</v>
      </c>
      <c r="D2652" s="130">
        <f t="shared" si="83"/>
        <v>-23901.055260412752</v>
      </c>
    </row>
    <row r="2653" spans="1:4" x14ac:dyDescent="0.3">
      <c r="A2653" s="73">
        <v>39995</v>
      </c>
      <c r="B2653" s="130">
        <v>923.330017</v>
      </c>
      <c r="C2653" s="125">
        <f t="shared" si="82"/>
        <v>1.3857314287906153E-2</v>
      </c>
      <c r="D2653" s="130">
        <f t="shared" si="83"/>
        <v>13857.314287906152</v>
      </c>
    </row>
    <row r="2654" spans="1:4" x14ac:dyDescent="0.3">
      <c r="A2654" s="73">
        <v>39994</v>
      </c>
      <c r="B2654" s="130">
        <v>919.32000700000003</v>
      </c>
      <c r="C2654" s="125">
        <f t="shared" si="82"/>
        <v>8.0595153719156265E-3</v>
      </c>
      <c r="D2654" s="130">
        <f t="shared" si="83"/>
        <v>8059.5153719156269</v>
      </c>
    </row>
    <row r="2655" spans="1:4" x14ac:dyDescent="0.3">
      <c r="A2655" s="73">
        <v>39993</v>
      </c>
      <c r="B2655" s="130">
        <v>927.22997999999995</v>
      </c>
      <c r="C2655" s="125">
        <f t="shared" si="82"/>
        <v>3.7998626317454764E-3</v>
      </c>
      <c r="D2655" s="130">
        <f t="shared" si="83"/>
        <v>3799.8626317454764</v>
      </c>
    </row>
    <row r="2656" spans="1:4" x14ac:dyDescent="0.3">
      <c r="A2656" s="73">
        <v>39990</v>
      </c>
      <c r="B2656" s="130">
        <v>918.90002400000003</v>
      </c>
      <c r="C2656" s="125">
        <f t="shared" si="82"/>
        <v>-2.8862511878995911E-2</v>
      </c>
      <c r="D2656" s="130">
        <f t="shared" si="83"/>
        <v>-28862.511878995912</v>
      </c>
    </row>
    <row r="2657" spans="1:4" x14ac:dyDescent="0.3">
      <c r="A2657" s="73">
        <v>39989</v>
      </c>
      <c r="B2657" s="130">
        <v>920.26000999999997</v>
      </c>
      <c r="C2657" s="125">
        <f t="shared" si="82"/>
        <v>-2.6066531140134797E-2</v>
      </c>
      <c r="D2657" s="130">
        <f t="shared" si="83"/>
        <v>-26066.531140134797</v>
      </c>
    </row>
    <row r="2658" spans="1:4" x14ac:dyDescent="0.3">
      <c r="A2658" s="73">
        <v>39988</v>
      </c>
      <c r="B2658" s="130">
        <v>900.94000200000005</v>
      </c>
      <c r="C2658" s="125">
        <f t="shared" si="82"/>
        <v>-4.0685748840485592E-2</v>
      </c>
      <c r="D2658" s="130">
        <f t="shared" si="83"/>
        <v>-40685.74884048559</v>
      </c>
    </row>
    <row r="2659" spans="1:4" x14ac:dyDescent="0.3">
      <c r="A2659" s="73">
        <v>39987</v>
      </c>
      <c r="B2659" s="130">
        <v>895.09997599999997</v>
      </c>
      <c r="C2659" s="125">
        <f t="shared" si="82"/>
        <v>-5.0221255002014797E-2</v>
      </c>
      <c r="D2659" s="130">
        <f t="shared" si="83"/>
        <v>-50221.255002014797</v>
      </c>
    </row>
    <row r="2660" spans="1:4" x14ac:dyDescent="0.3">
      <c r="A2660" s="73">
        <v>39986</v>
      </c>
      <c r="B2660" s="130">
        <v>893.03997800000002</v>
      </c>
      <c r="C2660" s="125">
        <f t="shared" si="82"/>
        <v>-4.9087501611780326E-2</v>
      </c>
      <c r="D2660" s="130">
        <f t="shared" si="83"/>
        <v>-49087.501611780324</v>
      </c>
    </row>
    <row r="2661" spans="1:4" x14ac:dyDescent="0.3">
      <c r="A2661" s="73">
        <v>39983</v>
      </c>
      <c r="B2661" s="130">
        <v>921.22997999999995</v>
      </c>
      <c r="C2661" s="125">
        <f t="shared" si="82"/>
        <v>-2.0061958385183432E-2</v>
      </c>
      <c r="D2661" s="130">
        <f t="shared" si="83"/>
        <v>-20061.958385183432</v>
      </c>
    </row>
    <row r="2662" spans="1:4" x14ac:dyDescent="0.3">
      <c r="A2662" s="73">
        <v>39982</v>
      </c>
      <c r="B2662" s="130">
        <v>918.36999500000002</v>
      </c>
      <c r="C2662" s="125">
        <f t="shared" si="82"/>
        <v>-2.5560794556440003E-2</v>
      </c>
      <c r="D2662" s="130">
        <f t="shared" si="83"/>
        <v>-25560.794556440003</v>
      </c>
    </row>
    <row r="2663" spans="1:4" x14ac:dyDescent="0.3">
      <c r="A2663" s="73">
        <v>39981</v>
      </c>
      <c r="B2663" s="130">
        <v>910.71002199999998</v>
      </c>
      <c r="C2663" s="125">
        <f t="shared" si="82"/>
        <v>-2.2591641381990657E-2</v>
      </c>
      <c r="D2663" s="130">
        <f t="shared" si="83"/>
        <v>-22591.641381990656</v>
      </c>
    </row>
    <row r="2664" spans="1:4" x14ac:dyDescent="0.3">
      <c r="A2664" s="73">
        <v>39980</v>
      </c>
      <c r="B2664" s="130">
        <v>911.96997099999999</v>
      </c>
      <c r="C2664" s="125">
        <f t="shared" si="82"/>
        <v>-3.468681261179607E-2</v>
      </c>
      <c r="D2664" s="130">
        <f t="shared" si="83"/>
        <v>-34686.812611796071</v>
      </c>
    </row>
    <row r="2665" spans="1:4" x14ac:dyDescent="0.3">
      <c r="A2665" s="73">
        <v>39979</v>
      </c>
      <c r="B2665" s="130">
        <v>923.71997099999999</v>
      </c>
      <c r="C2665" s="125">
        <f t="shared" si="82"/>
        <v>-2.0310354663476193E-2</v>
      </c>
      <c r="D2665" s="130">
        <f t="shared" si="83"/>
        <v>-20310.354663476195</v>
      </c>
    </row>
    <row r="2666" spans="1:4" x14ac:dyDescent="0.3">
      <c r="A2666" s="73">
        <v>39976</v>
      </c>
      <c r="B2666" s="130">
        <v>946.21002199999998</v>
      </c>
      <c r="C2666" s="125">
        <f t="shared" si="82"/>
        <v>2.9451450876067042E-2</v>
      </c>
      <c r="D2666" s="130">
        <f t="shared" si="83"/>
        <v>29451.450876067043</v>
      </c>
    </row>
    <row r="2667" spans="1:4" x14ac:dyDescent="0.3">
      <c r="A2667" s="73">
        <v>39975</v>
      </c>
      <c r="B2667" s="130">
        <v>944.89001499999995</v>
      </c>
      <c r="C2667" s="125">
        <f t="shared" si="82"/>
        <v>4.1970377343607534E-2</v>
      </c>
      <c r="D2667" s="130">
        <f t="shared" si="83"/>
        <v>41970.377343607535</v>
      </c>
    </row>
    <row r="2668" spans="1:4" x14ac:dyDescent="0.3">
      <c r="A2668" s="73">
        <v>39974</v>
      </c>
      <c r="B2668" s="130">
        <v>939.15002400000003</v>
      </c>
      <c r="C2668" s="125">
        <f t="shared" si="82"/>
        <v>5.1609103647255905E-2</v>
      </c>
      <c r="D2668" s="130">
        <f t="shared" si="83"/>
        <v>51609.103647255906</v>
      </c>
    </row>
    <row r="2669" spans="1:4" x14ac:dyDescent="0.3">
      <c r="A2669" s="73">
        <v>39973</v>
      </c>
      <c r="B2669" s="130">
        <v>942.42999299999997</v>
      </c>
      <c r="C2669" s="125">
        <f t="shared" si="82"/>
        <v>3.5261910955969311E-2</v>
      </c>
      <c r="D2669" s="130">
        <f t="shared" si="83"/>
        <v>35261.91095596931</v>
      </c>
    </row>
    <row r="2670" spans="1:4" x14ac:dyDescent="0.3">
      <c r="A2670" s="73">
        <v>39972</v>
      </c>
      <c r="B2670" s="130">
        <v>939.14001499999995</v>
      </c>
      <c r="C2670" s="125">
        <f t="shared" si="82"/>
        <v>5.8782429537767689E-2</v>
      </c>
      <c r="D2670" s="130">
        <f t="shared" si="83"/>
        <v>58782.42953776769</v>
      </c>
    </row>
    <row r="2671" spans="1:4" x14ac:dyDescent="0.3">
      <c r="A2671" s="73">
        <v>39969</v>
      </c>
      <c r="B2671" s="130">
        <v>940.09002699999996</v>
      </c>
      <c r="C2671" s="125">
        <f t="shared" si="82"/>
        <v>5.8266645288875818E-2</v>
      </c>
      <c r="D2671" s="130">
        <f t="shared" si="83"/>
        <v>58266.645288875821</v>
      </c>
    </row>
    <row r="2672" spans="1:4" x14ac:dyDescent="0.3">
      <c r="A2672" s="73">
        <v>39968</v>
      </c>
      <c r="B2672" s="130">
        <v>942.46002199999998</v>
      </c>
      <c r="C2672" s="125">
        <f t="shared" si="82"/>
        <v>4.3155890346686432E-2</v>
      </c>
      <c r="D2672" s="130">
        <f t="shared" si="83"/>
        <v>43155.890346686429</v>
      </c>
    </row>
    <row r="2673" spans="1:4" x14ac:dyDescent="0.3">
      <c r="A2673" s="73">
        <v>39967</v>
      </c>
      <c r="B2673" s="130">
        <v>931.76000999999997</v>
      </c>
      <c r="C2673" s="125">
        <f t="shared" si="82"/>
        <v>2.6020509034937023E-2</v>
      </c>
      <c r="D2673" s="130">
        <f t="shared" si="83"/>
        <v>26020.509034937022</v>
      </c>
    </row>
    <row r="2674" spans="1:4" x14ac:dyDescent="0.3">
      <c r="A2674" s="73">
        <v>39966</v>
      </c>
      <c r="B2674" s="130">
        <v>944.73999000000003</v>
      </c>
      <c r="C2674" s="125">
        <f t="shared" si="82"/>
        <v>3.8506740777667359E-2</v>
      </c>
      <c r="D2674" s="130">
        <f t="shared" si="83"/>
        <v>38506.740777667357</v>
      </c>
    </row>
    <row r="2675" spans="1:4" x14ac:dyDescent="0.3">
      <c r="A2675" s="73">
        <v>39965</v>
      </c>
      <c r="B2675" s="130">
        <v>942.86999500000002</v>
      </c>
      <c r="C2675" s="125">
        <f t="shared" si="82"/>
        <v>6.7948067302758819E-2</v>
      </c>
      <c r="D2675" s="130">
        <f t="shared" si="83"/>
        <v>67948.06730275882</v>
      </c>
    </row>
    <row r="2676" spans="1:4" x14ac:dyDescent="0.3">
      <c r="A2676" s="73">
        <v>39962</v>
      </c>
      <c r="B2676" s="130">
        <v>919.14001499999995</v>
      </c>
      <c r="C2676" s="125">
        <f t="shared" si="82"/>
        <v>2.9191449489580634E-2</v>
      </c>
      <c r="D2676" s="130">
        <f t="shared" si="83"/>
        <v>29191.449489580635</v>
      </c>
    </row>
    <row r="2677" spans="1:4" x14ac:dyDescent="0.3">
      <c r="A2677" s="73">
        <v>39961</v>
      </c>
      <c r="B2677" s="130">
        <v>906.830017</v>
      </c>
      <c r="C2677" s="125">
        <f t="shared" si="82"/>
        <v>2.5918674134104203E-2</v>
      </c>
      <c r="D2677" s="130">
        <f t="shared" si="83"/>
        <v>25918.674134104203</v>
      </c>
    </row>
    <row r="2678" spans="1:4" x14ac:dyDescent="0.3">
      <c r="A2678" s="73">
        <v>39960</v>
      </c>
      <c r="B2678" s="130">
        <v>893.05999799999995</v>
      </c>
      <c r="C2678" s="125">
        <f t="shared" si="82"/>
        <v>-1.6832694890719146E-2</v>
      </c>
      <c r="D2678" s="130">
        <f t="shared" si="83"/>
        <v>-16832.694890719147</v>
      </c>
    </row>
    <row r="2679" spans="1:4" x14ac:dyDescent="0.3">
      <c r="A2679" s="73">
        <v>39959</v>
      </c>
      <c r="B2679" s="130">
        <v>910.330017</v>
      </c>
      <c r="C2679" s="125">
        <f t="shared" si="82"/>
        <v>1.1988331045580392E-3</v>
      </c>
      <c r="D2679" s="130">
        <f t="shared" si="83"/>
        <v>1198.8331045580392</v>
      </c>
    </row>
    <row r="2680" spans="1:4" x14ac:dyDescent="0.3">
      <c r="A2680" s="73">
        <v>39955</v>
      </c>
      <c r="B2680" s="130">
        <v>887</v>
      </c>
      <c r="C2680" s="125">
        <f t="shared" si="82"/>
        <v>-4.5446209128982229E-2</v>
      </c>
      <c r="D2680" s="130">
        <f t="shared" si="83"/>
        <v>-45446.209128982227</v>
      </c>
    </row>
    <row r="2681" spans="1:4" x14ac:dyDescent="0.3">
      <c r="A2681" s="73">
        <v>39954</v>
      </c>
      <c r="B2681" s="130">
        <v>888.330017</v>
      </c>
      <c r="C2681" s="125">
        <f t="shared" si="82"/>
        <v>-2.1005298366656544E-2</v>
      </c>
      <c r="D2681" s="130">
        <f t="shared" si="83"/>
        <v>-21005.298366656545</v>
      </c>
    </row>
    <row r="2682" spans="1:4" x14ac:dyDescent="0.3">
      <c r="A2682" s="73">
        <v>39953</v>
      </c>
      <c r="B2682" s="130">
        <v>903.46997099999999</v>
      </c>
      <c r="C2682" s="125">
        <f t="shared" si="82"/>
        <v>-1.7465506827945121E-2</v>
      </c>
      <c r="D2682" s="130">
        <f t="shared" si="83"/>
        <v>-17465.506827945122</v>
      </c>
    </row>
    <row r="2683" spans="1:4" x14ac:dyDescent="0.3">
      <c r="A2683" s="73">
        <v>39952</v>
      </c>
      <c r="B2683" s="130">
        <v>908.13000499999998</v>
      </c>
      <c r="C2683" s="125">
        <f t="shared" si="82"/>
        <v>4.7909018117844315E-3</v>
      </c>
      <c r="D2683" s="130">
        <f t="shared" si="83"/>
        <v>4790.9018117844316</v>
      </c>
    </row>
    <row r="2684" spans="1:4" x14ac:dyDescent="0.3">
      <c r="A2684" s="73">
        <v>39951</v>
      </c>
      <c r="B2684" s="130">
        <v>909.71002199999998</v>
      </c>
      <c r="C2684" s="125">
        <f t="shared" si="82"/>
        <v>2.7225783995699082E-3</v>
      </c>
      <c r="D2684" s="130">
        <f t="shared" si="83"/>
        <v>2722.578399569908</v>
      </c>
    </row>
    <row r="2685" spans="1:4" x14ac:dyDescent="0.3">
      <c r="A2685" s="73">
        <v>39948</v>
      </c>
      <c r="B2685" s="130">
        <v>882.88000499999998</v>
      </c>
      <c r="C2685" s="125">
        <f t="shared" si="82"/>
        <v>6.1081056589453731E-3</v>
      </c>
      <c r="D2685" s="130">
        <f t="shared" si="83"/>
        <v>6108.1056589453729</v>
      </c>
    </row>
    <row r="2686" spans="1:4" x14ac:dyDescent="0.3">
      <c r="A2686" s="73">
        <v>39947</v>
      </c>
      <c r="B2686" s="130">
        <v>893.07000700000003</v>
      </c>
      <c r="C2686" s="125">
        <f t="shared" si="82"/>
        <v>2.3212393357574745E-2</v>
      </c>
      <c r="D2686" s="130">
        <f t="shared" si="83"/>
        <v>23212.393357574747</v>
      </c>
    </row>
    <row r="2687" spans="1:4" x14ac:dyDescent="0.3">
      <c r="A2687" s="73">
        <v>39946</v>
      </c>
      <c r="B2687" s="130">
        <v>883.919983</v>
      </c>
      <c r="C2687" s="125">
        <f t="shared" si="82"/>
        <v>1.1766823661345294E-2</v>
      </c>
      <c r="D2687" s="130">
        <f t="shared" si="83"/>
        <v>11766.823661345294</v>
      </c>
    </row>
    <row r="2688" spans="1:4" x14ac:dyDescent="0.3">
      <c r="A2688" s="73">
        <v>39945</v>
      </c>
      <c r="B2688" s="130">
        <v>908.34997599999997</v>
      </c>
      <c r="C2688" s="125">
        <f t="shared" si="82"/>
        <v>6.2198892229957004E-2</v>
      </c>
      <c r="D2688" s="130">
        <f t="shared" si="83"/>
        <v>62198.892229957004</v>
      </c>
    </row>
    <row r="2689" spans="1:4" x14ac:dyDescent="0.3">
      <c r="A2689" s="73">
        <v>39944</v>
      </c>
      <c r="B2689" s="130">
        <v>909.23999000000003</v>
      </c>
      <c r="C2689" s="125">
        <f t="shared" si="82"/>
        <v>6.0325803077214246E-2</v>
      </c>
      <c r="D2689" s="130">
        <f t="shared" si="83"/>
        <v>60325.803077214245</v>
      </c>
    </row>
    <row r="2690" spans="1:4" x14ac:dyDescent="0.3">
      <c r="A2690" s="73">
        <v>39941</v>
      </c>
      <c r="B2690" s="130">
        <v>929.22997999999995</v>
      </c>
      <c r="C2690" s="125">
        <f t="shared" si="82"/>
        <v>7.2728953574199728E-2</v>
      </c>
      <c r="D2690" s="130">
        <f t="shared" si="83"/>
        <v>72728.953574199724</v>
      </c>
    </row>
    <row r="2691" spans="1:4" x14ac:dyDescent="0.3">
      <c r="A2691" s="73">
        <v>39940</v>
      </c>
      <c r="B2691" s="130">
        <v>907.39001499999995</v>
      </c>
      <c r="C2691" s="125">
        <f t="shared" si="82"/>
        <v>6.511178644344584E-2</v>
      </c>
      <c r="D2691" s="130">
        <f t="shared" si="83"/>
        <v>65111.786443445839</v>
      </c>
    </row>
    <row r="2692" spans="1:4" x14ac:dyDescent="0.3">
      <c r="A2692" s="73">
        <v>39939</v>
      </c>
      <c r="B2692" s="130">
        <v>919.53002900000001</v>
      </c>
      <c r="C2692" s="125">
        <f t="shared" si="82"/>
        <v>9.0071770589605027E-2</v>
      </c>
      <c r="D2692" s="130">
        <f t="shared" si="83"/>
        <v>90071.770589605032</v>
      </c>
    </row>
    <row r="2693" spans="1:4" x14ac:dyDescent="0.3">
      <c r="A2693" s="73">
        <v>39938</v>
      </c>
      <c r="B2693" s="130">
        <v>903.79998799999998</v>
      </c>
      <c r="C2693" s="125">
        <f t="shared" si="82"/>
        <v>6.3194016946289455E-2</v>
      </c>
      <c r="D2693" s="130">
        <f t="shared" si="83"/>
        <v>63194.016946289456</v>
      </c>
    </row>
    <row r="2694" spans="1:4" x14ac:dyDescent="0.3">
      <c r="A2694" s="73">
        <v>39937</v>
      </c>
      <c r="B2694" s="130">
        <v>907.23999000000003</v>
      </c>
      <c r="C2694" s="125">
        <f t="shared" si="82"/>
        <v>8.9921759813517355E-2</v>
      </c>
      <c r="D2694" s="130">
        <f t="shared" si="83"/>
        <v>89921.759813517361</v>
      </c>
    </row>
    <row r="2695" spans="1:4" x14ac:dyDescent="0.3">
      <c r="A2695" s="73">
        <v>39934</v>
      </c>
      <c r="B2695" s="130">
        <v>877.52002000000005</v>
      </c>
      <c r="C2695" s="125">
        <f t="shared" si="82"/>
        <v>9.107686543910587E-3</v>
      </c>
      <c r="D2695" s="130">
        <f t="shared" si="83"/>
        <v>9107.6865439105877</v>
      </c>
    </row>
    <row r="2696" spans="1:4" x14ac:dyDescent="0.3">
      <c r="A2696" s="73">
        <v>39933</v>
      </c>
      <c r="B2696" s="130">
        <v>872.80999799999995</v>
      </c>
      <c r="C2696" s="125">
        <f t="shared" ref="C2696:C2759" si="84">B2696/B2706-1</f>
        <v>8.6790825195295351E-3</v>
      </c>
      <c r="D2696" s="130">
        <f t="shared" ref="D2696:D2759" si="85">C2696*$B$5</f>
        <v>8679.0825195295347</v>
      </c>
    </row>
    <row r="2697" spans="1:4" x14ac:dyDescent="0.3">
      <c r="A2697" s="73">
        <v>39932</v>
      </c>
      <c r="B2697" s="130">
        <v>873.64001499999995</v>
      </c>
      <c r="C2697" s="125">
        <f t="shared" si="84"/>
        <v>2.5326874927415588E-2</v>
      </c>
      <c r="D2697" s="130">
        <f t="shared" si="85"/>
        <v>25326.874927415589</v>
      </c>
    </row>
    <row r="2698" spans="1:4" x14ac:dyDescent="0.3">
      <c r="A2698" s="73">
        <v>39931</v>
      </c>
      <c r="B2698" s="130">
        <v>855.15997300000004</v>
      </c>
      <c r="C2698" s="125">
        <f t="shared" si="84"/>
        <v>1.6232885323826496E-2</v>
      </c>
      <c r="D2698" s="130">
        <f t="shared" si="85"/>
        <v>16232.885323826496</v>
      </c>
    </row>
    <row r="2699" spans="1:4" x14ac:dyDescent="0.3">
      <c r="A2699" s="73">
        <v>39930</v>
      </c>
      <c r="B2699" s="130">
        <v>857.51000999999997</v>
      </c>
      <c r="C2699" s="125">
        <f t="shared" si="84"/>
        <v>-1.4206677633404885E-3</v>
      </c>
      <c r="D2699" s="130">
        <f t="shared" si="85"/>
        <v>-1420.6677633404886</v>
      </c>
    </row>
    <row r="2700" spans="1:4" x14ac:dyDescent="0.3">
      <c r="A2700" s="73">
        <v>39927</v>
      </c>
      <c r="B2700" s="130">
        <v>866.22997999999995</v>
      </c>
      <c r="C2700" s="125">
        <f t="shared" si="84"/>
        <v>1.1289322432262328E-2</v>
      </c>
      <c r="D2700" s="130">
        <f t="shared" si="85"/>
        <v>11289.322432262328</v>
      </c>
    </row>
    <row r="2701" spans="1:4" x14ac:dyDescent="0.3">
      <c r="A2701" s="73">
        <v>39926</v>
      </c>
      <c r="B2701" s="130">
        <v>851.919983</v>
      </c>
      <c r="C2701" s="125">
        <f t="shared" si="84"/>
        <v>3.2430087347438574E-2</v>
      </c>
      <c r="D2701" s="130">
        <f t="shared" si="85"/>
        <v>32430.087347438573</v>
      </c>
    </row>
    <row r="2702" spans="1:4" x14ac:dyDescent="0.3">
      <c r="A2702" s="73">
        <v>39925</v>
      </c>
      <c r="B2702" s="130">
        <v>843.54998799999998</v>
      </c>
      <c r="C2702" s="125">
        <f t="shared" si="84"/>
        <v>3.4332659446989044E-2</v>
      </c>
      <c r="D2702" s="130">
        <f t="shared" si="85"/>
        <v>34332.659446989048</v>
      </c>
    </row>
    <row r="2703" spans="1:4" x14ac:dyDescent="0.3">
      <c r="A2703" s="73">
        <v>39924</v>
      </c>
      <c r="B2703" s="130">
        <v>850.080017</v>
      </c>
      <c r="C2703" s="125">
        <f t="shared" si="84"/>
        <v>1.7475029144324861E-2</v>
      </c>
      <c r="D2703" s="130">
        <f t="shared" si="85"/>
        <v>17475.029144324861</v>
      </c>
    </row>
    <row r="2704" spans="1:4" x14ac:dyDescent="0.3">
      <c r="A2704" s="73">
        <v>39923</v>
      </c>
      <c r="B2704" s="130">
        <v>832.39001499999995</v>
      </c>
      <c r="C2704" s="125">
        <f t="shared" si="84"/>
        <v>-1.1999982195845749E-2</v>
      </c>
      <c r="D2704" s="130">
        <f t="shared" si="85"/>
        <v>-11999.982195845749</v>
      </c>
    </row>
    <row r="2705" spans="1:4" x14ac:dyDescent="0.3">
      <c r="A2705" s="73">
        <v>39920</v>
      </c>
      <c r="B2705" s="130">
        <v>869.59997599999997</v>
      </c>
      <c r="C2705" s="125">
        <f t="shared" si="84"/>
        <v>4.2210947996051296E-2</v>
      </c>
      <c r="D2705" s="130">
        <f t="shared" si="85"/>
        <v>42210.947996051298</v>
      </c>
    </row>
    <row r="2706" spans="1:4" x14ac:dyDescent="0.3">
      <c r="A2706" s="73">
        <v>39919</v>
      </c>
      <c r="B2706" s="130">
        <v>865.29998799999998</v>
      </c>
      <c r="C2706" s="125">
        <f t="shared" si="84"/>
        <v>6.6849102263112359E-2</v>
      </c>
      <c r="D2706" s="130">
        <f t="shared" si="85"/>
        <v>66849.102263112363</v>
      </c>
    </row>
    <row r="2707" spans="1:4" x14ac:dyDescent="0.3">
      <c r="A2707" s="73">
        <v>39918</v>
      </c>
      <c r="B2707" s="130">
        <v>852.05999799999995</v>
      </c>
      <c r="C2707" s="125">
        <f t="shared" si="84"/>
        <v>6.7918336746076058E-2</v>
      </c>
      <c r="D2707" s="130">
        <f t="shared" si="85"/>
        <v>67918.336746076064</v>
      </c>
    </row>
    <row r="2708" spans="1:4" x14ac:dyDescent="0.3">
      <c r="A2708" s="73">
        <v>39917</v>
      </c>
      <c r="B2708" s="130">
        <v>841.5</v>
      </c>
      <c r="C2708" s="125">
        <f t="shared" si="84"/>
        <v>6.8530683291569972E-2</v>
      </c>
      <c r="D2708" s="130">
        <f t="shared" si="85"/>
        <v>68530.683291569978</v>
      </c>
    </row>
    <row r="2709" spans="1:4" x14ac:dyDescent="0.3">
      <c r="A2709" s="73">
        <v>39916</v>
      </c>
      <c r="B2709" s="130">
        <v>858.72997999999995</v>
      </c>
      <c r="C2709" s="125">
        <f t="shared" si="84"/>
        <v>5.2442554471057612E-2</v>
      </c>
      <c r="D2709" s="130">
        <f t="shared" si="85"/>
        <v>52442.554471057614</v>
      </c>
    </row>
    <row r="2710" spans="1:4" x14ac:dyDescent="0.3">
      <c r="A2710" s="73">
        <v>39912</v>
      </c>
      <c r="B2710" s="130">
        <v>856.55999799999995</v>
      </c>
      <c r="C2710" s="125">
        <f t="shared" si="84"/>
        <v>2.845617922200927E-2</v>
      </c>
      <c r="D2710" s="130">
        <f t="shared" si="85"/>
        <v>28456.179222009268</v>
      </c>
    </row>
    <row r="2711" spans="1:4" x14ac:dyDescent="0.3">
      <c r="A2711" s="73">
        <v>39911</v>
      </c>
      <c r="B2711" s="130">
        <v>825.15997300000004</v>
      </c>
      <c r="C2711" s="125">
        <f t="shared" si="84"/>
        <v>1.3859497629506334E-2</v>
      </c>
      <c r="D2711" s="130">
        <f t="shared" si="85"/>
        <v>13859.497629506335</v>
      </c>
    </row>
    <row r="2712" spans="1:4" x14ac:dyDescent="0.3">
      <c r="A2712" s="73">
        <v>39910</v>
      </c>
      <c r="B2712" s="130">
        <v>815.54998799999998</v>
      </c>
      <c r="C2712" s="125">
        <f t="shared" si="84"/>
        <v>1.1698001610789932E-2</v>
      </c>
      <c r="D2712" s="130">
        <f t="shared" si="85"/>
        <v>11698.001610789932</v>
      </c>
    </row>
    <row r="2713" spans="1:4" x14ac:dyDescent="0.3">
      <c r="A2713" s="73">
        <v>39909</v>
      </c>
      <c r="B2713" s="130">
        <v>835.47997999999995</v>
      </c>
      <c r="C2713" s="125">
        <f t="shared" si="84"/>
        <v>1.5262719656183199E-2</v>
      </c>
      <c r="D2713" s="130">
        <f t="shared" si="85"/>
        <v>15262.719656183199</v>
      </c>
    </row>
    <row r="2714" spans="1:4" x14ac:dyDescent="0.3">
      <c r="A2714" s="73">
        <v>39906</v>
      </c>
      <c r="B2714" s="130">
        <v>842.5</v>
      </c>
      <c r="C2714" s="125">
        <f t="shared" si="84"/>
        <v>9.6234449888304985E-2</v>
      </c>
      <c r="D2714" s="130">
        <f t="shared" si="85"/>
        <v>96234.449888304982</v>
      </c>
    </row>
    <row r="2715" spans="1:4" x14ac:dyDescent="0.3">
      <c r="A2715" s="73">
        <v>39905</v>
      </c>
      <c r="B2715" s="130">
        <v>834.38000499999998</v>
      </c>
      <c r="C2715" s="125">
        <f t="shared" si="84"/>
        <v>6.4205944100467649E-2</v>
      </c>
      <c r="D2715" s="130">
        <f t="shared" si="85"/>
        <v>64205.944100467648</v>
      </c>
    </row>
    <row r="2716" spans="1:4" x14ac:dyDescent="0.3">
      <c r="A2716" s="73">
        <v>39904</v>
      </c>
      <c r="B2716" s="130">
        <v>811.080017</v>
      </c>
      <c r="C2716" s="125">
        <f t="shared" si="84"/>
        <v>2.1061297293977654E-2</v>
      </c>
      <c r="D2716" s="130">
        <f t="shared" si="85"/>
        <v>21061.297293977655</v>
      </c>
    </row>
    <row r="2717" spans="1:4" x14ac:dyDescent="0.3">
      <c r="A2717" s="73">
        <v>39903</v>
      </c>
      <c r="B2717" s="130">
        <v>797.86999500000002</v>
      </c>
      <c r="C2717" s="125">
        <f t="shared" si="84"/>
        <v>2.5381689362705462E-2</v>
      </c>
      <c r="D2717" s="130">
        <f t="shared" si="85"/>
        <v>25381.689362705463</v>
      </c>
    </row>
    <row r="2718" spans="1:4" x14ac:dyDescent="0.3">
      <c r="A2718" s="73">
        <v>39902</v>
      </c>
      <c r="B2718" s="130">
        <v>787.53002900000001</v>
      </c>
      <c r="C2718" s="125">
        <f t="shared" si="84"/>
        <v>4.462191212334865E-2</v>
      </c>
      <c r="D2718" s="130">
        <f t="shared" si="85"/>
        <v>44621.912123348651</v>
      </c>
    </row>
    <row r="2719" spans="1:4" x14ac:dyDescent="0.3">
      <c r="A2719" s="73">
        <v>39899</v>
      </c>
      <c r="B2719" s="130">
        <v>815.94000200000005</v>
      </c>
      <c r="C2719" s="125">
        <f t="shared" si="84"/>
        <v>7.8501110226704585E-2</v>
      </c>
      <c r="D2719" s="130">
        <f t="shared" si="85"/>
        <v>78501.110226704579</v>
      </c>
    </row>
    <row r="2720" spans="1:4" x14ac:dyDescent="0.3">
      <c r="A2720" s="73">
        <v>39898</v>
      </c>
      <c r="B2720" s="130">
        <v>832.85998500000005</v>
      </c>
      <c r="C2720" s="125">
        <f t="shared" si="84"/>
        <v>0.10938540119595874</v>
      </c>
      <c r="D2720" s="130">
        <f t="shared" si="85"/>
        <v>109385.40119595874</v>
      </c>
    </row>
    <row r="2721" spans="1:4" x14ac:dyDescent="0.3">
      <c r="A2721" s="73">
        <v>39897</v>
      </c>
      <c r="B2721" s="130">
        <v>813.88000499999998</v>
      </c>
      <c r="C2721" s="125">
        <f t="shared" si="84"/>
        <v>0.12825776578111681</v>
      </c>
      <c r="D2721" s="130">
        <f t="shared" si="85"/>
        <v>128257.7657811168</v>
      </c>
    </row>
    <row r="2722" spans="1:4" x14ac:dyDescent="0.3">
      <c r="A2722" s="73">
        <v>39896</v>
      </c>
      <c r="B2722" s="130">
        <v>806.11999500000002</v>
      </c>
      <c r="C2722" s="125">
        <f t="shared" si="84"/>
        <v>0.12023349344858802</v>
      </c>
      <c r="D2722" s="130">
        <f t="shared" si="85"/>
        <v>120233.49344858802</v>
      </c>
    </row>
    <row r="2723" spans="1:4" x14ac:dyDescent="0.3">
      <c r="A2723" s="73">
        <v>39895</v>
      </c>
      <c r="B2723" s="130">
        <v>822.919983</v>
      </c>
      <c r="C2723" s="125">
        <f t="shared" si="84"/>
        <v>0.21638352730089983</v>
      </c>
      <c r="D2723" s="130">
        <f t="shared" si="85"/>
        <v>216383.52730089982</v>
      </c>
    </row>
    <row r="2724" spans="1:4" x14ac:dyDescent="0.3">
      <c r="A2724" s="73">
        <v>39892</v>
      </c>
      <c r="B2724" s="130">
        <v>768.53997800000002</v>
      </c>
      <c r="C2724" s="125">
        <f t="shared" si="84"/>
        <v>0.12461583946987154</v>
      </c>
      <c r="D2724" s="130">
        <f t="shared" si="85"/>
        <v>124615.83946987154</v>
      </c>
    </row>
    <row r="2725" spans="1:4" x14ac:dyDescent="0.3">
      <c r="A2725" s="73">
        <v>39891</v>
      </c>
      <c r="B2725" s="130">
        <v>784.03997800000002</v>
      </c>
      <c r="C2725" s="125">
        <f t="shared" si="84"/>
        <v>0.148692391450163</v>
      </c>
      <c r="D2725" s="130">
        <f t="shared" si="85"/>
        <v>148692.39145016301</v>
      </c>
    </row>
    <row r="2726" spans="1:4" x14ac:dyDescent="0.3">
      <c r="A2726" s="73">
        <v>39890</v>
      </c>
      <c r="B2726" s="130">
        <v>794.34997599999997</v>
      </c>
      <c r="C2726" s="125">
        <f t="shared" si="84"/>
        <v>0.11429851385454914</v>
      </c>
      <c r="D2726" s="130">
        <f t="shared" si="85"/>
        <v>114298.51385454915</v>
      </c>
    </row>
    <row r="2727" spans="1:4" x14ac:dyDescent="0.3">
      <c r="A2727" s="73">
        <v>39889</v>
      </c>
      <c r="B2727" s="130">
        <v>778.11999500000002</v>
      </c>
      <c r="C2727" s="125">
        <f t="shared" si="84"/>
        <v>0.11745864174055853</v>
      </c>
      <c r="D2727" s="130">
        <f t="shared" si="85"/>
        <v>117458.64174055854</v>
      </c>
    </row>
    <row r="2728" spans="1:4" x14ac:dyDescent="0.3">
      <c r="A2728" s="73">
        <v>39888</v>
      </c>
      <c r="B2728" s="130">
        <v>753.89001499999995</v>
      </c>
      <c r="C2728" s="125">
        <f t="shared" si="84"/>
        <v>7.5725589266745885E-2</v>
      </c>
      <c r="D2728" s="130">
        <f t="shared" si="85"/>
        <v>75725.589266745883</v>
      </c>
    </row>
    <row r="2729" spans="1:4" x14ac:dyDescent="0.3">
      <c r="A2729" s="73">
        <v>39885</v>
      </c>
      <c r="B2729" s="130">
        <v>756.54998799999998</v>
      </c>
      <c r="C2729" s="125">
        <f t="shared" si="84"/>
        <v>2.9193650045261865E-2</v>
      </c>
      <c r="D2729" s="130">
        <f t="shared" si="85"/>
        <v>29193.650045261864</v>
      </c>
    </row>
    <row r="2730" spans="1:4" x14ac:dyDescent="0.3">
      <c r="A2730" s="73">
        <v>39884</v>
      </c>
      <c r="B2730" s="130">
        <v>750.73999000000003</v>
      </c>
      <c r="C2730" s="125">
        <f t="shared" si="84"/>
        <v>-2.7762269739570744E-3</v>
      </c>
      <c r="D2730" s="130">
        <f t="shared" si="85"/>
        <v>-2776.2269739570743</v>
      </c>
    </row>
    <row r="2731" spans="1:4" x14ac:dyDescent="0.3">
      <c r="A2731" s="73">
        <v>39883</v>
      </c>
      <c r="B2731" s="130">
        <v>721.35998500000005</v>
      </c>
      <c r="C2731" s="125">
        <f t="shared" si="84"/>
        <v>-5.6922522726970071E-2</v>
      </c>
      <c r="D2731" s="130">
        <f t="shared" si="85"/>
        <v>-56922.52272697007</v>
      </c>
    </row>
    <row r="2732" spans="1:4" x14ac:dyDescent="0.3">
      <c r="A2732" s="73">
        <v>39882</v>
      </c>
      <c r="B2732" s="130">
        <v>719.59997599999997</v>
      </c>
      <c r="C2732" s="125">
        <f t="shared" si="84"/>
        <v>-6.9250120238570245E-2</v>
      </c>
      <c r="D2732" s="130">
        <f t="shared" si="85"/>
        <v>-69250.120238570249</v>
      </c>
    </row>
    <row r="2733" spans="1:4" x14ac:dyDescent="0.3">
      <c r="A2733" s="73">
        <v>39881</v>
      </c>
      <c r="B2733" s="130">
        <v>676.53002900000001</v>
      </c>
      <c r="C2733" s="125">
        <f t="shared" si="84"/>
        <v>-8.9865855639191805E-2</v>
      </c>
      <c r="D2733" s="130">
        <f t="shared" si="85"/>
        <v>-89865.85563919181</v>
      </c>
    </row>
    <row r="2734" spans="1:4" x14ac:dyDescent="0.3">
      <c r="A2734" s="73">
        <v>39878</v>
      </c>
      <c r="B2734" s="130">
        <v>683.38000499999998</v>
      </c>
      <c r="C2734" s="125">
        <f t="shared" si="84"/>
        <v>-0.1125511127207498</v>
      </c>
      <c r="D2734" s="130">
        <f t="shared" si="85"/>
        <v>-112551.11272074981</v>
      </c>
    </row>
    <row r="2735" spans="1:4" x14ac:dyDescent="0.3">
      <c r="A2735" s="73">
        <v>39877</v>
      </c>
      <c r="B2735" s="130">
        <v>682.54998799999998</v>
      </c>
      <c r="C2735" s="125">
        <f t="shared" si="84"/>
        <v>-0.12374510713599229</v>
      </c>
      <c r="D2735" s="130">
        <f t="shared" si="85"/>
        <v>-123745.10713599229</v>
      </c>
    </row>
    <row r="2736" spans="1:4" x14ac:dyDescent="0.3">
      <c r="A2736" s="73">
        <v>39876</v>
      </c>
      <c r="B2736" s="130">
        <v>712.86999500000002</v>
      </c>
      <c r="C2736" s="125">
        <f t="shared" si="84"/>
        <v>-9.5824547359297463E-2</v>
      </c>
      <c r="D2736" s="130">
        <f t="shared" si="85"/>
        <v>-95824.547359297459</v>
      </c>
    </row>
    <row r="2737" spans="1:4" x14ac:dyDescent="0.3">
      <c r="A2737" s="73">
        <v>39875</v>
      </c>
      <c r="B2737" s="130">
        <v>696.330017</v>
      </c>
      <c r="C2737" s="125">
        <f t="shared" si="84"/>
        <v>-0.11764254596591772</v>
      </c>
      <c r="D2737" s="130">
        <f t="shared" si="85"/>
        <v>-117642.54596591773</v>
      </c>
    </row>
    <row r="2738" spans="1:4" x14ac:dyDescent="0.3">
      <c r="A2738" s="73">
        <v>39874</v>
      </c>
      <c r="B2738" s="130">
        <v>700.82000700000003</v>
      </c>
      <c r="C2738" s="125">
        <f t="shared" si="84"/>
        <v>-0.15241161032955164</v>
      </c>
      <c r="D2738" s="130">
        <f t="shared" si="85"/>
        <v>-152411.61032955165</v>
      </c>
    </row>
    <row r="2739" spans="1:4" x14ac:dyDescent="0.3">
      <c r="A2739" s="73">
        <v>39871</v>
      </c>
      <c r="B2739" s="130">
        <v>735.09002699999996</v>
      </c>
      <c r="C2739" s="125">
        <f t="shared" si="84"/>
        <v>-0.11985293736789737</v>
      </c>
      <c r="D2739" s="130">
        <f t="shared" si="85"/>
        <v>-119852.93736789738</v>
      </c>
    </row>
    <row r="2740" spans="1:4" x14ac:dyDescent="0.3">
      <c r="A2740" s="73">
        <v>39870</v>
      </c>
      <c r="B2740" s="130">
        <v>752.830017</v>
      </c>
      <c r="C2740" s="125">
        <f t="shared" si="84"/>
        <v>-9.7044610994370117E-2</v>
      </c>
      <c r="D2740" s="130">
        <f t="shared" si="85"/>
        <v>-97044.610994370116</v>
      </c>
    </row>
    <row r="2741" spans="1:4" x14ac:dyDescent="0.3">
      <c r="A2741" s="73">
        <v>39869</v>
      </c>
      <c r="B2741" s="130">
        <v>764.90002400000003</v>
      </c>
      <c r="C2741" s="125">
        <f t="shared" si="84"/>
        <v>-7.5269537976059731E-2</v>
      </c>
      <c r="D2741" s="130">
        <f t="shared" si="85"/>
        <v>-75269.537976059728</v>
      </c>
    </row>
    <row r="2742" spans="1:4" x14ac:dyDescent="0.3">
      <c r="A2742" s="73">
        <v>39868</v>
      </c>
      <c r="B2742" s="130">
        <v>773.14001499999995</v>
      </c>
      <c r="C2742" s="125">
        <f t="shared" si="84"/>
        <v>-0.11122095705397883</v>
      </c>
      <c r="D2742" s="130">
        <f t="shared" si="85"/>
        <v>-111220.95705397883</v>
      </c>
    </row>
    <row r="2743" spans="1:4" x14ac:dyDescent="0.3">
      <c r="A2743" s="73">
        <v>39867</v>
      </c>
      <c r="B2743" s="130">
        <v>743.330017</v>
      </c>
      <c r="C2743" s="125">
        <f t="shared" si="84"/>
        <v>-0.14422054163169806</v>
      </c>
      <c r="D2743" s="130">
        <f t="shared" si="85"/>
        <v>-144220.54163169806</v>
      </c>
    </row>
    <row r="2744" spans="1:4" x14ac:dyDescent="0.3">
      <c r="A2744" s="73">
        <v>39864</v>
      </c>
      <c r="B2744" s="130">
        <v>770.04998799999998</v>
      </c>
      <c r="C2744" s="125">
        <f t="shared" si="84"/>
        <v>-8.9613986109517874E-2</v>
      </c>
      <c r="D2744" s="130">
        <f t="shared" si="85"/>
        <v>-89613.986109517879</v>
      </c>
    </row>
    <row r="2745" spans="1:4" x14ac:dyDescent="0.3">
      <c r="A2745" s="73">
        <v>39863</v>
      </c>
      <c r="B2745" s="130">
        <v>778.94000200000005</v>
      </c>
      <c r="C2745" s="125">
        <f t="shared" si="84"/>
        <v>-6.4032754503749012E-2</v>
      </c>
      <c r="D2745" s="130">
        <f t="shared" si="85"/>
        <v>-64032.754503749013</v>
      </c>
    </row>
    <row r="2746" spans="1:4" x14ac:dyDescent="0.3">
      <c r="A2746" s="73">
        <v>39862</v>
      </c>
      <c r="B2746" s="130">
        <v>788.419983</v>
      </c>
      <c r="C2746" s="125">
        <f t="shared" si="84"/>
        <v>-5.9736945775996086E-2</v>
      </c>
      <c r="D2746" s="130">
        <f t="shared" si="85"/>
        <v>-59736.945775996086</v>
      </c>
    </row>
    <row r="2747" spans="1:4" x14ac:dyDescent="0.3">
      <c r="A2747" s="73">
        <v>39861</v>
      </c>
      <c r="B2747" s="130">
        <v>789.169983</v>
      </c>
      <c r="C2747" s="125">
        <f t="shared" si="84"/>
        <v>-4.39402245010172E-2</v>
      </c>
      <c r="D2747" s="130">
        <f t="shared" si="85"/>
        <v>-43940.224501017197</v>
      </c>
    </row>
    <row r="2748" spans="1:4" x14ac:dyDescent="0.3">
      <c r="A2748" s="73">
        <v>39857</v>
      </c>
      <c r="B2748" s="130">
        <v>826.84002699999996</v>
      </c>
      <c r="C2748" s="125">
        <f t="shared" si="84"/>
        <v>1.1624231052791423E-3</v>
      </c>
      <c r="D2748" s="130">
        <f t="shared" si="85"/>
        <v>1162.4231052791422</v>
      </c>
    </row>
    <row r="2749" spans="1:4" x14ac:dyDescent="0.3">
      <c r="A2749" s="73">
        <v>39856</v>
      </c>
      <c r="B2749" s="130">
        <v>835.19000200000005</v>
      </c>
      <c r="C2749" s="125">
        <f t="shared" si="84"/>
        <v>-1.1773212513195075E-2</v>
      </c>
      <c r="D2749" s="130">
        <f t="shared" si="85"/>
        <v>-11773.212513195074</v>
      </c>
    </row>
    <row r="2750" spans="1:4" x14ac:dyDescent="0.3">
      <c r="A2750" s="73">
        <v>39855</v>
      </c>
      <c r="B2750" s="130">
        <v>833.73999000000003</v>
      </c>
      <c r="C2750" s="125">
        <f t="shared" si="84"/>
        <v>-4.6162335404382748E-2</v>
      </c>
      <c r="D2750" s="130">
        <f t="shared" si="85"/>
        <v>-46162.335404382749</v>
      </c>
    </row>
    <row r="2751" spans="1:4" x14ac:dyDescent="0.3">
      <c r="A2751" s="73">
        <v>39854</v>
      </c>
      <c r="B2751" s="130">
        <v>827.15997300000004</v>
      </c>
      <c r="C2751" s="125">
        <f t="shared" si="84"/>
        <v>-2.193429014372017E-2</v>
      </c>
      <c r="D2751" s="130">
        <f t="shared" si="85"/>
        <v>-21934.290143720169</v>
      </c>
    </row>
    <row r="2752" spans="1:4" x14ac:dyDescent="0.3">
      <c r="A2752" s="73">
        <v>39853</v>
      </c>
      <c r="B2752" s="130">
        <v>869.89001499999995</v>
      </c>
      <c r="C2752" s="125">
        <f t="shared" si="84"/>
        <v>3.9829312216783652E-2</v>
      </c>
      <c r="D2752" s="130">
        <f t="shared" si="85"/>
        <v>39829.312216783655</v>
      </c>
    </row>
    <row r="2753" spans="1:4" x14ac:dyDescent="0.3">
      <c r="A2753" s="73">
        <v>39850</v>
      </c>
      <c r="B2753" s="130">
        <v>868.59997599999997</v>
      </c>
      <c r="C2753" s="125">
        <f t="shared" si="84"/>
        <v>4.4053084285549549E-2</v>
      </c>
      <c r="D2753" s="130">
        <f t="shared" si="85"/>
        <v>44053.08428554955</v>
      </c>
    </row>
    <row r="2754" spans="1:4" x14ac:dyDescent="0.3">
      <c r="A2754" s="73">
        <v>39849</v>
      </c>
      <c r="B2754" s="130">
        <v>845.84997599999997</v>
      </c>
      <c r="C2754" s="125">
        <f t="shared" si="84"/>
        <v>2.2175197583081507E-2</v>
      </c>
      <c r="D2754" s="130">
        <f t="shared" si="85"/>
        <v>22175.197583081506</v>
      </c>
    </row>
    <row r="2755" spans="1:4" x14ac:dyDescent="0.3">
      <c r="A2755" s="73">
        <v>39848</v>
      </c>
      <c r="B2755" s="130">
        <v>832.22997999999995</v>
      </c>
      <c r="C2755" s="125">
        <f t="shared" si="84"/>
        <v>-9.5330025889389658E-3</v>
      </c>
      <c r="D2755" s="130">
        <f t="shared" si="85"/>
        <v>-9533.0025889389653</v>
      </c>
    </row>
    <row r="2756" spans="1:4" x14ac:dyDescent="0.3">
      <c r="A2756" s="73">
        <v>39847</v>
      </c>
      <c r="B2756" s="130">
        <v>838.51000999999997</v>
      </c>
      <c r="C2756" s="125">
        <f t="shared" si="84"/>
        <v>4.1342788553365262E-2</v>
      </c>
      <c r="D2756" s="130">
        <f t="shared" si="85"/>
        <v>41342.788553365259</v>
      </c>
    </row>
    <row r="2757" spans="1:4" x14ac:dyDescent="0.3">
      <c r="A2757" s="73">
        <v>39846</v>
      </c>
      <c r="B2757" s="130">
        <v>825.44000200000005</v>
      </c>
      <c r="C2757" s="125">
        <f t="shared" si="84"/>
        <v>-2.9031187532531755E-2</v>
      </c>
      <c r="D2757" s="130">
        <f t="shared" si="85"/>
        <v>-29031.187532531756</v>
      </c>
    </row>
    <row r="2758" spans="1:4" x14ac:dyDescent="0.3">
      <c r="A2758" s="73">
        <v>39843</v>
      </c>
      <c r="B2758" s="130">
        <v>825.88000499999998</v>
      </c>
      <c r="C2758" s="125">
        <f t="shared" si="84"/>
        <v>-2.1167640756247774E-2</v>
      </c>
      <c r="D2758" s="130">
        <f t="shared" si="85"/>
        <v>-21167.640756247773</v>
      </c>
    </row>
    <row r="2759" spans="1:4" x14ac:dyDescent="0.3">
      <c r="A2759" s="73">
        <v>39842</v>
      </c>
      <c r="B2759" s="130">
        <v>845.14001499999995</v>
      </c>
      <c r="C2759" s="125">
        <f t="shared" si="84"/>
        <v>2.990695705007429E-3</v>
      </c>
      <c r="D2759" s="130">
        <f t="shared" si="85"/>
        <v>2990.6957050074288</v>
      </c>
    </row>
    <row r="2760" spans="1:4" x14ac:dyDescent="0.3">
      <c r="A2760" s="73">
        <v>39841</v>
      </c>
      <c r="B2760" s="130">
        <v>874.09002699999996</v>
      </c>
      <c r="C2760" s="125">
        <f t="shared" ref="C2760:C2823" si="86">B2760/B2770-1</f>
        <v>2.6383063100547943E-3</v>
      </c>
      <c r="D2760" s="130">
        <f t="shared" ref="D2760:D2823" si="87">C2760*$B$5</f>
        <v>2638.3063100547943</v>
      </c>
    </row>
    <row r="2761" spans="1:4" x14ac:dyDescent="0.3">
      <c r="A2761" s="73">
        <v>39840</v>
      </c>
      <c r="B2761" s="130">
        <v>845.71002199999998</v>
      </c>
      <c r="C2761" s="125">
        <f t="shared" si="86"/>
        <v>-2.8209946128628816E-2</v>
      </c>
      <c r="D2761" s="130">
        <f t="shared" si="87"/>
        <v>-28209.946128628817</v>
      </c>
    </row>
    <row r="2762" spans="1:4" x14ac:dyDescent="0.3">
      <c r="A2762" s="73">
        <v>39839</v>
      </c>
      <c r="B2762" s="130">
        <v>836.57000700000003</v>
      </c>
      <c r="C2762" s="125">
        <f t="shared" si="86"/>
        <v>-6.0403179030354637E-2</v>
      </c>
      <c r="D2762" s="130">
        <f t="shared" si="87"/>
        <v>-60403.179030354637</v>
      </c>
    </row>
    <row r="2763" spans="1:4" x14ac:dyDescent="0.3">
      <c r="A2763" s="73">
        <v>39836</v>
      </c>
      <c r="B2763" s="130">
        <v>831.95001200000002</v>
      </c>
      <c r="C2763" s="125">
        <f t="shared" si="86"/>
        <v>-8.5497861684188936E-2</v>
      </c>
      <c r="D2763" s="130">
        <f t="shared" si="87"/>
        <v>-85497.861684188931</v>
      </c>
    </row>
    <row r="2764" spans="1:4" x14ac:dyDescent="0.3">
      <c r="A2764" s="73">
        <v>39835</v>
      </c>
      <c r="B2764" s="130">
        <v>827.5</v>
      </c>
      <c r="C2764" s="125">
        <f t="shared" si="86"/>
        <v>-8.7299423046174218E-2</v>
      </c>
      <c r="D2764" s="130">
        <f t="shared" si="87"/>
        <v>-87299.423046174212</v>
      </c>
    </row>
    <row r="2765" spans="1:4" x14ac:dyDescent="0.3">
      <c r="A2765" s="73">
        <v>39834</v>
      </c>
      <c r="B2765" s="130">
        <v>840.23999000000003</v>
      </c>
      <c r="C2765" s="125">
        <f t="shared" si="86"/>
        <v>-0.10105918560745664</v>
      </c>
      <c r="D2765" s="130">
        <f t="shared" si="87"/>
        <v>-101059.18560745663</v>
      </c>
    </row>
    <row r="2766" spans="1:4" x14ac:dyDescent="0.3">
      <c r="A2766" s="73">
        <v>39833</v>
      </c>
      <c r="B2766" s="130">
        <v>805.21997099999999</v>
      </c>
      <c r="C2766" s="125">
        <f t="shared" si="86"/>
        <v>-0.13179151374036535</v>
      </c>
      <c r="D2766" s="130">
        <f t="shared" si="87"/>
        <v>-131791.51374036536</v>
      </c>
    </row>
    <row r="2767" spans="1:4" x14ac:dyDescent="0.3">
      <c r="A2767" s="73">
        <v>39829</v>
      </c>
      <c r="B2767" s="130">
        <v>850.11999500000002</v>
      </c>
      <c r="C2767" s="125">
        <f t="shared" si="86"/>
        <v>-8.7658289388172883E-2</v>
      </c>
      <c r="D2767" s="130">
        <f t="shared" si="87"/>
        <v>-87658.289388172881</v>
      </c>
    </row>
    <row r="2768" spans="1:4" x14ac:dyDescent="0.3">
      <c r="A2768" s="73">
        <v>39828</v>
      </c>
      <c r="B2768" s="130">
        <v>843.73999000000003</v>
      </c>
      <c r="C2768" s="125">
        <f t="shared" si="86"/>
        <v>-6.5884317741489062E-2</v>
      </c>
      <c r="D2768" s="130">
        <f t="shared" si="87"/>
        <v>-65884.317741489067</v>
      </c>
    </row>
    <row r="2769" spans="1:4" x14ac:dyDescent="0.3">
      <c r="A2769" s="73">
        <v>39827</v>
      </c>
      <c r="B2769" s="130">
        <v>842.61999500000002</v>
      </c>
      <c r="C2769" s="125">
        <f t="shared" si="86"/>
        <v>-5.3916306466423425E-2</v>
      </c>
      <c r="D2769" s="130">
        <f t="shared" si="87"/>
        <v>-53916.306466423426</v>
      </c>
    </row>
    <row r="2770" spans="1:4" x14ac:dyDescent="0.3">
      <c r="A2770" s="73">
        <v>39826</v>
      </c>
      <c r="B2770" s="130">
        <v>871.78997800000002</v>
      </c>
      <c r="C2770" s="125">
        <f t="shared" si="86"/>
        <v>2.7259495368650022E-3</v>
      </c>
      <c r="D2770" s="130">
        <f t="shared" si="87"/>
        <v>2725.9495368650023</v>
      </c>
    </row>
    <row r="2771" spans="1:4" x14ac:dyDescent="0.3">
      <c r="A2771" s="73">
        <v>39825</v>
      </c>
      <c r="B2771" s="130">
        <v>870.26000999999997</v>
      </c>
      <c r="C2771" s="125">
        <f t="shared" si="86"/>
        <v>-2.9101489859324481E-3</v>
      </c>
      <c r="D2771" s="130">
        <f t="shared" si="87"/>
        <v>-2910.1489859324479</v>
      </c>
    </row>
    <row r="2772" spans="1:4" x14ac:dyDescent="0.3">
      <c r="A2772" s="73">
        <v>39822</v>
      </c>
      <c r="B2772" s="130">
        <v>890.34997599999997</v>
      </c>
      <c r="C2772" s="125">
        <f t="shared" si="86"/>
        <v>2.5571561811072341E-2</v>
      </c>
      <c r="D2772" s="130">
        <f t="shared" si="87"/>
        <v>25571.561811072341</v>
      </c>
    </row>
    <row r="2773" spans="1:4" x14ac:dyDescent="0.3">
      <c r="A2773" s="73">
        <v>39821</v>
      </c>
      <c r="B2773" s="130">
        <v>909.72997999999995</v>
      </c>
      <c r="C2773" s="125">
        <f t="shared" si="86"/>
        <v>5.3952926985412875E-2</v>
      </c>
      <c r="D2773" s="130">
        <f t="shared" si="87"/>
        <v>53952.926985412872</v>
      </c>
    </row>
    <row r="2774" spans="1:4" x14ac:dyDescent="0.3">
      <c r="A2774" s="73">
        <v>39820</v>
      </c>
      <c r="B2774" s="130">
        <v>906.65002400000003</v>
      </c>
      <c r="C2774" s="125">
        <f t="shared" si="86"/>
        <v>4.0177619860619629E-2</v>
      </c>
      <c r="D2774" s="130">
        <f t="shared" si="87"/>
        <v>40177.619860619627</v>
      </c>
    </row>
    <row r="2775" spans="1:4" x14ac:dyDescent="0.3">
      <c r="A2775" s="73">
        <v>39819</v>
      </c>
      <c r="B2775" s="130">
        <v>934.70001200000002</v>
      </c>
      <c r="C2775" s="125">
        <f t="shared" si="86"/>
        <v>5.273235880562499E-2</v>
      </c>
      <c r="D2775" s="130">
        <f t="shared" si="87"/>
        <v>52732.358805624994</v>
      </c>
    </row>
    <row r="2776" spans="1:4" x14ac:dyDescent="0.3">
      <c r="A2776" s="73">
        <v>39818</v>
      </c>
      <c r="B2776" s="130">
        <v>927.45001200000002</v>
      </c>
      <c r="C2776" s="125">
        <f t="shared" si="86"/>
        <v>4.7634625902082783E-2</v>
      </c>
      <c r="D2776" s="130">
        <f t="shared" si="87"/>
        <v>47634.625902082786</v>
      </c>
    </row>
    <row r="2777" spans="1:4" x14ac:dyDescent="0.3">
      <c r="A2777" s="73">
        <v>39815</v>
      </c>
      <c r="B2777" s="130">
        <v>931.79998799999998</v>
      </c>
      <c r="C2777" s="125">
        <f t="shared" si="86"/>
        <v>3.0273551574103053E-2</v>
      </c>
      <c r="D2777" s="130">
        <f t="shared" si="87"/>
        <v>30273.551574103054</v>
      </c>
    </row>
    <row r="2778" spans="1:4" x14ac:dyDescent="0.3">
      <c r="A2778" s="73">
        <v>39813</v>
      </c>
      <c r="B2778" s="130">
        <v>903.25</v>
      </c>
      <c r="C2778" s="125">
        <f t="shared" si="86"/>
        <v>-1.0874080768433991E-2</v>
      </c>
      <c r="D2778" s="130">
        <f t="shared" si="87"/>
        <v>-10874.080768433991</v>
      </c>
    </row>
    <row r="2779" spans="1:4" x14ac:dyDescent="0.3">
      <c r="A2779" s="73">
        <v>39812</v>
      </c>
      <c r="B2779" s="130">
        <v>890.64001499999995</v>
      </c>
      <c r="C2779" s="125">
        <f t="shared" si="86"/>
        <v>2.5409590271518345E-2</v>
      </c>
      <c r="D2779" s="130">
        <f t="shared" si="87"/>
        <v>25409.590271518344</v>
      </c>
    </row>
    <row r="2780" spans="1:4" x14ac:dyDescent="0.3">
      <c r="A2780" s="73">
        <v>39811</v>
      </c>
      <c r="B2780" s="130">
        <v>869.419983</v>
      </c>
      <c r="C2780" s="125">
        <f t="shared" si="86"/>
        <v>-1.171950170437519E-2</v>
      </c>
      <c r="D2780" s="130">
        <f t="shared" si="87"/>
        <v>-11719.50170437519</v>
      </c>
    </row>
    <row r="2781" spans="1:4" x14ac:dyDescent="0.3">
      <c r="A2781" s="73">
        <v>39808</v>
      </c>
      <c r="B2781" s="130">
        <v>872.79998799999998</v>
      </c>
      <c r="C2781" s="125">
        <f t="shared" si="86"/>
        <v>-9.0435899630525451E-4</v>
      </c>
      <c r="D2781" s="130">
        <f t="shared" si="87"/>
        <v>-904.35899630525455</v>
      </c>
    </row>
    <row r="2782" spans="1:4" x14ac:dyDescent="0.3">
      <c r="A2782" s="73">
        <v>39806</v>
      </c>
      <c r="B2782" s="130">
        <v>868.15002400000003</v>
      </c>
      <c r="C2782" s="125">
        <f t="shared" si="86"/>
        <v>-3.4573602537404935E-2</v>
      </c>
      <c r="D2782" s="130">
        <f t="shared" si="87"/>
        <v>-34573.602537404935</v>
      </c>
    </row>
    <row r="2783" spans="1:4" x14ac:dyDescent="0.3">
      <c r="A2783" s="73">
        <v>39805</v>
      </c>
      <c r="B2783" s="130">
        <v>863.15997300000004</v>
      </c>
      <c r="C2783" s="125">
        <f t="shared" si="86"/>
        <v>-2.8705830609786598E-2</v>
      </c>
      <c r="D2783" s="130">
        <f t="shared" si="87"/>
        <v>-28705.830609786597</v>
      </c>
    </row>
    <row r="2784" spans="1:4" x14ac:dyDescent="0.3">
      <c r="A2784" s="73">
        <v>39804</v>
      </c>
      <c r="B2784" s="130">
        <v>871.63000499999998</v>
      </c>
      <c r="C2784" s="125">
        <f t="shared" si="86"/>
        <v>-4.1848968338806691E-2</v>
      </c>
      <c r="D2784" s="130">
        <f t="shared" si="87"/>
        <v>-41848.968338806691</v>
      </c>
    </row>
    <row r="2785" spans="1:4" x14ac:dyDescent="0.3">
      <c r="A2785" s="73">
        <v>39801</v>
      </c>
      <c r="B2785" s="130">
        <v>887.88000499999998</v>
      </c>
      <c r="C2785" s="125">
        <f t="shared" si="86"/>
        <v>1.3480655547656317E-2</v>
      </c>
      <c r="D2785" s="130">
        <f t="shared" si="87"/>
        <v>13480.655547656317</v>
      </c>
    </row>
    <row r="2786" spans="1:4" x14ac:dyDescent="0.3">
      <c r="A2786" s="73">
        <v>39800</v>
      </c>
      <c r="B2786" s="130">
        <v>885.28002900000001</v>
      </c>
      <c r="C2786" s="125">
        <f t="shared" si="86"/>
        <v>4.7396014498573669E-2</v>
      </c>
      <c r="D2786" s="130">
        <f t="shared" si="87"/>
        <v>47396.01449857367</v>
      </c>
    </row>
    <row r="2787" spans="1:4" x14ac:dyDescent="0.3">
      <c r="A2787" s="73">
        <v>39799</v>
      </c>
      <c r="B2787" s="130">
        <v>904.419983</v>
      </c>
      <c r="C2787" s="125">
        <f t="shared" si="86"/>
        <v>3.8679736071384418E-2</v>
      </c>
      <c r="D2787" s="130">
        <f t="shared" si="87"/>
        <v>38679.736071384417</v>
      </c>
    </row>
    <row r="2788" spans="1:4" x14ac:dyDescent="0.3">
      <c r="A2788" s="73">
        <v>39798</v>
      </c>
      <c r="B2788" s="130">
        <v>913.17999299999997</v>
      </c>
      <c r="C2788" s="125">
        <f t="shared" si="86"/>
        <v>7.5835575867003513E-2</v>
      </c>
      <c r="D2788" s="130">
        <f t="shared" si="87"/>
        <v>75835.575867003514</v>
      </c>
    </row>
    <row r="2789" spans="1:4" x14ac:dyDescent="0.3">
      <c r="A2789" s="73">
        <v>39797</v>
      </c>
      <c r="B2789" s="130">
        <v>868.57000700000003</v>
      </c>
      <c r="C2789" s="125">
        <f t="shared" si="86"/>
        <v>6.4150137328257362E-2</v>
      </c>
      <c r="D2789" s="130">
        <f t="shared" si="87"/>
        <v>64150.137328257362</v>
      </c>
    </row>
    <row r="2790" spans="1:4" x14ac:dyDescent="0.3">
      <c r="A2790" s="73">
        <v>39794</v>
      </c>
      <c r="B2790" s="130">
        <v>879.72997999999995</v>
      </c>
      <c r="C2790" s="125">
        <f t="shared" si="86"/>
        <v>-1.842141634407557E-2</v>
      </c>
      <c r="D2790" s="130">
        <f t="shared" si="87"/>
        <v>-18421.416344075569</v>
      </c>
    </row>
    <row r="2791" spans="1:4" x14ac:dyDescent="0.3">
      <c r="A2791" s="73">
        <v>39793</v>
      </c>
      <c r="B2791" s="130">
        <v>873.59002699999996</v>
      </c>
      <c r="C2791" s="125">
        <f t="shared" si="86"/>
        <v>-1.5872798881477079E-2</v>
      </c>
      <c r="D2791" s="130">
        <f t="shared" si="87"/>
        <v>-15872.79888147708</v>
      </c>
    </row>
    <row r="2792" spans="1:4" x14ac:dyDescent="0.3">
      <c r="A2792" s="73">
        <v>39792</v>
      </c>
      <c r="B2792" s="130">
        <v>899.23999000000003</v>
      </c>
      <c r="C2792" s="125">
        <f t="shared" si="86"/>
        <v>4.8810896170746965E-2</v>
      </c>
      <c r="D2792" s="130">
        <f t="shared" si="87"/>
        <v>48810.896170746964</v>
      </c>
    </row>
    <row r="2793" spans="1:4" x14ac:dyDescent="0.3">
      <c r="A2793" s="73">
        <v>39791</v>
      </c>
      <c r="B2793" s="130">
        <v>888.669983</v>
      </c>
      <c r="C2793" s="125">
        <f t="shared" si="86"/>
        <v>4.3272543274374797E-2</v>
      </c>
      <c r="D2793" s="130">
        <f t="shared" si="87"/>
        <v>43272.543274374795</v>
      </c>
    </row>
    <row r="2794" spans="1:4" x14ac:dyDescent="0.3">
      <c r="A2794" s="73">
        <v>39790</v>
      </c>
      <c r="B2794" s="130">
        <v>909.70001200000002</v>
      </c>
      <c r="C2794" s="125">
        <f t="shared" si="86"/>
        <v>0.13708233319327068</v>
      </c>
      <c r="D2794" s="130">
        <f t="shared" si="87"/>
        <v>137082.33319327066</v>
      </c>
    </row>
    <row r="2795" spans="1:4" x14ac:dyDescent="0.3">
      <c r="A2795" s="73">
        <v>39787</v>
      </c>
      <c r="B2795" s="130">
        <v>876.07000700000003</v>
      </c>
      <c r="C2795" s="125">
        <f t="shared" si="86"/>
        <v>0.16430546577984839</v>
      </c>
      <c r="D2795" s="130">
        <f t="shared" si="87"/>
        <v>164305.4657798484</v>
      </c>
    </row>
    <row r="2796" spans="1:4" x14ac:dyDescent="0.3">
      <c r="A2796" s="73">
        <v>39786</v>
      </c>
      <c r="B2796" s="130">
        <v>845.21997099999999</v>
      </c>
      <c r="C2796" s="125">
        <f t="shared" si="86"/>
        <v>4.7905915328422921E-2</v>
      </c>
      <c r="D2796" s="130">
        <f t="shared" si="87"/>
        <v>47905.915328422918</v>
      </c>
    </row>
    <row r="2797" spans="1:4" x14ac:dyDescent="0.3">
      <c r="A2797" s="73">
        <v>39785</v>
      </c>
      <c r="B2797" s="130">
        <v>870.73999000000003</v>
      </c>
      <c r="C2797" s="125">
        <f t="shared" si="86"/>
        <v>1.3525462179471148E-2</v>
      </c>
      <c r="D2797" s="130">
        <f t="shared" si="87"/>
        <v>13525.462179471147</v>
      </c>
    </row>
    <row r="2798" spans="1:4" x14ac:dyDescent="0.3">
      <c r="A2798" s="73">
        <v>39784</v>
      </c>
      <c r="B2798" s="130">
        <v>848.80999799999995</v>
      </c>
      <c r="C2798" s="125">
        <f t="shared" si="86"/>
        <v>-2.280343226564896E-3</v>
      </c>
      <c r="D2798" s="130">
        <f t="shared" si="87"/>
        <v>-2280.3432265648958</v>
      </c>
    </row>
    <row r="2799" spans="1:4" x14ac:dyDescent="0.3">
      <c r="A2799" s="73">
        <v>39783</v>
      </c>
      <c r="B2799" s="130">
        <v>816.21002199999998</v>
      </c>
      <c r="C2799" s="125">
        <f t="shared" si="86"/>
        <v>-6.5361973042131982E-2</v>
      </c>
      <c r="D2799" s="130">
        <f t="shared" si="87"/>
        <v>-65361.973042131984</v>
      </c>
    </row>
    <row r="2800" spans="1:4" x14ac:dyDescent="0.3">
      <c r="A2800" s="73">
        <v>39780</v>
      </c>
      <c r="B2800" s="130">
        <v>896.23999000000003</v>
      </c>
      <c r="C2800" s="125">
        <f t="shared" si="86"/>
        <v>-1.6515037324376203E-2</v>
      </c>
      <c r="D2800" s="130">
        <f t="shared" si="87"/>
        <v>-16515.037324376204</v>
      </c>
    </row>
    <row r="2801" spans="1:4" x14ac:dyDescent="0.3">
      <c r="A2801" s="73">
        <v>39778</v>
      </c>
      <c r="B2801" s="130">
        <v>887.67999299999997</v>
      </c>
      <c r="C2801" s="125">
        <f t="shared" si="86"/>
        <v>4.1511211425712125E-2</v>
      </c>
      <c r="D2801" s="130">
        <f t="shared" si="87"/>
        <v>41511.211425712121</v>
      </c>
    </row>
    <row r="2802" spans="1:4" x14ac:dyDescent="0.3">
      <c r="A2802" s="73">
        <v>39777</v>
      </c>
      <c r="B2802" s="130">
        <v>857.39001499999995</v>
      </c>
      <c r="C2802" s="125">
        <f t="shared" si="86"/>
        <v>-4.623171082398303E-2</v>
      </c>
      <c r="D2802" s="130">
        <f t="shared" si="87"/>
        <v>-46231.710823983027</v>
      </c>
    </row>
    <row r="2803" spans="1:4" x14ac:dyDescent="0.3">
      <c r="A2803" s="73">
        <v>39776</v>
      </c>
      <c r="B2803" s="130">
        <v>851.80999799999995</v>
      </c>
      <c r="C2803" s="125">
        <f t="shared" si="86"/>
        <v>-7.3323856775791341E-2</v>
      </c>
      <c r="D2803" s="130">
        <f t="shared" si="87"/>
        <v>-73323.856775791341</v>
      </c>
    </row>
    <row r="2804" spans="1:4" x14ac:dyDescent="0.3">
      <c r="A2804" s="73">
        <v>39773</v>
      </c>
      <c r="B2804" s="130">
        <v>800.03002900000001</v>
      </c>
      <c r="C2804" s="125">
        <f t="shared" si="86"/>
        <v>-0.14066742113951192</v>
      </c>
      <c r="D2804" s="130">
        <f t="shared" si="87"/>
        <v>-140667.42113951192</v>
      </c>
    </row>
    <row r="2805" spans="1:4" x14ac:dyDescent="0.3">
      <c r="A2805" s="73">
        <v>39772</v>
      </c>
      <c r="B2805" s="130">
        <v>752.44000200000005</v>
      </c>
      <c r="C2805" s="125">
        <f t="shared" si="86"/>
        <v>-0.16846432914605058</v>
      </c>
      <c r="D2805" s="130">
        <f t="shared" si="87"/>
        <v>-168464.32914605059</v>
      </c>
    </row>
    <row r="2806" spans="1:4" x14ac:dyDescent="0.3">
      <c r="A2806" s="73">
        <v>39771</v>
      </c>
      <c r="B2806" s="130">
        <v>806.580017</v>
      </c>
      <c r="C2806" s="125">
        <f t="shared" si="86"/>
        <v>-0.15343682098645384</v>
      </c>
      <c r="D2806" s="130">
        <f t="shared" si="87"/>
        <v>-153436.82098645385</v>
      </c>
    </row>
    <row r="2807" spans="1:4" x14ac:dyDescent="0.3">
      <c r="A2807" s="73">
        <v>39770</v>
      </c>
      <c r="B2807" s="130">
        <v>859.11999500000002</v>
      </c>
      <c r="C2807" s="125">
        <f t="shared" si="86"/>
        <v>-0.14579170270942077</v>
      </c>
      <c r="D2807" s="130">
        <f t="shared" si="87"/>
        <v>-145791.70270942076</v>
      </c>
    </row>
    <row r="2808" spans="1:4" x14ac:dyDescent="0.3">
      <c r="A2808" s="73">
        <v>39769</v>
      </c>
      <c r="B2808" s="130">
        <v>850.75</v>
      </c>
      <c r="C2808" s="125">
        <f t="shared" si="86"/>
        <v>-0.11957982969570313</v>
      </c>
      <c r="D2808" s="130">
        <f t="shared" si="87"/>
        <v>-119579.82969570313</v>
      </c>
    </row>
    <row r="2809" spans="1:4" x14ac:dyDescent="0.3">
      <c r="A2809" s="73">
        <v>39766</v>
      </c>
      <c r="B2809" s="130">
        <v>873.28997800000002</v>
      </c>
      <c r="C2809" s="125">
        <f t="shared" si="86"/>
        <v>-9.8539377548387042E-2</v>
      </c>
      <c r="D2809" s="130">
        <f t="shared" si="87"/>
        <v>-98539.377548387041</v>
      </c>
    </row>
    <row r="2810" spans="1:4" x14ac:dyDescent="0.3">
      <c r="A2810" s="73">
        <v>39765</v>
      </c>
      <c r="B2810" s="130">
        <v>911.28997800000002</v>
      </c>
      <c r="C2810" s="125">
        <f t="shared" si="86"/>
        <v>-4.4859549716265823E-2</v>
      </c>
      <c r="D2810" s="130">
        <f t="shared" si="87"/>
        <v>-44859.549716265821</v>
      </c>
    </row>
    <row r="2811" spans="1:4" x14ac:dyDescent="0.3">
      <c r="A2811" s="73">
        <v>39764</v>
      </c>
      <c r="B2811" s="130">
        <v>852.29998799999998</v>
      </c>
      <c r="C2811" s="125">
        <f t="shared" si="86"/>
        <v>-8.3637106884062895E-2</v>
      </c>
      <c r="D2811" s="130">
        <f t="shared" si="87"/>
        <v>-83637.106884062901</v>
      </c>
    </row>
    <row r="2812" spans="1:4" x14ac:dyDescent="0.3">
      <c r="A2812" s="73">
        <v>39763</v>
      </c>
      <c r="B2812" s="130">
        <v>898.95001200000002</v>
      </c>
      <c r="C2812" s="125">
        <f t="shared" si="86"/>
        <v>-4.4188788591415396E-2</v>
      </c>
      <c r="D2812" s="130">
        <f t="shared" si="87"/>
        <v>-44188.788591415396</v>
      </c>
    </row>
    <row r="2813" spans="1:4" x14ac:dyDescent="0.3">
      <c r="A2813" s="73">
        <v>39762</v>
      </c>
      <c r="B2813" s="130">
        <v>919.21002199999998</v>
      </c>
      <c r="C2813" s="125">
        <f t="shared" si="86"/>
        <v>8.279936908965424E-2</v>
      </c>
      <c r="D2813" s="130">
        <f t="shared" si="87"/>
        <v>82799.369089654239</v>
      </c>
    </row>
    <row r="2814" spans="1:4" x14ac:dyDescent="0.3">
      <c r="A2814" s="73">
        <v>39759</v>
      </c>
      <c r="B2814" s="130">
        <v>930.98999000000003</v>
      </c>
      <c r="C2814" s="125">
        <f t="shared" si="86"/>
        <v>6.1840583919600789E-2</v>
      </c>
      <c r="D2814" s="130">
        <f t="shared" si="87"/>
        <v>61840.583919600787</v>
      </c>
    </row>
    <row r="2815" spans="1:4" x14ac:dyDescent="0.3">
      <c r="A2815" s="73">
        <v>39758</v>
      </c>
      <c r="B2815" s="130">
        <v>904.88000499999998</v>
      </c>
      <c r="C2815" s="125">
        <f t="shared" si="86"/>
        <v>-3.556815863003715E-3</v>
      </c>
      <c r="D2815" s="130">
        <f t="shared" si="87"/>
        <v>-3556.8158630037151</v>
      </c>
    </row>
    <row r="2816" spans="1:4" x14ac:dyDescent="0.3">
      <c r="A2816" s="73">
        <v>39757</v>
      </c>
      <c r="B2816" s="130">
        <v>952.77002000000005</v>
      </c>
      <c r="C2816" s="125">
        <f t="shared" si="86"/>
        <v>6.2434475779344245E-2</v>
      </c>
      <c r="D2816" s="130">
        <f t="shared" si="87"/>
        <v>62434.475779344248</v>
      </c>
    </row>
    <row r="2817" spans="1:4" x14ac:dyDescent="0.3">
      <c r="A2817" s="73">
        <v>39756</v>
      </c>
      <c r="B2817" s="130">
        <v>1005.75</v>
      </c>
      <c r="C2817" s="125">
        <f t="shared" si="86"/>
        <v>5.3086239083854236E-2</v>
      </c>
      <c r="D2817" s="130">
        <f t="shared" si="87"/>
        <v>53086.239083854234</v>
      </c>
    </row>
    <row r="2818" spans="1:4" x14ac:dyDescent="0.3">
      <c r="A2818" s="73">
        <v>39755</v>
      </c>
      <c r="B2818" s="130">
        <v>966.29998799999998</v>
      </c>
      <c r="C2818" s="125">
        <f t="shared" si="86"/>
        <v>-1.93830277398086E-2</v>
      </c>
      <c r="D2818" s="130">
        <f t="shared" si="87"/>
        <v>-19383.0277398086</v>
      </c>
    </row>
    <row r="2819" spans="1:4" x14ac:dyDescent="0.3">
      <c r="A2819" s="73">
        <v>39752</v>
      </c>
      <c r="B2819" s="130">
        <v>968.75</v>
      </c>
      <c r="C2819" s="125">
        <f t="shared" si="86"/>
        <v>2.9982470214012791E-2</v>
      </c>
      <c r="D2819" s="130">
        <f t="shared" si="87"/>
        <v>29982.470214012792</v>
      </c>
    </row>
    <row r="2820" spans="1:4" x14ac:dyDescent="0.3">
      <c r="A2820" s="73">
        <v>39751</v>
      </c>
      <c r="B2820" s="130">
        <v>954.09002699999996</v>
      </c>
      <c r="C2820" s="125">
        <f t="shared" si="86"/>
        <v>8.0936086732830148E-3</v>
      </c>
      <c r="D2820" s="130">
        <f t="shared" si="87"/>
        <v>8093.6086732830145</v>
      </c>
    </row>
    <row r="2821" spans="1:4" x14ac:dyDescent="0.3">
      <c r="A2821" s="73">
        <v>39750</v>
      </c>
      <c r="B2821" s="130">
        <v>930.09002699999996</v>
      </c>
      <c r="C2821" s="125">
        <f t="shared" si="86"/>
        <v>2.4508723275317834E-2</v>
      </c>
      <c r="D2821" s="130">
        <f t="shared" si="87"/>
        <v>24508.723275317832</v>
      </c>
    </row>
    <row r="2822" spans="1:4" x14ac:dyDescent="0.3">
      <c r="A2822" s="73">
        <v>39749</v>
      </c>
      <c r="B2822" s="130">
        <v>940.51000999999997</v>
      </c>
      <c r="C2822" s="125">
        <f t="shared" si="86"/>
        <v>-5.7614652582492654E-2</v>
      </c>
      <c r="D2822" s="130">
        <f t="shared" si="87"/>
        <v>-57614.65258249265</v>
      </c>
    </row>
    <row r="2823" spans="1:4" x14ac:dyDescent="0.3">
      <c r="A2823" s="73">
        <v>39748</v>
      </c>
      <c r="B2823" s="130">
        <v>848.919983</v>
      </c>
      <c r="C2823" s="125">
        <f t="shared" si="86"/>
        <v>-0.1539143835091894</v>
      </c>
      <c r="D2823" s="130">
        <f t="shared" si="87"/>
        <v>-153914.38350918941</v>
      </c>
    </row>
    <row r="2824" spans="1:4" x14ac:dyDescent="0.3">
      <c r="A2824" s="73">
        <v>39745</v>
      </c>
      <c r="B2824" s="130">
        <v>876.77002000000005</v>
      </c>
      <c r="C2824" s="125">
        <f t="shared" ref="C2824:C2887" si="88">B2824/B2834-1</f>
        <v>-2.4966028028752474E-2</v>
      </c>
      <c r="D2824" s="130">
        <f t="shared" ref="D2824:D2887" si="89">C2824*$B$5</f>
        <v>-24966.028028752473</v>
      </c>
    </row>
    <row r="2825" spans="1:4" x14ac:dyDescent="0.3">
      <c r="A2825" s="73">
        <v>39744</v>
      </c>
      <c r="B2825" s="130">
        <v>908.10998500000005</v>
      </c>
      <c r="C2825" s="125">
        <f t="shared" si="88"/>
        <v>-1.9891837016617897E-3</v>
      </c>
      <c r="D2825" s="130">
        <f t="shared" si="89"/>
        <v>-1989.1837016617897</v>
      </c>
    </row>
    <row r="2826" spans="1:4" x14ac:dyDescent="0.3">
      <c r="A2826" s="73">
        <v>39743</v>
      </c>
      <c r="B2826" s="130">
        <v>896.78002900000001</v>
      </c>
      <c r="C2826" s="125">
        <f t="shared" si="88"/>
        <v>-8.9507962739846181E-2</v>
      </c>
      <c r="D2826" s="130">
        <f t="shared" si="89"/>
        <v>-89507.962739846174</v>
      </c>
    </row>
    <row r="2827" spans="1:4" x14ac:dyDescent="0.3">
      <c r="A2827" s="73">
        <v>39742</v>
      </c>
      <c r="B2827" s="130">
        <v>955.04998799999998</v>
      </c>
      <c r="C2827" s="125">
        <f t="shared" si="88"/>
        <v>-4.1335828901675864E-2</v>
      </c>
      <c r="D2827" s="130">
        <f t="shared" si="89"/>
        <v>-41335.828901675864</v>
      </c>
    </row>
    <row r="2828" spans="1:4" x14ac:dyDescent="0.3">
      <c r="A2828" s="73">
        <v>39741</v>
      </c>
      <c r="B2828" s="130">
        <v>985.40002400000003</v>
      </c>
      <c r="C2828" s="125">
        <f t="shared" si="88"/>
        <v>-6.7641845400535749E-2</v>
      </c>
      <c r="D2828" s="130">
        <f t="shared" si="89"/>
        <v>-67641.845400535749</v>
      </c>
    </row>
    <row r="2829" spans="1:4" x14ac:dyDescent="0.3">
      <c r="A2829" s="73">
        <v>39738</v>
      </c>
      <c r="B2829" s="130">
        <v>940.54998799999998</v>
      </c>
      <c r="C2829" s="125">
        <f t="shared" si="88"/>
        <v>-0.14435558971926887</v>
      </c>
      <c r="D2829" s="130">
        <f t="shared" si="89"/>
        <v>-144355.58971926887</v>
      </c>
    </row>
    <row r="2830" spans="1:4" x14ac:dyDescent="0.3">
      <c r="A2830" s="73">
        <v>39737</v>
      </c>
      <c r="B2830" s="130">
        <v>946.42999299999997</v>
      </c>
      <c r="C2830" s="125">
        <f t="shared" si="88"/>
        <v>-0.15063541626123866</v>
      </c>
      <c r="D2830" s="130">
        <f t="shared" si="89"/>
        <v>-150635.41626123866</v>
      </c>
    </row>
    <row r="2831" spans="1:4" x14ac:dyDescent="0.3">
      <c r="A2831" s="73">
        <v>39736</v>
      </c>
      <c r="B2831" s="130">
        <v>907.84002699999996</v>
      </c>
      <c r="C2831" s="125">
        <f t="shared" si="88"/>
        <v>-0.21809382730648219</v>
      </c>
      <c r="D2831" s="130">
        <f t="shared" si="89"/>
        <v>-218093.82730648218</v>
      </c>
    </row>
    <row r="2832" spans="1:4" x14ac:dyDescent="0.3">
      <c r="A2832" s="73">
        <v>39735</v>
      </c>
      <c r="B2832" s="130">
        <v>998.01000999999997</v>
      </c>
      <c r="C2832" s="125">
        <f t="shared" si="88"/>
        <v>-0.144337920680638</v>
      </c>
      <c r="D2832" s="130">
        <f t="shared" si="89"/>
        <v>-144337.920680638</v>
      </c>
    </row>
    <row r="2833" spans="1:4" x14ac:dyDescent="0.3">
      <c r="A2833" s="73">
        <v>39734</v>
      </c>
      <c r="B2833" s="130">
        <v>1003.349976</v>
      </c>
      <c r="C2833" s="125">
        <f t="shared" si="88"/>
        <v>-9.3156363678458476E-2</v>
      </c>
      <c r="D2833" s="130">
        <f t="shared" si="89"/>
        <v>-93156.363678458481</v>
      </c>
    </row>
    <row r="2834" spans="1:4" x14ac:dyDescent="0.3">
      <c r="A2834" s="73">
        <v>39731</v>
      </c>
      <c r="B2834" s="130">
        <v>899.21997099999999</v>
      </c>
      <c r="C2834" s="125">
        <f t="shared" si="88"/>
        <v>-0.25884596489081624</v>
      </c>
      <c r="D2834" s="130">
        <f t="shared" si="89"/>
        <v>-258845.96489081625</v>
      </c>
    </row>
    <row r="2835" spans="1:4" x14ac:dyDescent="0.3">
      <c r="A2835" s="73">
        <v>39730</v>
      </c>
      <c r="B2835" s="130">
        <v>909.919983</v>
      </c>
      <c r="C2835" s="125">
        <f t="shared" si="88"/>
        <v>-0.24749008223385727</v>
      </c>
      <c r="D2835" s="130">
        <f t="shared" si="89"/>
        <v>-247490.08223385728</v>
      </c>
    </row>
    <row r="2836" spans="1:4" x14ac:dyDescent="0.3">
      <c r="A2836" s="73">
        <v>39729</v>
      </c>
      <c r="B2836" s="130">
        <v>984.94000200000005</v>
      </c>
      <c r="C2836" s="125">
        <f t="shared" si="88"/>
        <v>-0.16943677961933756</v>
      </c>
      <c r="D2836" s="130">
        <f t="shared" si="89"/>
        <v>-169436.77961933755</v>
      </c>
    </row>
    <row r="2837" spans="1:4" x14ac:dyDescent="0.3">
      <c r="A2837" s="73">
        <v>39728</v>
      </c>
      <c r="B2837" s="130">
        <v>996.22997999999995</v>
      </c>
      <c r="C2837" s="125">
        <f t="shared" si="88"/>
        <v>-0.16157781865795628</v>
      </c>
      <c r="D2837" s="130">
        <f t="shared" si="89"/>
        <v>-161577.81865795629</v>
      </c>
    </row>
    <row r="2838" spans="1:4" x14ac:dyDescent="0.3">
      <c r="A2838" s="73">
        <v>39727</v>
      </c>
      <c r="B2838" s="130">
        <v>1056.8900149999999</v>
      </c>
      <c r="C2838" s="125">
        <f t="shared" si="88"/>
        <v>-0.12443144689349528</v>
      </c>
      <c r="D2838" s="130">
        <f t="shared" si="89"/>
        <v>-124431.44689349527</v>
      </c>
    </row>
    <row r="2839" spans="1:4" x14ac:dyDescent="0.3">
      <c r="A2839" s="73">
        <v>39724</v>
      </c>
      <c r="B2839" s="130">
        <v>1099.2299800000001</v>
      </c>
      <c r="C2839" s="125">
        <f t="shared" si="88"/>
        <v>-0.12417533660301716</v>
      </c>
      <c r="D2839" s="130">
        <f t="shared" si="89"/>
        <v>-124175.33660301716</v>
      </c>
    </row>
    <row r="2840" spans="1:4" x14ac:dyDescent="0.3">
      <c r="A2840" s="73">
        <v>39723</v>
      </c>
      <c r="B2840" s="130">
        <v>1114.280029</v>
      </c>
      <c r="C2840" s="125">
        <f t="shared" si="88"/>
        <v>-7.6443610277216023E-2</v>
      </c>
      <c r="D2840" s="130">
        <f t="shared" si="89"/>
        <v>-76443.610277216023</v>
      </c>
    </row>
    <row r="2841" spans="1:4" x14ac:dyDescent="0.3">
      <c r="A2841" s="73">
        <v>39722</v>
      </c>
      <c r="B2841" s="130">
        <v>1161.0600589999999</v>
      </c>
      <c r="C2841" s="125">
        <f t="shared" si="88"/>
        <v>4.0384679385181421E-3</v>
      </c>
      <c r="D2841" s="130">
        <f t="shared" si="89"/>
        <v>4038.4679385181421</v>
      </c>
    </row>
    <row r="2842" spans="1:4" x14ac:dyDescent="0.3">
      <c r="A2842" s="73">
        <v>39721</v>
      </c>
      <c r="B2842" s="130">
        <v>1166.3599850000001</v>
      </c>
      <c r="C2842" s="125">
        <f t="shared" si="88"/>
        <v>-3.8925504230563623E-2</v>
      </c>
      <c r="D2842" s="130">
        <f t="shared" si="89"/>
        <v>-38925.504230563623</v>
      </c>
    </row>
    <row r="2843" spans="1:4" x14ac:dyDescent="0.3">
      <c r="A2843" s="73">
        <v>39720</v>
      </c>
      <c r="B2843" s="130">
        <v>1106.420044</v>
      </c>
      <c r="C2843" s="125">
        <f t="shared" si="88"/>
        <v>-7.2339993749190756E-2</v>
      </c>
      <c r="D2843" s="130">
        <f t="shared" si="89"/>
        <v>-72339.993749190762</v>
      </c>
    </row>
    <row r="2844" spans="1:4" x14ac:dyDescent="0.3">
      <c r="A2844" s="73">
        <v>39717</v>
      </c>
      <c r="B2844" s="130">
        <v>1213.2700199999999</v>
      </c>
      <c r="C2844" s="125">
        <f t="shared" si="88"/>
        <v>-3.0702191023733727E-2</v>
      </c>
      <c r="D2844" s="130">
        <f t="shared" si="89"/>
        <v>-30702.191023733729</v>
      </c>
    </row>
    <row r="2845" spans="1:4" x14ac:dyDescent="0.3">
      <c r="A2845" s="73">
        <v>39716</v>
      </c>
      <c r="B2845" s="130">
        <v>1209.1800539999999</v>
      </c>
      <c r="C2845" s="125">
        <f t="shared" si="88"/>
        <v>-3.1920254141873827E-2</v>
      </c>
      <c r="D2845" s="130">
        <f t="shared" si="89"/>
        <v>-31920.254141873826</v>
      </c>
    </row>
    <row r="2846" spans="1:4" x14ac:dyDescent="0.3">
      <c r="A2846" s="73">
        <v>39715</v>
      </c>
      <c r="B2846" s="130">
        <v>1185.869995</v>
      </c>
      <c r="C2846" s="125">
        <f t="shared" si="88"/>
        <v>-3.7474467175169446E-2</v>
      </c>
      <c r="D2846" s="130">
        <f t="shared" si="89"/>
        <v>-37474.467175169448</v>
      </c>
    </row>
    <row r="2847" spans="1:4" x14ac:dyDescent="0.3">
      <c r="A2847" s="73">
        <v>39714</v>
      </c>
      <c r="B2847" s="130">
        <v>1188.219971</v>
      </c>
      <c r="C2847" s="125">
        <f t="shared" si="88"/>
        <v>-2.9636375941099913E-2</v>
      </c>
      <c r="D2847" s="130">
        <f t="shared" si="89"/>
        <v>-29636.375941099912</v>
      </c>
    </row>
    <row r="2848" spans="1:4" x14ac:dyDescent="0.3">
      <c r="A2848" s="73">
        <v>39713</v>
      </c>
      <c r="B2848" s="130">
        <v>1207.089966</v>
      </c>
      <c r="C2848" s="125">
        <f t="shared" si="88"/>
        <v>-4.7878647988020662E-2</v>
      </c>
      <c r="D2848" s="130">
        <f t="shared" si="89"/>
        <v>-47878.647988020661</v>
      </c>
    </row>
    <row r="2849" spans="1:4" x14ac:dyDescent="0.3">
      <c r="A2849" s="73">
        <v>39710</v>
      </c>
      <c r="B2849" s="130">
        <v>1255.079956</v>
      </c>
      <c r="C2849" s="125">
        <f t="shared" si="88"/>
        <v>1.0279154473142871E-2</v>
      </c>
      <c r="D2849" s="130">
        <f t="shared" si="89"/>
        <v>10279.154473142871</v>
      </c>
    </row>
    <row r="2850" spans="1:4" x14ac:dyDescent="0.3">
      <c r="A2850" s="73">
        <v>39709</v>
      </c>
      <c r="B2850" s="130">
        <v>1206.51001</v>
      </c>
      <c r="C2850" s="125">
        <f t="shared" si="88"/>
        <v>-2.4514239692299378E-2</v>
      </c>
      <c r="D2850" s="130">
        <f t="shared" si="89"/>
        <v>-24514.239692299379</v>
      </c>
    </row>
    <row r="2851" spans="1:4" x14ac:dyDescent="0.3">
      <c r="A2851" s="73">
        <v>39708</v>
      </c>
      <c r="B2851" s="130">
        <v>1156.3900149999999</v>
      </c>
      <c r="C2851" s="125">
        <f t="shared" si="88"/>
        <v>-9.3013197744485465E-2</v>
      </c>
      <c r="D2851" s="130">
        <f t="shared" si="89"/>
        <v>-93013.197744485471</v>
      </c>
    </row>
    <row r="2852" spans="1:4" x14ac:dyDescent="0.3">
      <c r="A2852" s="73">
        <v>39707</v>
      </c>
      <c r="B2852" s="130">
        <v>1213.599976</v>
      </c>
      <c r="C2852" s="125">
        <f t="shared" si="88"/>
        <v>-5.0079041784841571E-2</v>
      </c>
      <c r="D2852" s="130">
        <f t="shared" si="89"/>
        <v>-50079.041784841575</v>
      </c>
    </row>
    <row r="2853" spans="1:4" x14ac:dyDescent="0.3">
      <c r="A2853" s="73">
        <v>39706</v>
      </c>
      <c r="B2853" s="130">
        <v>1192.6999510000001</v>
      </c>
      <c r="C2853" s="125">
        <f t="shared" si="88"/>
        <v>-7.0258731157974319E-2</v>
      </c>
      <c r="D2853" s="130">
        <f t="shared" si="89"/>
        <v>-70258.731157974325</v>
      </c>
    </row>
    <row r="2854" spans="1:4" x14ac:dyDescent="0.3">
      <c r="A2854" s="73">
        <v>39703</v>
      </c>
      <c r="B2854" s="130">
        <v>1251.6999510000001</v>
      </c>
      <c r="C2854" s="125">
        <f t="shared" si="88"/>
        <v>-3.76573030772408E-2</v>
      </c>
      <c r="D2854" s="130">
        <f t="shared" si="89"/>
        <v>-37657.303077240802</v>
      </c>
    </row>
    <row r="2855" spans="1:4" x14ac:dyDescent="0.3">
      <c r="A2855" s="73">
        <v>39702</v>
      </c>
      <c r="B2855" s="130">
        <v>1249.0500489999999</v>
      </c>
      <c r="C2855" s="125">
        <f t="shared" si="88"/>
        <v>-2.5443552997611918E-2</v>
      </c>
      <c r="D2855" s="130">
        <f t="shared" si="89"/>
        <v>-25443.552997611918</v>
      </c>
    </row>
    <row r="2856" spans="1:4" x14ac:dyDescent="0.3">
      <c r="A2856" s="73">
        <v>39701</v>
      </c>
      <c r="B2856" s="130">
        <v>1232.040039</v>
      </c>
      <c r="C2856" s="125">
        <f t="shared" si="88"/>
        <v>-3.1041809100661344E-2</v>
      </c>
      <c r="D2856" s="130">
        <f t="shared" si="89"/>
        <v>-31041.809100661343</v>
      </c>
    </row>
    <row r="2857" spans="1:4" x14ac:dyDescent="0.3">
      <c r="A2857" s="73">
        <v>39700</v>
      </c>
      <c r="B2857" s="130">
        <v>1224.51001</v>
      </c>
      <c r="C2857" s="125">
        <f t="shared" si="88"/>
        <v>-3.341381479592509E-2</v>
      </c>
      <c r="D2857" s="130">
        <f t="shared" si="89"/>
        <v>-33413.814795925093</v>
      </c>
    </row>
    <row r="2858" spans="1:4" x14ac:dyDescent="0.3">
      <c r="A2858" s="73">
        <v>39699</v>
      </c>
      <c r="B2858" s="130">
        <v>1267.790039</v>
      </c>
      <c r="C2858" s="125">
        <f t="shared" si="88"/>
        <v>-1.8890197280312493E-2</v>
      </c>
      <c r="D2858" s="130">
        <f t="shared" si="89"/>
        <v>-18890.197280312492</v>
      </c>
    </row>
    <row r="2859" spans="1:4" x14ac:dyDescent="0.3">
      <c r="A2859" s="73">
        <v>39696</v>
      </c>
      <c r="B2859" s="130">
        <v>1242.3100589999999</v>
      </c>
      <c r="C2859" s="125">
        <f t="shared" si="88"/>
        <v>-2.7713358798240217E-2</v>
      </c>
      <c r="D2859" s="130">
        <f t="shared" si="89"/>
        <v>-27713.358798240217</v>
      </c>
    </row>
    <row r="2860" spans="1:4" x14ac:dyDescent="0.3">
      <c r="A2860" s="73">
        <v>39695</v>
      </c>
      <c r="B2860" s="130">
        <v>1236.829956</v>
      </c>
      <c r="C2860" s="125">
        <f t="shared" si="88"/>
        <v>-2.9587209382285984E-2</v>
      </c>
      <c r="D2860" s="130">
        <f t="shared" si="89"/>
        <v>-29587.209382285982</v>
      </c>
    </row>
    <row r="2861" spans="1:4" x14ac:dyDescent="0.3">
      <c r="A2861" s="73">
        <v>39694</v>
      </c>
      <c r="B2861" s="130">
        <v>1274.9799800000001</v>
      </c>
      <c r="C2861" s="125">
        <f t="shared" si="88"/>
        <v>6.54464737712801E-3</v>
      </c>
      <c r="D2861" s="130">
        <f t="shared" si="89"/>
        <v>6544.6473771280098</v>
      </c>
    </row>
    <row r="2862" spans="1:4" x14ac:dyDescent="0.3">
      <c r="A2862" s="73">
        <v>39693</v>
      </c>
      <c r="B2862" s="130">
        <v>1277.579956</v>
      </c>
      <c r="C2862" s="125">
        <f t="shared" si="88"/>
        <v>-7.9776319345081781E-4</v>
      </c>
      <c r="D2862" s="130">
        <f t="shared" si="89"/>
        <v>-797.76319345081777</v>
      </c>
    </row>
    <row r="2863" spans="1:4" x14ac:dyDescent="0.3">
      <c r="A2863" s="73">
        <v>39689</v>
      </c>
      <c r="B2863" s="130">
        <v>1282.829956</v>
      </c>
      <c r="C2863" s="125">
        <f t="shared" si="88"/>
        <v>-1.1839466630822582E-2</v>
      </c>
      <c r="D2863" s="130">
        <f t="shared" si="89"/>
        <v>-11839.466630822582</v>
      </c>
    </row>
    <row r="2864" spans="1:4" x14ac:dyDescent="0.3">
      <c r="A2864" s="73">
        <v>39688</v>
      </c>
      <c r="B2864" s="130">
        <v>1300.6800539999999</v>
      </c>
      <c r="C2864" s="125">
        <f t="shared" si="88"/>
        <v>5.9941370966074548E-3</v>
      </c>
      <c r="D2864" s="130">
        <f t="shared" si="89"/>
        <v>5994.1370966074546</v>
      </c>
    </row>
    <row r="2865" spans="1:4" x14ac:dyDescent="0.3">
      <c r="A2865" s="73">
        <v>39687</v>
      </c>
      <c r="B2865" s="130">
        <v>1281.660034</v>
      </c>
      <c r="C2865" s="125">
        <f t="shared" si="88"/>
        <v>-3.2429809093669215E-3</v>
      </c>
      <c r="D2865" s="130">
        <f t="shared" si="89"/>
        <v>-3242.9809093669214</v>
      </c>
    </row>
    <row r="2866" spans="1:4" x14ac:dyDescent="0.3">
      <c r="A2866" s="73">
        <v>39686</v>
      </c>
      <c r="B2866" s="130">
        <v>1271.51001</v>
      </c>
      <c r="C2866" s="125">
        <f t="shared" si="88"/>
        <v>-1.4019926082458389E-2</v>
      </c>
      <c r="D2866" s="130">
        <f t="shared" si="89"/>
        <v>-14019.926082458389</v>
      </c>
    </row>
    <row r="2867" spans="1:4" x14ac:dyDescent="0.3">
      <c r="A2867" s="73">
        <v>39685</v>
      </c>
      <c r="B2867" s="130">
        <v>1266.839966</v>
      </c>
      <c r="C2867" s="125">
        <f t="shared" si="88"/>
        <v>-2.9479347280272128E-2</v>
      </c>
      <c r="D2867" s="130">
        <f t="shared" si="89"/>
        <v>-29479.347280272126</v>
      </c>
    </row>
    <row r="2868" spans="1:4" x14ac:dyDescent="0.3">
      <c r="A2868" s="73">
        <v>39682</v>
      </c>
      <c r="B2868" s="130">
        <v>1292.1999510000001</v>
      </c>
      <c r="C2868" s="125">
        <f t="shared" si="88"/>
        <v>-3.1782238734449075E-3</v>
      </c>
      <c r="D2868" s="130">
        <f t="shared" si="89"/>
        <v>-3178.2238734449074</v>
      </c>
    </row>
    <row r="2869" spans="1:4" x14ac:dyDescent="0.3">
      <c r="A2869" s="73">
        <v>39681</v>
      </c>
      <c r="B2869" s="130">
        <v>1277.719971</v>
      </c>
      <c r="C2869" s="125">
        <f t="shared" si="88"/>
        <v>9.2017230460346155E-3</v>
      </c>
      <c r="D2869" s="130">
        <f t="shared" si="89"/>
        <v>9201.7230460346163</v>
      </c>
    </row>
    <row r="2870" spans="1:4" x14ac:dyDescent="0.3">
      <c r="A2870" s="73">
        <v>39680</v>
      </c>
      <c r="B2870" s="130">
        <v>1274.540039</v>
      </c>
      <c r="C2870" s="125">
        <f t="shared" si="88"/>
        <v>-1.1363649012523624E-2</v>
      </c>
      <c r="D2870" s="130">
        <f t="shared" si="89"/>
        <v>-11363.649012523625</v>
      </c>
    </row>
    <row r="2871" spans="1:4" x14ac:dyDescent="0.3">
      <c r="A2871" s="73">
        <v>39679</v>
      </c>
      <c r="B2871" s="130">
        <v>1266.6899410000001</v>
      </c>
      <c r="C2871" s="125">
        <f t="shared" si="88"/>
        <v>-1.4157013829474208E-2</v>
      </c>
      <c r="D2871" s="130">
        <f t="shared" si="89"/>
        <v>-14157.013829474208</v>
      </c>
    </row>
    <row r="2872" spans="1:4" x14ac:dyDescent="0.3">
      <c r="A2872" s="73">
        <v>39678</v>
      </c>
      <c r="B2872" s="130">
        <v>1278.599976</v>
      </c>
      <c r="C2872" s="125">
        <f t="shared" si="88"/>
        <v>2.3690735673127294E-2</v>
      </c>
      <c r="D2872" s="130">
        <f t="shared" si="89"/>
        <v>23690.735673127296</v>
      </c>
    </row>
    <row r="2873" spans="1:4" x14ac:dyDescent="0.3">
      <c r="A2873" s="73">
        <v>39675</v>
      </c>
      <c r="B2873" s="130">
        <v>1298.1999510000001</v>
      </c>
      <c r="C2873" s="125">
        <f t="shared" si="88"/>
        <v>3.0063944764563866E-2</v>
      </c>
      <c r="D2873" s="130">
        <f t="shared" si="89"/>
        <v>30063.944764563865</v>
      </c>
    </row>
    <row r="2874" spans="1:4" x14ac:dyDescent="0.3">
      <c r="A2874" s="73">
        <v>39674</v>
      </c>
      <c r="B2874" s="130">
        <v>1292.9300539999999</v>
      </c>
      <c r="C2874" s="125">
        <f t="shared" si="88"/>
        <v>2.0159738120533177E-2</v>
      </c>
      <c r="D2874" s="130">
        <f t="shared" si="89"/>
        <v>20159.738120533177</v>
      </c>
    </row>
    <row r="2875" spans="1:4" x14ac:dyDescent="0.3">
      <c r="A2875" s="73">
        <v>39673</v>
      </c>
      <c r="B2875" s="130">
        <v>1285.829956</v>
      </c>
      <c r="C2875" s="125">
        <f t="shared" si="88"/>
        <v>1.2224518304513321E-3</v>
      </c>
      <c r="D2875" s="130">
        <f t="shared" si="89"/>
        <v>1222.4518304513322</v>
      </c>
    </row>
    <row r="2876" spans="1:4" x14ac:dyDescent="0.3">
      <c r="A2876" s="73">
        <v>39672</v>
      </c>
      <c r="B2876" s="130">
        <v>1289.589966</v>
      </c>
      <c r="C2876" s="125">
        <f t="shared" si="88"/>
        <v>2.0891399638757635E-2</v>
      </c>
      <c r="D2876" s="130">
        <f t="shared" si="89"/>
        <v>20891.399638757634</v>
      </c>
    </row>
    <row r="2877" spans="1:4" x14ac:dyDescent="0.3">
      <c r="A2877" s="73">
        <v>39671</v>
      </c>
      <c r="B2877" s="130">
        <v>1305.3199460000001</v>
      </c>
      <c r="C2877" s="125">
        <f t="shared" si="88"/>
        <v>5.7478674374290772E-2</v>
      </c>
      <c r="D2877" s="130">
        <f t="shared" si="89"/>
        <v>57478.674374290771</v>
      </c>
    </row>
    <row r="2878" spans="1:4" x14ac:dyDescent="0.3">
      <c r="A2878" s="73">
        <v>39668</v>
      </c>
      <c r="B2878" s="130">
        <v>1296.3199460000001</v>
      </c>
      <c r="C2878" s="125">
        <f t="shared" si="88"/>
        <v>3.0657626012453809E-2</v>
      </c>
      <c r="D2878" s="130">
        <f t="shared" si="89"/>
        <v>30657.626012453809</v>
      </c>
    </row>
    <row r="2879" spans="1:4" x14ac:dyDescent="0.3">
      <c r="A2879" s="73">
        <v>39667</v>
      </c>
      <c r="B2879" s="130">
        <v>1266.0699460000001</v>
      </c>
      <c r="C2879" s="125">
        <f t="shared" si="88"/>
        <v>1.0801975648460749E-2</v>
      </c>
      <c r="D2879" s="130">
        <f t="shared" si="89"/>
        <v>10801.97564846075</v>
      </c>
    </row>
    <row r="2880" spans="1:4" x14ac:dyDescent="0.3">
      <c r="A2880" s="73">
        <v>39666</v>
      </c>
      <c r="B2880" s="130">
        <v>1289.1899410000001</v>
      </c>
      <c r="C2880" s="125">
        <f t="shared" si="88"/>
        <v>5.459409543129512E-3</v>
      </c>
      <c r="D2880" s="130">
        <f t="shared" si="89"/>
        <v>5459.4095431295118</v>
      </c>
    </row>
    <row r="2881" spans="1:4" x14ac:dyDescent="0.3">
      <c r="A2881" s="73">
        <v>39665</v>
      </c>
      <c r="B2881" s="130">
        <v>1284.880005</v>
      </c>
      <c r="C2881" s="125">
        <f t="shared" si="88"/>
        <v>6.170716523101083E-3</v>
      </c>
      <c r="D2881" s="130">
        <f t="shared" si="89"/>
        <v>6170.7165231010831</v>
      </c>
    </row>
    <row r="2882" spans="1:4" x14ac:dyDescent="0.3">
      <c r="A2882" s="73">
        <v>39664</v>
      </c>
      <c r="B2882" s="130">
        <v>1249.01001</v>
      </c>
      <c r="C2882" s="125">
        <f t="shared" si="88"/>
        <v>-8.7222142857142915E-3</v>
      </c>
      <c r="D2882" s="130">
        <f t="shared" si="89"/>
        <v>-8722.2142857142917</v>
      </c>
    </row>
    <row r="2883" spans="1:4" x14ac:dyDescent="0.3">
      <c r="A2883" s="73">
        <v>39661</v>
      </c>
      <c r="B2883" s="130">
        <v>1260.3100589999999</v>
      </c>
      <c r="C2883" s="125">
        <f t="shared" si="88"/>
        <v>-2.9348842224163896E-4</v>
      </c>
      <c r="D2883" s="130">
        <f t="shared" si="89"/>
        <v>-293.48842224163894</v>
      </c>
    </row>
    <row r="2884" spans="1:4" x14ac:dyDescent="0.3">
      <c r="A2884" s="73">
        <v>39660</v>
      </c>
      <c r="B2884" s="130">
        <v>1267.380005</v>
      </c>
      <c r="C2884" s="125">
        <f t="shared" si="88"/>
        <v>5.6017989895400522E-3</v>
      </c>
      <c r="D2884" s="130">
        <f t="shared" si="89"/>
        <v>5601.7989895400524</v>
      </c>
    </row>
    <row r="2885" spans="1:4" x14ac:dyDescent="0.3">
      <c r="A2885" s="73">
        <v>39659</v>
      </c>
      <c r="B2885" s="130">
        <v>1284.26001</v>
      </c>
      <c r="C2885" s="125">
        <f t="shared" si="88"/>
        <v>3.1235968289120786E-2</v>
      </c>
      <c r="D2885" s="130">
        <f t="shared" si="89"/>
        <v>31235.968289120785</v>
      </c>
    </row>
    <row r="2886" spans="1:4" x14ac:dyDescent="0.3">
      <c r="A2886" s="73">
        <v>39658</v>
      </c>
      <c r="B2886" s="130">
        <v>1263.1999510000001</v>
      </c>
      <c r="C2886" s="125">
        <f t="shared" si="88"/>
        <v>3.9747730818395777E-2</v>
      </c>
      <c r="D2886" s="130">
        <f t="shared" si="89"/>
        <v>39747.730818395779</v>
      </c>
    </row>
    <row r="2887" spans="1:4" x14ac:dyDescent="0.3">
      <c r="A2887" s="73">
        <v>39657</v>
      </c>
      <c r="B2887" s="130">
        <v>1234.369995</v>
      </c>
      <c r="C2887" s="125">
        <f t="shared" si="88"/>
        <v>4.9417453047744253E-3</v>
      </c>
      <c r="D2887" s="130">
        <f t="shared" si="89"/>
        <v>4941.7453047744257</v>
      </c>
    </row>
    <row r="2888" spans="1:4" x14ac:dyDescent="0.3">
      <c r="A2888" s="73">
        <v>39654</v>
      </c>
      <c r="B2888" s="130">
        <v>1257.76001</v>
      </c>
      <c r="C2888" s="125">
        <f t="shared" ref="C2888:C2951" si="90">B2888/B2898-1</f>
        <v>1.4739949614276382E-2</v>
      </c>
      <c r="D2888" s="130">
        <f t="shared" ref="D2888:D2951" si="91">C2888*$B$5</f>
        <v>14739.949614276382</v>
      </c>
    </row>
    <row r="2889" spans="1:4" x14ac:dyDescent="0.3">
      <c r="A2889" s="73">
        <v>39653</v>
      </c>
      <c r="B2889" s="130">
        <v>1252.540039</v>
      </c>
      <c r="C2889" s="125">
        <f t="shared" si="90"/>
        <v>-6.7814167164881312E-4</v>
      </c>
      <c r="D2889" s="130">
        <f t="shared" si="91"/>
        <v>-678.14167164881314</v>
      </c>
    </row>
    <row r="2890" spans="1:4" x14ac:dyDescent="0.3">
      <c r="A2890" s="73">
        <v>39652</v>
      </c>
      <c r="B2890" s="130">
        <v>1282.1899410000001</v>
      </c>
      <c r="C2890" s="125">
        <f t="shared" si="90"/>
        <v>3.0127985102757382E-2</v>
      </c>
      <c r="D2890" s="130">
        <f t="shared" si="91"/>
        <v>30127.985102757382</v>
      </c>
    </row>
    <row r="2891" spans="1:4" x14ac:dyDescent="0.3">
      <c r="A2891" s="73">
        <v>39651</v>
      </c>
      <c r="B2891" s="130">
        <v>1277</v>
      </c>
      <c r="C2891" s="125">
        <f t="shared" si="90"/>
        <v>2.5909155428709418E-3</v>
      </c>
      <c r="D2891" s="130">
        <f t="shared" si="91"/>
        <v>2590.9155428709419</v>
      </c>
    </row>
    <row r="2892" spans="1:4" x14ac:dyDescent="0.3">
      <c r="A2892" s="73">
        <v>39650</v>
      </c>
      <c r="B2892" s="130">
        <v>1260</v>
      </c>
      <c r="C2892" s="125">
        <f t="shared" si="90"/>
        <v>6.140604672728367E-3</v>
      </c>
      <c r="D2892" s="130">
        <f t="shared" si="91"/>
        <v>6140.6046727283674</v>
      </c>
    </row>
    <row r="2893" spans="1:4" x14ac:dyDescent="0.3">
      <c r="A2893" s="73">
        <v>39647</v>
      </c>
      <c r="B2893" s="130">
        <v>1260.6800539999999</v>
      </c>
      <c r="C2893" s="125">
        <f t="shared" si="90"/>
        <v>-1.7578351079357013E-3</v>
      </c>
      <c r="D2893" s="130">
        <f t="shared" si="91"/>
        <v>-1757.8351079357012</v>
      </c>
    </row>
    <row r="2894" spans="1:4" x14ac:dyDescent="0.3">
      <c r="A2894" s="73">
        <v>39646</v>
      </c>
      <c r="B2894" s="130">
        <v>1260.3199460000001</v>
      </c>
      <c r="C2894" s="125">
        <f t="shared" si="90"/>
        <v>-9.5129207699762297E-4</v>
      </c>
      <c r="D2894" s="130">
        <f t="shared" si="91"/>
        <v>-951.29207699762298</v>
      </c>
    </row>
    <row r="2895" spans="1:4" x14ac:dyDescent="0.3">
      <c r="A2895" s="73">
        <v>39645</v>
      </c>
      <c r="B2895" s="130">
        <v>1245.3599850000001</v>
      </c>
      <c r="C2895" s="125">
        <f t="shared" si="90"/>
        <v>-3.0780403260513345E-2</v>
      </c>
      <c r="D2895" s="130">
        <f t="shared" si="91"/>
        <v>-30780.403260513343</v>
      </c>
    </row>
    <row r="2896" spans="1:4" x14ac:dyDescent="0.3">
      <c r="A2896" s="73">
        <v>39644</v>
      </c>
      <c r="B2896" s="130">
        <v>1214.910034</v>
      </c>
      <c r="C2896" s="125">
        <f t="shared" si="90"/>
        <v>-5.0851535937500025E-2</v>
      </c>
      <c r="D2896" s="130">
        <f t="shared" si="91"/>
        <v>-50851.535937500026</v>
      </c>
    </row>
    <row r="2897" spans="1:4" x14ac:dyDescent="0.3">
      <c r="A2897" s="73">
        <v>39643</v>
      </c>
      <c r="B2897" s="130">
        <v>1228.3000489999999</v>
      </c>
      <c r="C2897" s="125">
        <f t="shared" si="90"/>
        <v>-3.917454575644741E-2</v>
      </c>
      <c r="D2897" s="130">
        <f t="shared" si="91"/>
        <v>-39174.545756447413</v>
      </c>
    </row>
    <row r="2898" spans="1:4" x14ac:dyDescent="0.3">
      <c r="A2898" s="73">
        <v>39640</v>
      </c>
      <c r="B2898" s="130">
        <v>1239.48999</v>
      </c>
      <c r="C2898" s="125">
        <f t="shared" si="90"/>
        <v>-3.4025665887374101E-2</v>
      </c>
      <c r="D2898" s="130">
        <f t="shared" si="91"/>
        <v>-34025.665887374103</v>
      </c>
    </row>
    <row r="2899" spans="1:4" x14ac:dyDescent="0.3">
      <c r="A2899" s="73">
        <v>39639</v>
      </c>
      <c r="B2899" s="130">
        <v>1253.3900149999999</v>
      </c>
      <c r="C2899" s="125">
        <f t="shared" si="90"/>
        <v>-5.1877090633248635E-2</v>
      </c>
      <c r="D2899" s="130">
        <f t="shared" si="91"/>
        <v>-51877.090633248634</v>
      </c>
    </row>
    <row r="2900" spans="1:4" x14ac:dyDescent="0.3">
      <c r="A2900" s="73">
        <v>39638</v>
      </c>
      <c r="B2900" s="130">
        <v>1244.6899410000001</v>
      </c>
      <c r="C2900" s="125">
        <f t="shared" si="90"/>
        <v>-5.2956422048938578E-2</v>
      </c>
      <c r="D2900" s="130">
        <f t="shared" si="91"/>
        <v>-52956.422048938577</v>
      </c>
    </row>
    <row r="2901" spans="1:4" x14ac:dyDescent="0.3">
      <c r="A2901" s="73">
        <v>39637</v>
      </c>
      <c r="B2901" s="130">
        <v>1273.6999510000001</v>
      </c>
      <c r="C2901" s="125">
        <f t="shared" si="90"/>
        <v>-3.3611569802731389E-2</v>
      </c>
      <c r="D2901" s="130">
        <f t="shared" si="91"/>
        <v>-33611.569802731392</v>
      </c>
    </row>
    <row r="2902" spans="1:4" x14ac:dyDescent="0.3">
      <c r="A2902" s="73">
        <v>39636</v>
      </c>
      <c r="B2902" s="130">
        <v>1252.3100589999999</v>
      </c>
      <c r="C2902" s="125">
        <f t="shared" si="90"/>
        <v>-4.9790195466625331E-2</v>
      </c>
      <c r="D2902" s="130">
        <f t="shared" si="91"/>
        <v>-49790.19546662533</v>
      </c>
    </row>
    <row r="2903" spans="1:4" x14ac:dyDescent="0.3">
      <c r="A2903" s="73">
        <v>39632</v>
      </c>
      <c r="B2903" s="130">
        <v>1262.900024</v>
      </c>
      <c r="C2903" s="125">
        <f t="shared" si="90"/>
        <v>-5.952349487204911E-2</v>
      </c>
      <c r="D2903" s="130">
        <f t="shared" si="91"/>
        <v>-59523.494872049108</v>
      </c>
    </row>
    <row r="2904" spans="1:4" x14ac:dyDescent="0.3">
      <c r="A2904" s="73">
        <v>39631</v>
      </c>
      <c r="B2904" s="130">
        <v>1261.5200199999999</v>
      </c>
      <c r="C2904" s="125">
        <f t="shared" si="90"/>
        <v>-5.7026061724357202E-2</v>
      </c>
      <c r="D2904" s="130">
        <f t="shared" si="91"/>
        <v>-57026.061724357205</v>
      </c>
    </row>
    <row r="2905" spans="1:4" x14ac:dyDescent="0.3">
      <c r="A2905" s="73">
        <v>39630</v>
      </c>
      <c r="B2905" s="130">
        <v>1284.910034</v>
      </c>
      <c r="C2905" s="125">
        <f t="shared" si="90"/>
        <v>-4.8870050528907694E-2</v>
      </c>
      <c r="D2905" s="130">
        <f t="shared" si="91"/>
        <v>-48870.05052890769</v>
      </c>
    </row>
    <row r="2906" spans="1:4" x14ac:dyDescent="0.3">
      <c r="A2906" s="73">
        <v>39629</v>
      </c>
      <c r="B2906" s="130">
        <v>1280</v>
      </c>
      <c r="C2906" s="125">
        <f t="shared" si="90"/>
        <v>-5.8920415630886347E-2</v>
      </c>
      <c r="D2906" s="130">
        <f t="shared" si="91"/>
        <v>-58920.415630886346</v>
      </c>
    </row>
    <row r="2907" spans="1:4" x14ac:dyDescent="0.3">
      <c r="A2907" s="73">
        <v>39626</v>
      </c>
      <c r="B2907" s="130">
        <v>1278.380005</v>
      </c>
      <c r="C2907" s="125">
        <f t="shared" si="90"/>
        <v>-6.0035456761227124E-2</v>
      </c>
      <c r="D2907" s="130">
        <f t="shared" si="91"/>
        <v>-60035.45676122712</v>
      </c>
    </row>
    <row r="2908" spans="1:4" x14ac:dyDescent="0.3">
      <c r="A2908" s="73">
        <v>39625</v>
      </c>
      <c r="B2908" s="130">
        <v>1283.150024</v>
      </c>
      <c r="C2908" s="125">
        <f t="shared" si="90"/>
        <v>-4.2332443603978143E-2</v>
      </c>
      <c r="D2908" s="130">
        <f t="shared" si="91"/>
        <v>-42332.443603978143</v>
      </c>
    </row>
    <row r="2909" spans="1:4" x14ac:dyDescent="0.3">
      <c r="A2909" s="73">
        <v>39624</v>
      </c>
      <c r="B2909" s="130">
        <v>1321.969971</v>
      </c>
      <c r="C2909" s="125">
        <f t="shared" si="90"/>
        <v>-1.0123639339296053E-2</v>
      </c>
      <c r="D2909" s="130">
        <f t="shared" si="91"/>
        <v>-10123.639339296053</v>
      </c>
    </row>
    <row r="2910" spans="1:4" x14ac:dyDescent="0.3">
      <c r="A2910" s="73">
        <v>39623</v>
      </c>
      <c r="B2910" s="130">
        <v>1314.290039</v>
      </c>
      <c r="C2910" s="125">
        <f t="shared" si="90"/>
        <v>-3.2500444566949116E-2</v>
      </c>
      <c r="D2910" s="130">
        <f t="shared" si="91"/>
        <v>-32500.444566949114</v>
      </c>
    </row>
    <row r="2911" spans="1:4" x14ac:dyDescent="0.3">
      <c r="A2911" s="73">
        <v>39622</v>
      </c>
      <c r="B2911" s="130">
        <v>1318</v>
      </c>
      <c r="C2911" s="125">
        <f t="shared" si="90"/>
        <v>-3.2134891374875907E-2</v>
      </c>
      <c r="D2911" s="130">
        <f t="shared" si="91"/>
        <v>-32134.891374875908</v>
      </c>
    </row>
    <row r="2912" spans="1:4" x14ac:dyDescent="0.3">
      <c r="A2912" s="73">
        <v>39619</v>
      </c>
      <c r="B2912" s="130">
        <v>1317.9300539999999</v>
      </c>
      <c r="C2912" s="125">
        <f t="shared" si="90"/>
        <v>-3.1418113225315181E-2</v>
      </c>
      <c r="D2912" s="130">
        <f t="shared" si="91"/>
        <v>-31418.113225315181</v>
      </c>
    </row>
    <row r="2913" spans="1:4" x14ac:dyDescent="0.3">
      <c r="A2913" s="73">
        <v>39618</v>
      </c>
      <c r="B2913" s="130">
        <v>1342.829956</v>
      </c>
      <c r="C2913" s="125">
        <f t="shared" si="90"/>
        <v>-4.3602500525962262E-2</v>
      </c>
      <c r="D2913" s="130">
        <f t="shared" si="91"/>
        <v>-43602.500525962263</v>
      </c>
    </row>
    <row r="2914" spans="1:4" x14ac:dyDescent="0.3">
      <c r="A2914" s="73">
        <v>39617</v>
      </c>
      <c r="B2914" s="130">
        <v>1337.8100589999999</v>
      </c>
      <c r="C2914" s="125">
        <f t="shared" si="90"/>
        <v>-2.860143290841588E-2</v>
      </c>
      <c r="D2914" s="130">
        <f t="shared" si="91"/>
        <v>-28601.432908415882</v>
      </c>
    </row>
    <row r="2915" spans="1:4" x14ac:dyDescent="0.3">
      <c r="A2915" s="73">
        <v>39616</v>
      </c>
      <c r="B2915" s="130">
        <v>1350.9300539999999</v>
      </c>
      <c r="C2915" s="125">
        <f t="shared" si="90"/>
        <v>-1.9395325035032385E-2</v>
      </c>
      <c r="D2915" s="130">
        <f t="shared" si="91"/>
        <v>-19395.325035032383</v>
      </c>
    </row>
    <row r="2916" spans="1:4" x14ac:dyDescent="0.3">
      <c r="A2916" s="73">
        <v>39615</v>
      </c>
      <c r="B2916" s="130">
        <v>1360.1400149999999</v>
      </c>
      <c r="C2916" s="125">
        <f t="shared" si="90"/>
        <v>-1.8424320501511882E-2</v>
      </c>
      <c r="D2916" s="130">
        <f t="shared" si="91"/>
        <v>-18424.32050151188</v>
      </c>
    </row>
    <row r="2917" spans="1:4" x14ac:dyDescent="0.3">
      <c r="A2917" s="73">
        <v>39612</v>
      </c>
      <c r="B2917" s="130">
        <v>1360.030029</v>
      </c>
      <c r="C2917" s="125">
        <f t="shared" si="90"/>
        <v>-2.8813590493960262E-2</v>
      </c>
      <c r="D2917" s="130">
        <f t="shared" si="91"/>
        <v>-28813.590493960262</v>
      </c>
    </row>
    <row r="2918" spans="1:4" x14ac:dyDescent="0.3">
      <c r="A2918" s="73">
        <v>39611</v>
      </c>
      <c r="B2918" s="130">
        <v>1339.869995</v>
      </c>
      <c r="C2918" s="125">
        <f t="shared" si="90"/>
        <v>-4.1759053811458058E-2</v>
      </c>
      <c r="D2918" s="130">
        <f t="shared" si="91"/>
        <v>-41759.053811458056</v>
      </c>
    </row>
    <row r="2919" spans="1:4" x14ac:dyDescent="0.3">
      <c r="A2919" s="73">
        <v>39610</v>
      </c>
      <c r="B2919" s="130">
        <v>1335.48999</v>
      </c>
      <c r="C2919" s="125">
        <f t="shared" si="90"/>
        <v>-3.9796078163603754E-2</v>
      </c>
      <c r="D2919" s="130">
        <f t="shared" si="91"/>
        <v>-39796.078163603757</v>
      </c>
    </row>
    <row r="2920" spans="1:4" x14ac:dyDescent="0.3">
      <c r="A2920" s="73">
        <v>39609</v>
      </c>
      <c r="B2920" s="130">
        <v>1358.4399410000001</v>
      </c>
      <c r="C2920" s="125">
        <f t="shared" si="90"/>
        <v>-1.9424719721509498E-2</v>
      </c>
      <c r="D2920" s="130">
        <f t="shared" si="91"/>
        <v>-19424.719721509497</v>
      </c>
    </row>
    <row r="2921" spans="1:4" x14ac:dyDescent="0.3">
      <c r="A2921" s="73">
        <v>39608</v>
      </c>
      <c r="B2921" s="130">
        <v>1361.76001</v>
      </c>
      <c r="C2921" s="125">
        <f t="shared" si="90"/>
        <v>-1.0298520596163985E-2</v>
      </c>
      <c r="D2921" s="130">
        <f t="shared" si="91"/>
        <v>-10298.520596163984</v>
      </c>
    </row>
    <row r="2922" spans="1:4" x14ac:dyDescent="0.3">
      <c r="A2922" s="73">
        <v>39605</v>
      </c>
      <c r="B2922" s="130">
        <v>1360.6800539999999</v>
      </c>
      <c r="C2922" s="125">
        <f t="shared" si="90"/>
        <v>-2.4147396693468326E-2</v>
      </c>
      <c r="D2922" s="130">
        <f t="shared" si="91"/>
        <v>-24147.396693468327</v>
      </c>
    </row>
    <row r="2923" spans="1:4" x14ac:dyDescent="0.3">
      <c r="A2923" s="73">
        <v>39604</v>
      </c>
      <c r="B2923" s="130">
        <v>1404.0500489999999</v>
      </c>
      <c r="C2923" s="125">
        <f t="shared" si="90"/>
        <v>9.5922862236548223E-3</v>
      </c>
      <c r="D2923" s="130">
        <f t="shared" si="91"/>
        <v>9592.2862236548226</v>
      </c>
    </row>
    <row r="2924" spans="1:4" x14ac:dyDescent="0.3">
      <c r="A2924" s="73">
        <v>39603</v>
      </c>
      <c r="B2924" s="130">
        <v>1377.1999510000001</v>
      </c>
      <c r="C2924" s="125">
        <f t="shared" si="90"/>
        <v>-2.5612050647594975E-2</v>
      </c>
      <c r="D2924" s="130">
        <f t="shared" si="91"/>
        <v>-25612.050647594973</v>
      </c>
    </row>
    <row r="2925" spans="1:4" x14ac:dyDescent="0.3">
      <c r="A2925" s="73">
        <v>39602</v>
      </c>
      <c r="B2925" s="130">
        <v>1377.650024</v>
      </c>
      <c r="C2925" s="125">
        <f t="shared" si="90"/>
        <v>-3.4332644643906729E-2</v>
      </c>
      <c r="D2925" s="130">
        <f t="shared" si="91"/>
        <v>-34332.644643906729</v>
      </c>
    </row>
    <row r="2926" spans="1:4" x14ac:dyDescent="0.3">
      <c r="A2926" s="73">
        <v>39601</v>
      </c>
      <c r="B2926" s="130">
        <v>1385.670044</v>
      </c>
      <c r="C2926" s="125">
        <f t="shared" si="90"/>
        <v>-2.7838729202041224E-2</v>
      </c>
      <c r="D2926" s="130">
        <f t="shared" si="91"/>
        <v>-27838.729202041224</v>
      </c>
    </row>
    <row r="2927" spans="1:4" x14ac:dyDescent="0.3">
      <c r="A2927" s="73">
        <v>39598</v>
      </c>
      <c r="B2927" s="130">
        <v>1400.380005</v>
      </c>
      <c r="C2927" s="125">
        <f t="shared" si="90"/>
        <v>-1.6289990572756929E-2</v>
      </c>
      <c r="D2927" s="130">
        <f t="shared" si="91"/>
        <v>-16289.990572756929</v>
      </c>
    </row>
    <row r="2928" spans="1:4" x14ac:dyDescent="0.3">
      <c r="A2928" s="73">
        <v>39597</v>
      </c>
      <c r="B2928" s="130">
        <v>1398.26001</v>
      </c>
      <c r="C2928" s="125">
        <f t="shared" si="90"/>
        <v>-7.3829197599000196E-3</v>
      </c>
      <c r="D2928" s="130">
        <f t="shared" si="91"/>
        <v>-7382.9197599000199</v>
      </c>
    </row>
    <row r="2929" spans="1:4" x14ac:dyDescent="0.3">
      <c r="A2929" s="73">
        <v>39596</v>
      </c>
      <c r="B2929" s="130">
        <v>1390.839966</v>
      </c>
      <c r="C2929" s="125">
        <f t="shared" si="90"/>
        <v>-8.6954560531967706E-3</v>
      </c>
      <c r="D2929" s="130">
        <f t="shared" si="91"/>
        <v>-8695.4560531967709</v>
      </c>
    </row>
    <row r="2930" spans="1:4" x14ac:dyDescent="0.3">
      <c r="A2930" s="73">
        <v>39595</v>
      </c>
      <c r="B2930" s="130">
        <v>1385.349976</v>
      </c>
      <c r="C2930" s="125">
        <f t="shared" si="90"/>
        <v>-1.2988202005928429E-2</v>
      </c>
      <c r="D2930" s="130">
        <f t="shared" si="91"/>
        <v>-12988.20200592843</v>
      </c>
    </row>
    <row r="2931" spans="1:4" x14ac:dyDescent="0.3">
      <c r="A2931" s="73">
        <v>39591</v>
      </c>
      <c r="B2931" s="130">
        <v>1375.9300539999999</v>
      </c>
      <c r="C2931" s="125">
        <f t="shared" si="90"/>
        <v>-8.8958817688215008E-3</v>
      </c>
      <c r="D2931" s="130">
        <f t="shared" si="91"/>
        <v>-8895.8817688215004</v>
      </c>
    </row>
    <row r="2932" spans="1:4" x14ac:dyDescent="0.3">
      <c r="A2932" s="73">
        <v>39590</v>
      </c>
      <c r="B2932" s="130">
        <v>1394.349976</v>
      </c>
      <c r="C2932" s="125">
        <f t="shared" si="90"/>
        <v>-2.3825753186286214E-3</v>
      </c>
      <c r="D2932" s="130">
        <f t="shared" si="91"/>
        <v>-2382.5753186286215</v>
      </c>
    </row>
    <row r="2933" spans="1:4" x14ac:dyDescent="0.3">
      <c r="A2933" s="73">
        <v>39589</v>
      </c>
      <c r="B2933" s="130">
        <v>1390.709961</v>
      </c>
      <c r="C2933" s="125">
        <f t="shared" si="90"/>
        <v>-1.3356492471653381E-3</v>
      </c>
      <c r="D2933" s="130">
        <f t="shared" si="91"/>
        <v>-1335.649247165338</v>
      </c>
    </row>
    <row r="2934" spans="1:4" x14ac:dyDescent="0.3">
      <c r="A2934" s="73">
        <v>39588</v>
      </c>
      <c r="B2934" s="130">
        <v>1413.400024</v>
      </c>
      <c r="C2934" s="125">
        <f t="shared" si="90"/>
        <v>-3.4267242718067914E-3</v>
      </c>
      <c r="D2934" s="130">
        <f t="shared" si="91"/>
        <v>-3426.7242718067914</v>
      </c>
    </row>
    <row r="2935" spans="1:4" x14ac:dyDescent="0.3">
      <c r="A2935" s="73">
        <v>39587</v>
      </c>
      <c r="B2935" s="130">
        <v>1426.630005</v>
      </c>
      <c r="C2935" s="125">
        <f t="shared" si="90"/>
        <v>1.3598686410551286E-2</v>
      </c>
      <c r="D2935" s="130">
        <f t="shared" si="91"/>
        <v>13598.686410551287</v>
      </c>
    </row>
    <row r="2936" spans="1:4" x14ac:dyDescent="0.3">
      <c r="A2936" s="73">
        <v>39584</v>
      </c>
      <c r="B2936" s="130">
        <v>1425.349976</v>
      </c>
      <c r="C2936" s="125">
        <f t="shared" si="90"/>
        <v>8.0981341011703289E-3</v>
      </c>
      <c r="D2936" s="130">
        <f t="shared" si="91"/>
        <v>8098.1341011703289</v>
      </c>
    </row>
    <row r="2937" spans="1:4" x14ac:dyDescent="0.3">
      <c r="A2937" s="73">
        <v>39583</v>
      </c>
      <c r="B2937" s="130">
        <v>1423.5699460000001</v>
      </c>
      <c r="C2937" s="125">
        <f t="shared" si="90"/>
        <v>1.0096910854226149E-2</v>
      </c>
      <c r="D2937" s="130">
        <f t="shared" si="91"/>
        <v>10096.910854226149</v>
      </c>
    </row>
    <row r="2938" spans="1:4" x14ac:dyDescent="0.3">
      <c r="A2938" s="73">
        <v>39582</v>
      </c>
      <c r="B2938" s="130">
        <v>1408.660034</v>
      </c>
      <c r="C2938" s="125">
        <f t="shared" si="90"/>
        <v>1.6649996439134229E-2</v>
      </c>
      <c r="D2938" s="130">
        <f t="shared" si="91"/>
        <v>16649.996439134229</v>
      </c>
    </row>
    <row r="2939" spans="1:4" x14ac:dyDescent="0.3">
      <c r="A2939" s="73">
        <v>39581</v>
      </c>
      <c r="B2939" s="130">
        <v>1403.040039</v>
      </c>
      <c r="C2939" s="125">
        <f t="shared" si="90"/>
        <v>8.6992239156642448E-3</v>
      </c>
      <c r="D2939" s="130">
        <f t="shared" si="91"/>
        <v>8699.2239156642445</v>
      </c>
    </row>
    <row r="2940" spans="1:4" x14ac:dyDescent="0.3">
      <c r="A2940" s="73">
        <v>39580</v>
      </c>
      <c r="B2940" s="130">
        <v>1403.579956</v>
      </c>
      <c r="C2940" s="125">
        <f t="shared" si="90"/>
        <v>5.1633600161968829E-3</v>
      </c>
      <c r="D2940" s="130">
        <f t="shared" si="91"/>
        <v>5163.3600161968825</v>
      </c>
    </row>
    <row r="2941" spans="1:4" x14ac:dyDescent="0.3">
      <c r="A2941" s="73">
        <v>39577</v>
      </c>
      <c r="B2941" s="130">
        <v>1388.280029</v>
      </c>
      <c r="C2941" s="125">
        <f t="shared" si="90"/>
        <v>-6.839078315492908E-3</v>
      </c>
      <c r="D2941" s="130">
        <f t="shared" si="91"/>
        <v>-6839.0783154929077</v>
      </c>
    </row>
    <row r="2942" spans="1:4" x14ac:dyDescent="0.3">
      <c r="A2942" s="73">
        <v>39576</v>
      </c>
      <c r="B2942" s="130">
        <v>1397.6800539999999</v>
      </c>
      <c r="C2942" s="125">
        <f t="shared" si="90"/>
        <v>6.3795944359226198E-3</v>
      </c>
      <c r="D2942" s="130">
        <f t="shared" si="91"/>
        <v>6379.5944359226196</v>
      </c>
    </row>
    <row r="2943" spans="1:4" x14ac:dyDescent="0.3">
      <c r="A2943" s="73">
        <v>39575</v>
      </c>
      <c r="B2943" s="130">
        <v>1392.5699460000001</v>
      </c>
      <c r="C2943" s="125">
        <f t="shared" si="90"/>
        <v>9.1598062984141748E-3</v>
      </c>
      <c r="D2943" s="130">
        <f t="shared" si="91"/>
        <v>9159.8062984141743</v>
      </c>
    </row>
    <row r="2944" spans="1:4" x14ac:dyDescent="0.3">
      <c r="A2944" s="73">
        <v>39574</v>
      </c>
      <c r="B2944" s="130">
        <v>1418.26001</v>
      </c>
      <c r="C2944" s="125">
        <f t="shared" si="90"/>
        <v>3.0757206574905105E-2</v>
      </c>
      <c r="D2944" s="130">
        <f t="shared" si="91"/>
        <v>30757.206574905103</v>
      </c>
    </row>
    <row r="2945" spans="1:4" x14ac:dyDescent="0.3">
      <c r="A2945" s="73">
        <v>39573</v>
      </c>
      <c r="B2945" s="130">
        <v>1407.48999</v>
      </c>
      <c r="C2945" s="125">
        <f t="shared" si="90"/>
        <v>1.391756441043035E-2</v>
      </c>
      <c r="D2945" s="130">
        <f t="shared" si="91"/>
        <v>13917.56441043035</v>
      </c>
    </row>
    <row r="2946" spans="1:4" x14ac:dyDescent="0.3">
      <c r="A2946" s="73">
        <v>39570</v>
      </c>
      <c r="B2946" s="130">
        <v>1413.900024</v>
      </c>
      <c r="C2946" s="125">
        <f t="shared" si="90"/>
        <v>1.6952859210349835E-2</v>
      </c>
      <c r="D2946" s="130">
        <f t="shared" si="91"/>
        <v>16952.859210349834</v>
      </c>
    </row>
    <row r="2947" spans="1:4" x14ac:dyDescent="0.3">
      <c r="A2947" s="73">
        <v>39569</v>
      </c>
      <c r="B2947" s="130">
        <v>1409.339966</v>
      </c>
      <c r="C2947" s="125">
        <f t="shared" si="90"/>
        <v>3.2060037719659151E-2</v>
      </c>
      <c r="D2947" s="130">
        <f t="shared" si="91"/>
        <v>32060.037719659151</v>
      </c>
    </row>
    <row r="2948" spans="1:4" x14ac:dyDescent="0.3">
      <c r="A2948" s="73">
        <v>39568</v>
      </c>
      <c r="B2948" s="130">
        <v>1385.589966</v>
      </c>
      <c r="C2948" s="125">
        <f t="shared" si="90"/>
        <v>1.5299957937362718E-2</v>
      </c>
      <c r="D2948" s="130">
        <f t="shared" si="91"/>
        <v>15299.957937362718</v>
      </c>
    </row>
    <row r="2949" spans="1:4" x14ac:dyDescent="0.3">
      <c r="A2949" s="73">
        <v>39567</v>
      </c>
      <c r="B2949" s="130">
        <v>1390.9399410000001</v>
      </c>
      <c r="C2949" s="125">
        <f t="shared" si="90"/>
        <v>4.2347582648194937E-2</v>
      </c>
      <c r="D2949" s="130">
        <f t="shared" si="91"/>
        <v>42347.582648194933</v>
      </c>
    </row>
    <row r="2950" spans="1:4" x14ac:dyDescent="0.3">
      <c r="A2950" s="73">
        <v>39566</v>
      </c>
      <c r="B2950" s="130">
        <v>1396.369995</v>
      </c>
      <c r="C2950" s="125">
        <f t="shared" si="90"/>
        <v>5.1230164242372922E-2</v>
      </c>
      <c r="D2950" s="130">
        <f t="shared" si="91"/>
        <v>51230.164242372921</v>
      </c>
    </row>
    <row r="2951" spans="1:4" x14ac:dyDescent="0.3">
      <c r="A2951" s="73">
        <v>39563</v>
      </c>
      <c r="B2951" s="130">
        <v>1397.839966</v>
      </c>
      <c r="C2951" s="125">
        <f t="shared" si="90"/>
        <v>4.8775922020168005E-2</v>
      </c>
      <c r="D2951" s="130">
        <f t="shared" si="91"/>
        <v>48775.922020168007</v>
      </c>
    </row>
    <row r="2952" spans="1:4" x14ac:dyDescent="0.3">
      <c r="A2952" s="73">
        <v>39562</v>
      </c>
      <c r="B2952" s="130">
        <v>1388.8199460000001</v>
      </c>
      <c r="C2952" s="125">
        <f t="shared" ref="C2952:C3015" si="92">B2952/B2962-1</f>
        <v>2.0778285238957972E-2</v>
      </c>
      <c r="D2952" s="130">
        <f t="shared" ref="D2952:D3015" si="93">C2952*$B$5</f>
        <v>20778.285238957971</v>
      </c>
    </row>
    <row r="2953" spans="1:4" x14ac:dyDescent="0.3">
      <c r="A2953" s="73">
        <v>39561</v>
      </c>
      <c r="B2953" s="130">
        <v>1379.9300539999999</v>
      </c>
      <c r="C2953" s="125">
        <f t="shared" si="92"/>
        <v>1.8782024369186967E-2</v>
      </c>
      <c r="D2953" s="130">
        <f t="shared" si="93"/>
        <v>18782.024369186965</v>
      </c>
    </row>
    <row r="2954" spans="1:4" x14ac:dyDescent="0.3">
      <c r="A2954" s="73">
        <v>39560</v>
      </c>
      <c r="B2954" s="130">
        <v>1375.9399410000001</v>
      </c>
      <c r="C2954" s="125">
        <f t="shared" si="92"/>
        <v>7.6159626982568174E-3</v>
      </c>
      <c r="D2954" s="130">
        <f t="shared" si="93"/>
        <v>7615.962698256817</v>
      </c>
    </row>
    <row r="2955" spans="1:4" x14ac:dyDescent="0.3">
      <c r="A2955" s="73">
        <v>39559</v>
      </c>
      <c r="B2955" s="130">
        <v>1388.170044</v>
      </c>
      <c r="C2955" s="125">
        <f t="shared" si="92"/>
        <v>1.1387649580982373E-2</v>
      </c>
      <c r="D2955" s="130">
        <f t="shared" si="93"/>
        <v>11387.649580982374</v>
      </c>
    </row>
    <row r="2956" spans="1:4" x14ac:dyDescent="0.3">
      <c r="A2956" s="73">
        <v>39556</v>
      </c>
      <c r="B2956" s="130">
        <v>1390.329956</v>
      </c>
      <c r="C2956" s="125">
        <f t="shared" si="92"/>
        <v>1.4543149190721305E-2</v>
      </c>
      <c r="D2956" s="130">
        <f t="shared" si="93"/>
        <v>14543.149190721306</v>
      </c>
    </row>
    <row r="2957" spans="1:4" x14ac:dyDescent="0.3">
      <c r="A2957" s="73">
        <v>39555</v>
      </c>
      <c r="B2957" s="130">
        <v>1365.5600589999999</v>
      </c>
      <c r="C2957" s="125">
        <f t="shared" si="92"/>
        <v>-2.7386054570712748E-3</v>
      </c>
      <c r="D2957" s="130">
        <f t="shared" si="93"/>
        <v>-2738.6054570712749</v>
      </c>
    </row>
    <row r="2958" spans="1:4" x14ac:dyDescent="0.3">
      <c r="A2958" s="73">
        <v>39554</v>
      </c>
      <c r="B2958" s="130">
        <v>1364.709961</v>
      </c>
      <c r="C2958" s="125">
        <f t="shared" si="92"/>
        <v>-2.0621616638737406E-3</v>
      </c>
      <c r="D2958" s="130">
        <f t="shared" si="93"/>
        <v>-2062.1616638737405</v>
      </c>
    </row>
    <row r="2959" spans="1:4" x14ac:dyDescent="0.3">
      <c r="A2959" s="73">
        <v>39553</v>
      </c>
      <c r="B2959" s="130">
        <v>1334.4300539999999</v>
      </c>
      <c r="C2959" s="125">
        <f t="shared" si="92"/>
        <v>-2.6091461407304894E-2</v>
      </c>
      <c r="D2959" s="130">
        <f t="shared" si="93"/>
        <v>-26091.461407304894</v>
      </c>
    </row>
    <row r="2960" spans="1:4" x14ac:dyDescent="0.3">
      <c r="A2960" s="73">
        <v>39552</v>
      </c>
      <c r="B2960" s="130">
        <v>1328.3199460000001</v>
      </c>
      <c r="C2960" s="125">
        <f t="shared" si="92"/>
        <v>4.2488812339873672E-3</v>
      </c>
      <c r="D2960" s="130">
        <f t="shared" si="93"/>
        <v>4248.8812339873675</v>
      </c>
    </row>
    <row r="2961" spans="1:4" x14ac:dyDescent="0.3">
      <c r="A2961" s="73">
        <v>39549</v>
      </c>
      <c r="B2961" s="130">
        <v>1332.829956</v>
      </c>
      <c r="C2961" s="125">
        <f t="shared" si="92"/>
        <v>1.3389383820419543E-2</v>
      </c>
      <c r="D2961" s="130">
        <f t="shared" si="93"/>
        <v>13389.383820419542</v>
      </c>
    </row>
    <row r="2962" spans="1:4" x14ac:dyDescent="0.3">
      <c r="A2962" s="73">
        <v>39548</v>
      </c>
      <c r="B2962" s="130">
        <v>1360.5500489999999</v>
      </c>
      <c r="C2962" s="125">
        <f t="shared" si="92"/>
        <v>2.6241581234600631E-2</v>
      </c>
      <c r="D2962" s="130">
        <f t="shared" si="93"/>
        <v>26241.581234600631</v>
      </c>
    </row>
    <row r="2963" spans="1:4" x14ac:dyDescent="0.3">
      <c r="A2963" s="73">
        <v>39547</v>
      </c>
      <c r="B2963" s="130">
        <v>1354.48999</v>
      </c>
      <c r="C2963" s="125">
        <f t="shared" si="92"/>
        <v>9.9617374528877534E-3</v>
      </c>
      <c r="D2963" s="130">
        <f t="shared" si="93"/>
        <v>9961.7374528877535</v>
      </c>
    </row>
    <row r="2964" spans="1:4" x14ac:dyDescent="0.3">
      <c r="A2964" s="73">
        <v>39546</v>
      </c>
      <c r="B2964" s="130">
        <v>1365.540039</v>
      </c>
      <c r="C2964" s="125">
        <f t="shared" si="92"/>
        <v>9.2757885074965518E-3</v>
      </c>
      <c r="D2964" s="130">
        <f t="shared" si="93"/>
        <v>9275.7885074965525</v>
      </c>
    </row>
    <row r="2965" spans="1:4" x14ac:dyDescent="0.3">
      <c r="A2965" s="73">
        <v>39545</v>
      </c>
      <c r="B2965" s="130">
        <v>1372.540039</v>
      </c>
      <c r="C2965" s="125">
        <f t="shared" si="92"/>
        <v>1.6786702459527181E-2</v>
      </c>
      <c r="D2965" s="130">
        <f t="shared" si="93"/>
        <v>16786.70245952718</v>
      </c>
    </row>
    <row r="2966" spans="1:4" x14ac:dyDescent="0.3">
      <c r="A2966" s="73">
        <v>39542</v>
      </c>
      <c r="B2966" s="130">
        <v>1370.400024</v>
      </c>
      <c r="C2966" s="125">
        <f t="shared" si="92"/>
        <v>3.0755702245521377E-2</v>
      </c>
      <c r="D2966" s="130">
        <f t="shared" si="93"/>
        <v>30755.702245521377</v>
      </c>
    </row>
    <row r="2967" spans="1:4" x14ac:dyDescent="0.3">
      <c r="A2967" s="73">
        <v>39541</v>
      </c>
      <c r="B2967" s="130">
        <v>1369.3100589999999</v>
      </c>
      <c r="C2967" s="125">
        <f t="shared" si="92"/>
        <v>5.4597135439785172E-2</v>
      </c>
      <c r="D2967" s="130">
        <f t="shared" si="93"/>
        <v>54597.135439785168</v>
      </c>
    </row>
    <row r="2968" spans="1:4" x14ac:dyDescent="0.3">
      <c r="A2968" s="73">
        <v>39540</v>
      </c>
      <c r="B2968" s="130">
        <v>1367.530029</v>
      </c>
      <c r="C2968" s="125">
        <f t="shared" si="92"/>
        <v>2.7646301513791549E-2</v>
      </c>
      <c r="D2968" s="130">
        <f t="shared" si="93"/>
        <v>27646.30151379155</v>
      </c>
    </row>
    <row r="2969" spans="1:4" x14ac:dyDescent="0.3">
      <c r="A2969" s="73">
        <v>39539</v>
      </c>
      <c r="B2969" s="130">
        <v>1370.1800539999999</v>
      </c>
      <c r="C2969" s="125">
        <f t="shared" si="92"/>
        <v>7.3304151464279821E-2</v>
      </c>
      <c r="D2969" s="130">
        <f t="shared" si="93"/>
        <v>73304.151464279814</v>
      </c>
    </row>
    <row r="2970" spans="1:4" x14ac:dyDescent="0.3">
      <c r="A2970" s="73">
        <v>39538</v>
      </c>
      <c r="B2970" s="130">
        <v>1322.6999510000001</v>
      </c>
      <c r="C2970" s="125">
        <f t="shared" si="92"/>
        <v>2.6829331903023057E-2</v>
      </c>
      <c r="D2970" s="130">
        <f t="shared" si="93"/>
        <v>26829.331903023056</v>
      </c>
    </row>
    <row r="2971" spans="1:4" x14ac:dyDescent="0.3">
      <c r="A2971" s="73">
        <v>39535</v>
      </c>
      <c r="B2971" s="130">
        <v>1315.219971</v>
      </c>
      <c r="C2971" s="125">
        <f t="shared" si="92"/>
        <v>-1.9765333106791516E-4</v>
      </c>
      <c r="D2971" s="130">
        <f t="shared" si="93"/>
        <v>-197.65333106791516</v>
      </c>
    </row>
    <row r="2972" spans="1:4" x14ac:dyDescent="0.3">
      <c r="A2972" s="73">
        <v>39534</v>
      </c>
      <c r="B2972" s="130">
        <v>1325.76001</v>
      </c>
      <c r="C2972" s="125">
        <f t="shared" si="92"/>
        <v>1.2981646691448523E-2</v>
      </c>
      <c r="D2972" s="130">
        <f t="shared" si="93"/>
        <v>12981.646691448523</v>
      </c>
    </row>
    <row r="2973" spans="1:4" x14ac:dyDescent="0.3">
      <c r="A2973" s="73">
        <v>39533</v>
      </c>
      <c r="B2973" s="130">
        <v>1341.130005</v>
      </c>
      <c r="C2973" s="125">
        <f t="shared" si="92"/>
        <v>1.5507500570037358E-2</v>
      </c>
      <c r="D2973" s="130">
        <f t="shared" si="93"/>
        <v>15507.500570037359</v>
      </c>
    </row>
    <row r="2974" spans="1:4" x14ac:dyDescent="0.3">
      <c r="A2974" s="73">
        <v>39532</v>
      </c>
      <c r="B2974" s="130">
        <v>1352.98999</v>
      </c>
      <c r="C2974" s="125">
        <f t="shared" si="92"/>
        <v>6.2526991614876293E-2</v>
      </c>
      <c r="D2974" s="130">
        <f t="shared" si="93"/>
        <v>62526.991614876293</v>
      </c>
    </row>
    <row r="2975" spans="1:4" x14ac:dyDescent="0.3">
      <c r="A2975" s="73">
        <v>39531</v>
      </c>
      <c r="B2975" s="130">
        <v>1349.880005</v>
      </c>
      <c r="C2975" s="125">
        <f t="shared" si="92"/>
        <v>4.369206817728899E-2</v>
      </c>
      <c r="D2975" s="130">
        <f t="shared" si="93"/>
        <v>43692.068177288987</v>
      </c>
    </row>
    <row r="2976" spans="1:4" x14ac:dyDescent="0.3">
      <c r="A2976" s="73">
        <v>39527</v>
      </c>
      <c r="B2976" s="130">
        <v>1329.51001</v>
      </c>
      <c r="C2976" s="125">
        <f t="shared" si="92"/>
        <v>1.9297150019245812E-2</v>
      </c>
      <c r="D2976" s="130">
        <f t="shared" si="93"/>
        <v>19297.150019245812</v>
      </c>
    </row>
    <row r="2977" spans="1:4" x14ac:dyDescent="0.3">
      <c r="A2977" s="73">
        <v>39526</v>
      </c>
      <c r="B2977" s="130">
        <v>1298.420044</v>
      </c>
      <c r="C2977" s="125">
        <f t="shared" si="92"/>
        <v>-2.64526567415313E-2</v>
      </c>
      <c r="D2977" s="130">
        <f t="shared" si="93"/>
        <v>-26452.6567415313</v>
      </c>
    </row>
    <row r="2978" spans="1:4" x14ac:dyDescent="0.3">
      <c r="A2978" s="73">
        <v>39525</v>
      </c>
      <c r="B2978" s="130">
        <v>1330.73999</v>
      </c>
      <c r="C2978" s="125">
        <f t="shared" si="92"/>
        <v>3.0073412474092009E-3</v>
      </c>
      <c r="D2978" s="130">
        <f t="shared" si="93"/>
        <v>3007.3412474092011</v>
      </c>
    </row>
    <row r="2979" spans="1:4" x14ac:dyDescent="0.3">
      <c r="A2979" s="73">
        <v>39524</v>
      </c>
      <c r="B2979" s="130">
        <v>1276.599976</v>
      </c>
      <c r="C2979" s="125">
        <f t="shared" si="92"/>
        <v>-4.1116462660146791E-2</v>
      </c>
      <c r="D2979" s="130">
        <f t="shared" si="93"/>
        <v>-41116.46266014679</v>
      </c>
    </row>
    <row r="2980" spans="1:4" x14ac:dyDescent="0.3">
      <c r="A2980" s="73">
        <v>39521</v>
      </c>
      <c r="B2980" s="130">
        <v>1288.1400149999999</v>
      </c>
      <c r="C2980" s="125">
        <f t="shared" si="92"/>
        <v>-3.1932234986689623E-2</v>
      </c>
      <c r="D2980" s="130">
        <f t="shared" si="93"/>
        <v>-31932.234986689622</v>
      </c>
    </row>
    <row r="2981" spans="1:4" x14ac:dyDescent="0.3">
      <c r="A2981" s="73">
        <v>39520</v>
      </c>
      <c r="B2981" s="130">
        <v>1315.4799800000001</v>
      </c>
      <c r="C2981" s="125">
        <f t="shared" si="92"/>
        <v>-3.8166875247856669E-2</v>
      </c>
      <c r="D2981" s="130">
        <f t="shared" si="93"/>
        <v>-38166.875247856668</v>
      </c>
    </row>
    <row r="2982" spans="1:4" x14ac:dyDescent="0.3">
      <c r="A2982" s="73">
        <v>39519</v>
      </c>
      <c r="B2982" s="130">
        <v>1308.7700199999999</v>
      </c>
      <c r="C2982" s="125">
        <f t="shared" si="92"/>
        <v>-5.1629685778036727E-2</v>
      </c>
      <c r="D2982" s="130">
        <f t="shared" si="93"/>
        <v>-51629.685778036728</v>
      </c>
    </row>
    <row r="2983" spans="1:4" x14ac:dyDescent="0.3">
      <c r="A2983" s="73">
        <v>39518</v>
      </c>
      <c r="B2983" s="130">
        <v>1320.650024</v>
      </c>
      <c r="C2983" s="125">
        <f t="shared" si="92"/>
        <v>-4.390100072241232E-2</v>
      </c>
      <c r="D2983" s="130">
        <f t="shared" si="93"/>
        <v>-43901.000722412318</v>
      </c>
    </row>
    <row r="2984" spans="1:4" x14ac:dyDescent="0.3">
      <c r="A2984" s="73">
        <v>39517</v>
      </c>
      <c r="B2984" s="130">
        <v>1273.369995</v>
      </c>
      <c r="C2984" s="125">
        <f t="shared" si="92"/>
        <v>-7.1752478848322254E-2</v>
      </c>
      <c r="D2984" s="130">
        <f t="shared" si="93"/>
        <v>-71752.478848322251</v>
      </c>
    </row>
    <row r="2985" spans="1:4" x14ac:dyDescent="0.3">
      <c r="A2985" s="73">
        <v>39514</v>
      </c>
      <c r="B2985" s="130">
        <v>1293.369995</v>
      </c>
      <c r="C2985" s="125">
        <f t="shared" si="92"/>
        <v>-4.4150136102942161E-2</v>
      </c>
      <c r="D2985" s="130">
        <f t="shared" si="93"/>
        <v>-44150.136102942161</v>
      </c>
    </row>
    <row r="2986" spans="1:4" x14ac:dyDescent="0.3">
      <c r="A2986" s="73">
        <v>39513</v>
      </c>
      <c r="B2986" s="130">
        <v>1304.339966</v>
      </c>
      <c r="C2986" s="125">
        <f t="shared" si="92"/>
        <v>-2.8446338014834871E-2</v>
      </c>
      <c r="D2986" s="130">
        <f t="shared" si="93"/>
        <v>-28446.33801483487</v>
      </c>
    </row>
    <row r="2987" spans="1:4" x14ac:dyDescent="0.3">
      <c r="A2987" s="73">
        <v>39512</v>
      </c>
      <c r="B2987" s="130">
        <v>1333.6999510000001</v>
      </c>
      <c r="C2987" s="125">
        <f t="shared" si="92"/>
        <v>-1.9359924000619255E-2</v>
      </c>
      <c r="D2987" s="130">
        <f t="shared" si="93"/>
        <v>-19359.924000619256</v>
      </c>
    </row>
    <row r="2988" spans="1:4" x14ac:dyDescent="0.3">
      <c r="A2988" s="73">
        <v>39511</v>
      </c>
      <c r="B2988" s="130">
        <v>1326.75</v>
      </c>
      <c r="C2988" s="125">
        <f t="shared" si="92"/>
        <v>-1.6333300112942317E-2</v>
      </c>
      <c r="D2988" s="130">
        <f t="shared" si="93"/>
        <v>-16333.300112942317</v>
      </c>
    </row>
    <row r="2989" spans="1:4" x14ac:dyDescent="0.3">
      <c r="A2989" s="73">
        <v>39510</v>
      </c>
      <c r="B2989" s="130">
        <v>1331.339966</v>
      </c>
      <c r="C2989" s="125">
        <f t="shared" si="92"/>
        <v>-1.3814935027777531E-2</v>
      </c>
      <c r="D2989" s="130">
        <f t="shared" si="93"/>
        <v>-13814.93502777753</v>
      </c>
    </row>
    <row r="2990" spans="1:4" x14ac:dyDescent="0.3">
      <c r="A2990" s="73">
        <v>39507</v>
      </c>
      <c r="B2990" s="130">
        <v>1330.630005</v>
      </c>
      <c r="C2990" s="125">
        <f t="shared" si="92"/>
        <v>-1.3515101791680806E-2</v>
      </c>
      <c r="D2990" s="130">
        <f t="shared" si="93"/>
        <v>-13515.101791680805</v>
      </c>
    </row>
    <row r="2991" spans="1:4" x14ac:dyDescent="0.3">
      <c r="A2991" s="73">
        <v>39506</v>
      </c>
      <c r="B2991" s="130">
        <v>1367.6800539999999</v>
      </c>
      <c r="C2991" s="125">
        <f t="shared" si="92"/>
        <v>3.438338027146326E-4</v>
      </c>
      <c r="D2991" s="130">
        <f t="shared" si="93"/>
        <v>343.83380271463261</v>
      </c>
    </row>
    <row r="2992" spans="1:4" x14ac:dyDescent="0.3">
      <c r="A2992" s="73">
        <v>39505</v>
      </c>
      <c r="B2992" s="130">
        <v>1380.0200199999999</v>
      </c>
      <c r="C2992" s="125">
        <f t="shared" si="92"/>
        <v>2.3101015188021767E-2</v>
      </c>
      <c r="D2992" s="130">
        <f t="shared" si="93"/>
        <v>23101.015188021767</v>
      </c>
    </row>
    <row r="2993" spans="1:4" x14ac:dyDescent="0.3">
      <c r="A2993" s="73">
        <v>39504</v>
      </c>
      <c r="B2993" s="130">
        <v>1381.290039</v>
      </c>
      <c r="C2993" s="125">
        <f t="shared" si="92"/>
        <v>3.1483152376979184E-2</v>
      </c>
      <c r="D2993" s="130">
        <f t="shared" si="93"/>
        <v>31483.152376979186</v>
      </c>
    </row>
    <row r="2994" spans="1:4" x14ac:dyDescent="0.3">
      <c r="A2994" s="73">
        <v>39503</v>
      </c>
      <c r="B2994" s="130">
        <v>1371.8000489999999</v>
      </c>
      <c r="C2994" s="125">
        <f t="shared" si="92"/>
        <v>3.0429139265872651E-2</v>
      </c>
      <c r="D2994" s="130">
        <f t="shared" si="93"/>
        <v>30429.139265872651</v>
      </c>
    </row>
    <row r="2995" spans="1:4" x14ac:dyDescent="0.3">
      <c r="A2995" s="73">
        <v>39500</v>
      </c>
      <c r="B2995" s="130">
        <v>1353.1099850000001</v>
      </c>
      <c r="C2995" s="125">
        <f t="shared" si="92"/>
        <v>1.2117457860294722E-2</v>
      </c>
      <c r="D2995" s="130">
        <f t="shared" si="93"/>
        <v>12117.457860294722</v>
      </c>
    </row>
    <row r="2996" spans="1:4" x14ac:dyDescent="0.3">
      <c r="A2996" s="73">
        <v>39499</v>
      </c>
      <c r="B2996" s="130">
        <v>1342.530029</v>
      </c>
      <c r="C2996" s="125">
        <f t="shared" si="92"/>
        <v>1.2122642085272251E-2</v>
      </c>
      <c r="D2996" s="130">
        <f t="shared" si="93"/>
        <v>12122.642085272251</v>
      </c>
    </row>
    <row r="2997" spans="1:4" x14ac:dyDescent="0.3">
      <c r="A2997" s="73">
        <v>39498</v>
      </c>
      <c r="B2997" s="130">
        <v>1360.030029</v>
      </c>
      <c r="C2997" s="125">
        <f t="shared" si="92"/>
        <v>1.7499112504124836E-2</v>
      </c>
      <c r="D2997" s="130">
        <f t="shared" si="93"/>
        <v>17499.112504124838</v>
      </c>
    </row>
    <row r="2998" spans="1:4" x14ac:dyDescent="0.3">
      <c r="A2998" s="73">
        <v>39497</v>
      </c>
      <c r="B2998" s="130">
        <v>1348.780029</v>
      </c>
      <c r="C2998" s="125">
        <f t="shared" si="92"/>
        <v>-2.3203544454013847E-2</v>
      </c>
      <c r="D2998" s="130">
        <f t="shared" si="93"/>
        <v>-23203.544454013845</v>
      </c>
    </row>
    <row r="2999" spans="1:4" x14ac:dyDescent="0.3">
      <c r="A2999" s="73">
        <v>39493</v>
      </c>
      <c r="B2999" s="130">
        <v>1349.98999</v>
      </c>
      <c r="C2999" s="125">
        <f t="shared" si="92"/>
        <v>-3.255654395630847E-2</v>
      </c>
      <c r="D2999" s="130">
        <f t="shared" si="93"/>
        <v>-32556.543956308469</v>
      </c>
    </row>
    <row r="3000" spans="1:4" x14ac:dyDescent="0.3">
      <c r="A3000" s="73">
        <v>39492</v>
      </c>
      <c r="B3000" s="130">
        <v>1348.8599850000001</v>
      </c>
      <c r="C3000" s="125">
        <f t="shared" si="92"/>
        <v>-2.1537167998751383E-2</v>
      </c>
      <c r="D3000" s="130">
        <f t="shared" si="93"/>
        <v>-21537.167998751382</v>
      </c>
    </row>
    <row r="3001" spans="1:4" x14ac:dyDescent="0.3">
      <c r="A3001" s="73">
        <v>39491</v>
      </c>
      <c r="B3001" s="130">
        <v>1367.209961</v>
      </c>
      <c r="C3001" s="125">
        <f t="shared" si="92"/>
        <v>8.4081851468251756E-3</v>
      </c>
      <c r="D3001" s="130">
        <f t="shared" si="93"/>
        <v>8408.1851468251753</v>
      </c>
    </row>
    <row r="3002" spans="1:4" x14ac:dyDescent="0.3">
      <c r="A3002" s="73">
        <v>39490</v>
      </c>
      <c r="B3002" s="130">
        <v>1348.8599850000001</v>
      </c>
      <c r="C3002" s="125">
        <f t="shared" si="92"/>
        <v>-9.8657149795051691E-3</v>
      </c>
      <c r="D3002" s="130">
        <f t="shared" si="93"/>
        <v>-9865.7149795051682</v>
      </c>
    </row>
    <row r="3003" spans="1:4" x14ac:dyDescent="0.3">
      <c r="A3003" s="73">
        <v>39489</v>
      </c>
      <c r="B3003" s="130">
        <v>1339.130005</v>
      </c>
      <c r="C3003" s="125">
        <f t="shared" si="92"/>
        <v>-1.0953024038500403E-2</v>
      </c>
      <c r="D3003" s="130">
        <f t="shared" si="93"/>
        <v>-10953.024038500404</v>
      </c>
    </row>
    <row r="3004" spans="1:4" x14ac:dyDescent="0.3">
      <c r="A3004" s="73">
        <v>39486</v>
      </c>
      <c r="B3004" s="130">
        <v>1331.290039</v>
      </c>
      <c r="C3004" s="125">
        <f t="shared" si="92"/>
        <v>5.1108439562774777E-4</v>
      </c>
      <c r="D3004" s="130">
        <f t="shared" si="93"/>
        <v>511.08439562774777</v>
      </c>
    </row>
    <row r="3005" spans="1:4" x14ac:dyDescent="0.3">
      <c r="A3005" s="73">
        <v>39485</v>
      </c>
      <c r="B3005" s="130">
        <v>1336.910034</v>
      </c>
      <c r="C3005" s="125">
        <f t="shared" si="92"/>
        <v>-1.1212372588303987E-2</v>
      </c>
      <c r="D3005" s="130">
        <f t="shared" si="93"/>
        <v>-11212.372588303988</v>
      </c>
    </row>
    <row r="3006" spans="1:4" x14ac:dyDescent="0.3">
      <c r="A3006" s="73">
        <v>39484</v>
      </c>
      <c r="B3006" s="130">
        <v>1326.4499510000001</v>
      </c>
      <c r="C3006" s="125">
        <f t="shared" si="92"/>
        <v>-9.0766660823545786E-3</v>
      </c>
      <c r="D3006" s="130">
        <f t="shared" si="93"/>
        <v>-9076.666082354579</v>
      </c>
    </row>
    <row r="3007" spans="1:4" x14ac:dyDescent="0.3">
      <c r="A3007" s="73">
        <v>39483</v>
      </c>
      <c r="B3007" s="130">
        <v>1336.6400149999999</v>
      </c>
      <c r="C3007" s="125">
        <f t="shared" si="92"/>
        <v>1.9946596718809495E-2</v>
      </c>
      <c r="D3007" s="130">
        <f t="shared" si="93"/>
        <v>19946.596718809495</v>
      </c>
    </row>
    <row r="3008" spans="1:4" x14ac:dyDescent="0.3">
      <c r="A3008" s="73">
        <v>39482</v>
      </c>
      <c r="B3008" s="130">
        <v>1380.8199460000001</v>
      </c>
      <c r="C3008" s="125">
        <f t="shared" si="92"/>
        <v>4.1978891688553732E-2</v>
      </c>
      <c r="D3008" s="130">
        <f t="shared" si="93"/>
        <v>41978.891688553733</v>
      </c>
    </row>
    <row r="3009" spans="1:4" x14ac:dyDescent="0.3">
      <c r="A3009" s="73">
        <v>39479</v>
      </c>
      <c r="B3009" s="130">
        <v>1395.420044</v>
      </c>
      <c r="C3009" s="125">
        <f t="shared" si="92"/>
        <v>4.6630447402962627E-2</v>
      </c>
      <c r="D3009" s="130">
        <f t="shared" si="93"/>
        <v>46630.447402962629</v>
      </c>
    </row>
    <row r="3010" spans="1:4" x14ac:dyDescent="0.3">
      <c r="A3010" s="73">
        <v>39478</v>
      </c>
      <c r="B3010" s="130">
        <v>1378.5500489999999</v>
      </c>
      <c r="C3010" s="125">
        <f t="shared" si="92"/>
        <v>3.8960808264694169E-3</v>
      </c>
      <c r="D3010" s="130">
        <f t="shared" si="93"/>
        <v>3896.0808264694169</v>
      </c>
    </row>
    <row r="3011" spans="1:4" x14ac:dyDescent="0.3">
      <c r="A3011" s="73">
        <v>39477</v>
      </c>
      <c r="B3011" s="130">
        <v>1355.8100589999999</v>
      </c>
      <c r="C3011" s="125">
        <f t="shared" si="92"/>
        <v>-1.8204781412820448E-2</v>
      </c>
      <c r="D3011" s="130">
        <f t="shared" si="93"/>
        <v>-18204.781412820448</v>
      </c>
    </row>
    <row r="3012" spans="1:4" x14ac:dyDescent="0.3">
      <c r="A3012" s="73">
        <v>39476</v>
      </c>
      <c r="B3012" s="130">
        <v>1362.3000489999999</v>
      </c>
      <c r="C3012" s="125">
        <f t="shared" si="92"/>
        <v>-3.8093522330097107E-2</v>
      </c>
      <c r="D3012" s="130">
        <f t="shared" si="93"/>
        <v>-38093.522330097105</v>
      </c>
    </row>
    <row r="3013" spans="1:4" x14ac:dyDescent="0.3">
      <c r="A3013" s="73">
        <v>39475</v>
      </c>
      <c r="B3013" s="130">
        <v>1353.959961</v>
      </c>
      <c r="C3013" s="125">
        <f t="shared" si="92"/>
        <v>-3.3589854768813265E-2</v>
      </c>
      <c r="D3013" s="130">
        <f t="shared" si="93"/>
        <v>-33589.854768813268</v>
      </c>
    </row>
    <row r="3014" spans="1:4" x14ac:dyDescent="0.3">
      <c r="A3014" s="73">
        <v>39472</v>
      </c>
      <c r="B3014" s="130">
        <v>1330.6099850000001</v>
      </c>
      <c r="C3014" s="125">
        <f t="shared" si="92"/>
        <v>-6.3168400146029202E-2</v>
      </c>
      <c r="D3014" s="130">
        <f t="shared" si="93"/>
        <v>-63168.400146029206</v>
      </c>
    </row>
    <row r="3015" spans="1:4" x14ac:dyDescent="0.3">
      <c r="A3015" s="73">
        <v>39471</v>
      </c>
      <c r="B3015" s="130">
        <v>1352.0699460000001</v>
      </c>
      <c r="C3015" s="125">
        <f t="shared" si="92"/>
        <v>-4.0493111918371127E-2</v>
      </c>
      <c r="D3015" s="130">
        <f t="shared" si="93"/>
        <v>-40493.111918371127</v>
      </c>
    </row>
    <row r="3016" spans="1:4" x14ac:dyDescent="0.3">
      <c r="A3016" s="73">
        <v>39470</v>
      </c>
      <c r="B3016" s="130">
        <v>1338.599976</v>
      </c>
      <c r="C3016" s="125">
        <f t="shared" ref="C3016:C3079" si="94">B3016/B3026-1</f>
        <v>-3.7110011717456426E-2</v>
      </c>
      <c r="D3016" s="130">
        <f t="shared" ref="D3016:D3079" si="95">C3016*$B$5</f>
        <v>-37110.011717456429</v>
      </c>
    </row>
    <row r="3017" spans="1:4" x14ac:dyDescent="0.3">
      <c r="A3017" s="73">
        <v>39469</v>
      </c>
      <c r="B3017" s="130">
        <v>1310.5</v>
      </c>
      <c r="C3017" s="125">
        <f t="shared" si="94"/>
        <v>-7.462331763641683E-2</v>
      </c>
      <c r="D3017" s="130">
        <f t="shared" si="95"/>
        <v>-74623.317636416832</v>
      </c>
    </row>
    <row r="3018" spans="1:4" x14ac:dyDescent="0.3">
      <c r="A3018" s="73">
        <v>39465</v>
      </c>
      <c r="B3018" s="130">
        <v>1325.1899410000001</v>
      </c>
      <c r="C3018" s="125">
        <f t="shared" si="94"/>
        <v>-6.1234221215069717E-2</v>
      </c>
      <c r="D3018" s="130">
        <f t="shared" si="95"/>
        <v>-61234.221215069716</v>
      </c>
    </row>
    <row r="3019" spans="1:4" x14ac:dyDescent="0.3">
      <c r="A3019" s="73">
        <v>39464</v>
      </c>
      <c r="B3019" s="130">
        <v>1333.25</v>
      </c>
      <c r="C3019" s="125">
        <f t="shared" si="94"/>
        <v>-7.8712810832087921E-2</v>
      </c>
      <c r="D3019" s="130">
        <f t="shared" si="95"/>
        <v>-78712.810832087926</v>
      </c>
    </row>
    <row r="3020" spans="1:4" x14ac:dyDescent="0.3">
      <c r="A3020" s="73">
        <v>39463</v>
      </c>
      <c r="B3020" s="130">
        <v>1373.1999510000001</v>
      </c>
      <c r="C3020" s="125">
        <f t="shared" si="94"/>
        <v>-5.1107051924016766E-2</v>
      </c>
      <c r="D3020" s="130">
        <f t="shared" si="95"/>
        <v>-51107.051924016763</v>
      </c>
    </row>
    <row r="3021" spans="1:4" x14ac:dyDescent="0.3">
      <c r="A3021" s="73">
        <v>39462</v>
      </c>
      <c r="B3021" s="130">
        <v>1380.9499510000001</v>
      </c>
      <c r="C3021" s="125">
        <f t="shared" si="94"/>
        <v>-5.9529022101484141E-2</v>
      </c>
      <c r="D3021" s="130">
        <f t="shared" si="95"/>
        <v>-59529.022101484145</v>
      </c>
    </row>
    <row r="3022" spans="1:4" x14ac:dyDescent="0.3">
      <c r="A3022" s="73">
        <v>39461</v>
      </c>
      <c r="B3022" s="130">
        <v>1416.25</v>
      </c>
      <c r="C3022" s="125">
        <f t="shared" si="94"/>
        <v>-4.2096997897158595E-2</v>
      </c>
      <c r="D3022" s="130">
        <f t="shared" si="95"/>
        <v>-42096.997897158595</v>
      </c>
    </row>
    <row r="3023" spans="1:4" x14ac:dyDescent="0.3">
      <c r="A3023" s="73">
        <v>39458</v>
      </c>
      <c r="B3023" s="130">
        <v>1401.0200199999999</v>
      </c>
      <c r="C3023" s="125">
        <f t="shared" si="94"/>
        <v>-5.0973059792950304E-2</v>
      </c>
      <c r="D3023" s="130">
        <f t="shared" si="95"/>
        <v>-50973.059792950306</v>
      </c>
    </row>
    <row r="3024" spans="1:4" x14ac:dyDescent="0.3">
      <c r="A3024" s="73">
        <v>39457</v>
      </c>
      <c r="B3024" s="130">
        <v>1420.329956</v>
      </c>
      <c r="C3024" s="125">
        <f t="shared" si="94"/>
        <v>-5.1633933098597984E-2</v>
      </c>
      <c r="D3024" s="130">
        <f t="shared" si="95"/>
        <v>-51633.933098597983</v>
      </c>
    </row>
    <row r="3025" spans="1:4" x14ac:dyDescent="0.3">
      <c r="A3025" s="73">
        <v>39456</v>
      </c>
      <c r="B3025" s="130">
        <v>1409.130005</v>
      </c>
      <c r="C3025" s="125">
        <f t="shared" si="94"/>
        <v>-5.8351397547006911E-2</v>
      </c>
      <c r="D3025" s="130">
        <f t="shared" si="95"/>
        <v>-58351.397547006913</v>
      </c>
    </row>
    <row r="3026" spans="1:4" x14ac:dyDescent="0.3">
      <c r="A3026" s="73">
        <v>39455</v>
      </c>
      <c r="B3026" s="130">
        <v>1390.1899410000001</v>
      </c>
      <c r="C3026" s="125">
        <f t="shared" si="94"/>
        <v>-6.3504589195181316E-2</v>
      </c>
      <c r="D3026" s="130">
        <f t="shared" si="95"/>
        <v>-63504.589195181317</v>
      </c>
    </row>
    <row r="3027" spans="1:4" x14ac:dyDescent="0.3">
      <c r="A3027" s="73">
        <v>39454</v>
      </c>
      <c r="B3027" s="130">
        <v>1416.1800539999999</v>
      </c>
      <c r="C3027" s="125">
        <f t="shared" si="94"/>
        <v>-3.0093376674839689E-2</v>
      </c>
      <c r="D3027" s="130">
        <f t="shared" si="95"/>
        <v>-30093.376674839688</v>
      </c>
    </row>
    <row r="3028" spans="1:4" x14ac:dyDescent="0.3">
      <c r="A3028" s="73">
        <v>39451</v>
      </c>
      <c r="B3028" s="130">
        <v>1411.630005</v>
      </c>
      <c r="C3028" s="125">
        <f t="shared" si="94"/>
        <v>-2.8472123193392984E-2</v>
      </c>
      <c r="D3028" s="130">
        <f t="shared" si="95"/>
        <v>-28472.123193392985</v>
      </c>
    </row>
    <row r="3029" spans="1:4" x14ac:dyDescent="0.3">
      <c r="A3029" s="73">
        <v>39450</v>
      </c>
      <c r="B3029" s="130">
        <v>1447.160034</v>
      </c>
      <c r="C3029" s="125">
        <f t="shared" si="94"/>
        <v>-5.3746072849745197E-3</v>
      </c>
      <c r="D3029" s="130">
        <f t="shared" si="95"/>
        <v>-5374.6072849745196</v>
      </c>
    </row>
    <row r="3030" spans="1:4" x14ac:dyDescent="0.3">
      <c r="A3030" s="73">
        <v>39449</v>
      </c>
      <c r="B3030" s="130">
        <v>1447.160034</v>
      </c>
      <c r="C3030" s="125">
        <f t="shared" si="94"/>
        <v>8.714364610868941E-4</v>
      </c>
      <c r="D3030" s="130">
        <f t="shared" si="95"/>
        <v>871.43646108689404</v>
      </c>
    </row>
    <row r="3031" spans="1:4" x14ac:dyDescent="0.3">
      <c r="A3031" s="73">
        <v>39447</v>
      </c>
      <c r="B3031" s="130">
        <v>1468.3599850000001</v>
      </c>
      <c r="C3031" s="125">
        <f t="shared" si="94"/>
        <v>2.7932423698828757E-4</v>
      </c>
      <c r="D3031" s="130">
        <f t="shared" si="95"/>
        <v>279.32423698828757</v>
      </c>
    </row>
    <row r="3032" spans="1:4" x14ac:dyDescent="0.3">
      <c r="A3032" s="73">
        <v>39444</v>
      </c>
      <c r="B3032" s="130">
        <v>1478.48999</v>
      </c>
      <c r="C3032" s="125">
        <f t="shared" si="94"/>
        <v>-6.6648596646049496E-3</v>
      </c>
      <c r="D3032" s="130">
        <f t="shared" si="95"/>
        <v>-6664.85966460495</v>
      </c>
    </row>
    <row r="3033" spans="1:4" x14ac:dyDescent="0.3">
      <c r="A3033" s="73">
        <v>39443</v>
      </c>
      <c r="B3033" s="130">
        <v>1476.2700199999999</v>
      </c>
      <c r="C3033" s="125">
        <f t="shared" si="94"/>
        <v>-6.9420258686180292E-3</v>
      </c>
      <c r="D3033" s="130">
        <f t="shared" si="95"/>
        <v>-6942.0258686180296</v>
      </c>
    </row>
    <row r="3034" spans="1:4" x14ac:dyDescent="0.3">
      <c r="A3034" s="73">
        <v>39442</v>
      </c>
      <c r="B3034" s="130">
        <v>1497.660034</v>
      </c>
      <c r="C3034" s="125">
        <f t="shared" si="94"/>
        <v>1.3541778956449368E-2</v>
      </c>
      <c r="D3034" s="130">
        <f t="shared" si="95"/>
        <v>13541.778956449369</v>
      </c>
    </row>
    <row r="3035" spans="1:4" x14ac:dyDescent="0.3">
      <c r="A3035" s="73">
        <v>39440</v>
      </c>
      <c r="B3035" s="130">
        <v>1496.4499510000001</v>
      </c>
      <c r="C3035" s="125">
        <f t="shared" si="94"/>
        <v>-1.2869739638196154E-2</v>
      </c>
      <c r="D3035" s="130">
        <f t="shared" si="95"/>
        <v>-12869.739638196153</v>
      </c>
    </row>
    <row r="3036" spans="1:4" x14ac:dyDescent="0.3">
      <c r="A3036" s="73">
        <v>39437</v>
      </c>
      <c r="B3036" s="130">
        <v>1484.459961</v>
      </c>
      <c r="C3036" s="125">
        <f t="shared" si="94"/>
        <v>-1.3425008004166905E-2</v>
      </c>
      <c r="D3036" s="130">
        <f t="shared" si="95"/>
        <v>-13425.008004166904</v>
      </c>
    </row>
    <row r="3037" spans="1:4" x14ac:dyDescent="0.3">
      <c r="A3037" s="73">
        <v>39436</v>
      </c>
      <c r="B3037" s="130">
        <v>1460.119995</v>
      </c>
      <c r="C3037" s="125">
        <f t="shared" si="94"/>
        <v>-3.1326689443063604E-2</v>
      </c>
      <c r="D3037" s="130">
        <f t="shared" si="95"/>
        <v>-31326.689443063606</v>
      </c>
    </row>
    <row r="3038" spans="1:4" x14ac:dyDescent="0.3">
      <c r="A3038" s="73">
        <v>39435</v>
      </c>
      <c r="B3038" s="130">
        <v>1453</v>
      </c>
      <c r="C3038" s="125">
        <f t="shared" si="94"/>
        <v>-2.1555416990084786E-2</v>
      </c>
      <c r="D3038" s="130">
        <f t="shared" si="95"/>
        <v>-21555.416990084785</v>
      </c>
    </row>
    <row r="3039" spans="1:4" x14ac:dyDescent="0.3">
      <c r="A3039" s="73">
        <v>39434</v>
      </c>
      <c r="B3039" s="130">
        <v>1454.9799800000001</v>
      </c>
      <c r="C3039" s="125">
        <f t="shared" si="94"/>
        <v>-5.3391524359429621E-3</v>
      </c>
      <c r="D3039" s="130">
        <f t="shared" si="95"/>
        <v>-5339.1524359429623</v>
      </c>
    </row>
    <row r="3040" spans="1:4" x14ac:dyDescent="0.3">
      <c r="A3040" s="73">
        <v>39433</v>
      </c>
      <c r="B3040" s="130">
        <v>1445.900024</v>
      </c>
      <c r="C3040" s="125">
        <f t="shared" si="94"/>
        <v>-1.8011178337368428E-2</v>
      </c>
      <c r="D3040" s="130">
        <f t="shared" si="95"/>
        <v>-18011.178337368427</v>
      </c>
    </row>
    <row r="3041" spans="1:4" x14ac:dyDescent="0.3">
      <c r="A3041" s="73">
        <v>39430</v>
      </c>
      <c r="B3041" s="130">
        <v>1467.9499510000001</v>
      </c>
      <c r="C3041" s="125">
        <f t="shared" si="94"/>
        <v>-8.9053457920383883E-3</v>
      </c>
      <c r="D3041" s="130">
        <f t="shared" si="95"/>
        <v>-8905.345792038388</v>
      </c>
    </row>
    <row r="3042" spans="1:4" x14ac:dyDescent="0.3">
      <c r="A3042" s="73">
        <v>39429</v>
      </c>
      <c r="B3042" s="130">
        <v>1488.410034</v>
      </c>
      <c r="C3042" s="125">
        <f t="shared" si="94"/>
        <v>1.2716751060600551E-2</v>
      </c>
      <c r="D3042" s="130">
        <f t="shared" si="95"/>
        <v>12716.751060600551</v>
      </c>
    </row>
    <row r="3043" spans="1:4" x14ac:dyDescent="0.3">
      <c r="A3043" s="73">
        <v>39428</v>
      </c>
      <c r="B3043" s="130">
        <v>1486.589966</v>
      </c>
      <c r="C3043" s="125">
        <f t="shared" si="94"/>
        <v>1.1960317600028469E-2</v>
      </c>
      <c r="D3043" s="130">
        <f t="shared" si="95"/>
        <v>11960.317600028469</v>
      </c>
    </row>
    <row r="3044" spans="1:4" x14ac:dyDescent="0.3">
      <c r="A3044" s="73">
        <v>39427</v>
      </c>
      <c r="B3044" s="130">
        <v>1477.650024</v>
      </c>
      <c r="C3044" s="125">
        <f t="shared" si="94"/>
        <v>3.4602301234427202E-2</v>
      </c>
      <c r="D3044" s="130">
        <f t="shared" si="95"/>
        <v>34602.301234427199</v>
      </c>
    </row>
    <row r="3045" spans="1:4" x14ac:dyDescent="0.3">
      <c r="A3045" s="73">
        <v>39426</v>
      </c>
      <c r="B3045" s="130">
        <v>1515.959961</v>
      </c>
      <c r="C3045" s="125">
        <f t="shared" si="94"/>
        <v>7.7272915564669864E-2</v>
      </c>
      <c r="D3045" s="130">
        <f t="shared" si="95"/>
        <v>77272.915564669864</v>
      </c>
    </row>
    <row r="3046" spans="1:4" x14ac:dyDescent="0.3">
      <c r="A3046" s="73">
        <v>39423</v>
      </c>
      <c r="B3046" s="130">
        <v>1504.660034</v>
      </c>
      <c r="C3046" s="125">
        <f t="shared" si="94"/>
        <v>4.4395144843035972E-2</v>
      </c>
      <c r="D3046" s="130">
        <f t="shared" si="95"/>
        <v>44395.144843035974</v>
      </c>
    </row>
    <row r="3047" spans="1:4" x14ac:dyDescent="0.3">
      <c r="A3047" s="73">
        <v>39422</v>
      </c>
      <c r="B3047" s="130">
        <v>1507.339966</v>
      </c>
      <c r="C3047" s="125">
        <f t="shared" si="94"/>
        <v>6.392706277056881E-2</v>
      </c>
      <c r="D3047" s="130">
        <f t="shared" si="95"/>
        <v>63927.062770568809</v>
      </c>
    </row>
    <row r="3048" spans="1:4" x14ac:dyDescent="0.3">
      <c r="A3048" s="73">
        <v>39421</v>
      </c>
      <c r="B3048" s="130">
        <v>1485.01001</v>
      </c>
      <c r="C3048" s="125">
        <f t="shared" si="94"/>
        <v>3.147187646184757E-2</v>
      </c>
      <c r="D3048" s="130">
        <f t="shared" si="95"/>
        <v>31471.876461847569</v>
      </c>
    </row>
    <row r="3049" spans="1:4" x14ac:dyDescent="0.3">
      <c r="A3049" s="73">
        <v>39420</v>
      </c>
      <c r="B3049" s="130">
        <v>1462.790039</v>
      </c>
      <c r="C3049" s="125">
        <f t="shared" si="94"/>
        <v>2.059627187346047E-2</v>
      </c>
      <c r="D3049" s="130">
        <f t="shared" si="95"/>
        <v>20596.271873460471</v>
      </c>
    </row>
    <row r="3050" spans="1:4" x14ac:dyDescent="0.3">
      <c r="A3050" s="73">
        <v>39419</v>
      </c>
      <c r="B3050" s="130">
        <v>1472.420044</v>
      </c>
      <c r="C3050" s="125">
        <f t="shared" si="94"/>
        <v>9.377993401003426E-3</v>
      </c>
      <c r="D3050" s="130">
        <f t="shared" si="95"/>
        <v>9377.9934010034267</v>
      </c>
    </row>
    <row r="3051" spans="1:4" x14ac:dyDescent="0.3">
      <c r="A3051" s="73">
        <v>39416</v>
      </c>
      <c r="B3051" s="130">
        <v>1481.1400149999999</v>
      </c>
      <c r="C3051" s="125">
        <f t="shared" si="94"/>
        <v>2.0666361509152908E-2</v>
      </c>
      <c r="D3051" s="130">
        <f t="shared" si="95"/>
        <v>20666.36150915291</v>
      </c>
    </row>
    <row r="3052" spans="1:4" x14ac:dyDescent="0.3">
      <c r="A3052" s="73">
        <v>39415</v>
      </c>
      <c r="B3052" s="130">
        <v>1469.719971</v>
      </c>
      <c r="C3052" s="125">
        <f t="shared" si="94"/>
        <v>-5.8479309233838705E-4</v>
      </c>
      <c r="D3052" s="130">
        <f t="shared" si="95"/>
        <v>-584.79309233838705</v>
      </c>
    </row>
    <row r="3053" spans="1:4" x14ac:dyDescent="0.3">
      <c r="A3053" s="73">
        <v>39414</v>
      </c>
      <c r="B3053" s="130">
        <v>1469.0200199999999</v>
      </c>
      <c r="C3053" s="125">
        <f t="shared" si="94"/>
        <v>-8.1226350237945111E-3</v>
      </c>
      <c r="D3053" s="130">
        <f t="shared" si="95"/>
        <v>-8122.6350237945107</v>
      </c>
    </row>
    <row r="3054" spans="1:4" x14ac:dyDescent="0.3">
      <c r="A3054" s="73">
        <v>39413</v>
      </c>
      <c r="B3054" s="130">
        <v>1428.2299800000001</v>
      </c>
      <c r="C3054" s="125">
        <f t="shared" si="94"/>
        <v>-7.6085504170000373E-3</v>
      </c>
      <c r="D3054" s="130">
        <f t="shared" si="95"/>
        <v>-7608.5504170000377</v>
      </c>
    </row>
    <row r="3055" spans="1:4" x14ac:dyDescent="0.3">
      <c r="A3055" s="73">
        <v>39412</v>
      </c>
      <c r="B3055" s="130">
        <v>1407.219971</v>
      </c>
      <c r="C3055" s="125">
        <f t="shared" si="94"/>
        <v>-3.1973571965814851E-2</v>
      </c>
      <c r="D3055" s="130">
        <f t="shared" si="95"/>
        <v>-31973.571965814852</v>
      </c>
    </row>
    <row r="3056" spans="1:4" x14ac:dyDescent="0.3">
      <c r="A3056" s="73">
        <v>39409</v>
      </c>
      <c r="B3056" s="130">
        <v>1440.6999510000001</v>
      </c>
      <c r="C3056" s="125">
        <f t="shared" si="94"/>
        <v>-2.3101953889732463E-2</v>
      </c>
      <c r="D3056" s="130">
        <f t="shared" si="95"/>
        <v>-23101.953889732464</v>
      </c>
    </row>
    <row r="3057" spans="1:4" x14ac:dyDescent="0.3">
      <c r="A3057" s="73">
        <v>39407</v>
      </c>
      <c r="B3057" s="130">
        <v>1416.7700199999999</v>
      </c>
      <c r="C3057" s="125">
        <f t="shared" si="94"/>
        <v>-3.9881524511329314E-2</v>
      </c>
      <c r="D3057" s="130">
        <f t="shared" si="95"/>
        <v>-39881.524511329313</v>
      </c>
    </row>
    <row r="3058" spans="1:4" x14ac:dyDescent="0.3">
      <c r="A3058" s="73">
        <v>39406</v>
      </c>
      <c r="B3058" s="130">
        <v>1439.6999510000001</v>
      </c>
      <c r="C3058" s="125">
        <f t="shared" si="94"/>
        <v>-5.2997209666740597E-2</v>
      </c>
      <c r="D3058" s="130">
        <f t="shared" si="95"/>
        <v>-52997.2096667406</v>
      </c>
    </row>
    <row r="3059" spans="1:4" x14ac:dyDescent="0.3">
      <c r="A3059" s="73">
        <v>39405</v>
      </c>
      <c r="B3059" s="130">
        <v>1433.2700199999999</v>
      </c>
      <c r="C3059" s="125">
        <f t="shared" si="94"/>
        <v>-4.5866993736962014E-2</v>
      </c>
      <c r="D3059" s="130">
        <f t="shared" si="95"/>
        <v>-45866.993736962017</v>
      </c>
    </row>
    <row r="3060" spans="1:4" x14ac:dyDescent="0.3">
      <c r="A3060" s="73">
        <v>39402</v>
      </c>
      <c r="B3060" s="130">
        <v>1458.73999</v>
      </c>
      <c r="C3060" s="125">
        <f t="shared" si="94"/>
        <v>-3.3723070374355846E-2</v>
      </c>
      <c r="D3060" s="130">
        <f t="shared" si="95"/>
        <v>-33723.070374355848</v>
      </c>
    </row>
    <row r="3061" spans="1:4" x14ac:dyDescent="0.3">
      <c r="A3061" s="73">
        <v>39401</v>
      </c>
      <c r="B3061" s="130">
        <v>1451.150024</v>
      </c>
      <c r="C3061" s="125">
        <f t="shared" si="94"/>
        <v>-3.7979581051149069E-2</v>
      </c>
      <c r="D3061" s="130">
        <f t="shared" si="95"/>
        <v>-37979.581051149071</v>
      </c>
    </row>
    <row r="3062" spans="1:4" x14ac:dyDescent="0.3">
      <c r="A3062" s="73">
        <v>39400</v>
      </c>
      <c r="B3062" s="130">
        <v>1470.579956</v>
      </c>
      <c r="C3062" s="125">
        <f t="shared" si="94"/>
        <v>-5.0859084760165096E-2</v>
      </c>
      <c r="D3062" s="130">
        <f t="shared" si="95"/>
        <v>-50859.084760165097</v>
      </c>
    </row>
    <row r="3063" spans="1:4" x14ac:dyDescent="0.3">
      <c r="A3063" s="73">
        <v>39399</v>
      </c>
      <c r="B3063" s="130">
        <v>1481.0500489999999</v>
      </c>
      <c r="C3063" s="125">
        <f t="shared" si="94"/>
        <v>-3.2638352436436424E-2</v>
      </c>
      <c r="D3063" s="130">
        <f t="shared" si="95"/>
        <v>-32638.352436436424</v>
      </c>
    </row>
    <row r="3064" spans="1:4" x14ac:dyDescent="0.3">
      <c r="A3064" s="73">
        <v>39398</v>
      </c>
      <c r="B3064" s="130">
        <v>1439.1800539999999</v>
      </c>
      <c r="C3064" s="125">
        <f t="shared" si="94"/>
        <v>-6.6061809576526853E-2</v>
      </c>
      <c r="D3064" s="130">
        <f t="shared" si="95"/>
        <v>-66061.809576526852</v>
      </c>
    </row>
    <row r="3065" spans="1:4" x14ac:dyDescent="0.3">
      <c r="A3065" s="73">
        <v>39395</v>
      </c>
      <c r="B3065" s="130">
        <v>1453.6999510000001</v>
      </c>
      <c r="C3065" s="125">
        <f t="shared" si="94"/>
        <v>-5.3136936883844466E-2</v>
      </c>
      <c r="D3065" s="130">
        <f t="shared" si="95"/>
        <v>-53136.936883844464</v>
      </c>
    </row>
    <row r="3066" spans="1:4" x14ac:dyDescent="0.3">
      <c r="A3066" s="73">
        <v>39394</v>
      </c>
      <c r="B3066" s="130">
        <v>1474.7700199999999</v>
      </c>
      <c r="C3066" s="125">
        <f t="shared" si="94"/>
        <v>-2.6168781941329433E-2</v>
      </c>
      <c r="D3066" s="130">
        <f t="shared" si="95"/>
        <v>-26168.781941329435</v>
      </c>
    </row>
    <row r="3067" spans="1:4" x14ac:dyDescent="0.3">
      <c r="A3067" s="73">
        <v>39393</v>
      </c>
      <c r="B3067" s="130">
        <v>1475.619995</v>
      </c>
      <c r="C3067" s="125">
        <f t="shared" si="94"/>
        <v>-2.6558837023514914E-2</v>
      </c>
      <c r="D3067" s="130">
        <f t="shared" si="95"/>
        <v>-26558.837023514912</v>
      </c>
    </row>
    <row r="3068" spans="1:4" x14ac:dyDescent="0.3">
      <c r="A3068" s="73">
        <v>39392</v>
      </c>
      <c r="B3068" s="130">
        <v>1520.2700199999999</v>
      </c>
      <c r="C3068" s="125">
        <f t="shared" si="94"/>
        <v>4.4752467127029405E-4</v>
      </c>
      <c r="D3068" s="130">
        <f t="shared" si="95"/>
        <v>447.52467127029405</v>
      </c>
    </row>
    <row r="3069" spans="1:4" x14ac:dyDescent="0.3">
      <c r="A3069" s="73">
        <v>39391</v>
      </c>
      <c r="B3069" s="130">
        <v>1502.170044</v>
      </c>
      <c r="C3069" s="125">
        <f t="shared" si="94"/>
        <v>-2.7616207082853395E-3</v>
      </c>
      <c r="D3069" s="130">
        <f t="shared" si="95"/>
        <v>-2761.6207082853393</v>
      </c>
    </row>
    <row r="3070" spans="1:4" x14ac:dyDescent="0.3">
      <c r="A3070" s="73">
        <v>39388</v>
      </c>
      <c r="B3070" s="130">
        <v>1509.650024</v>
      </c>
      <c r="C3070" s="125">
        <f t="shared" si="94"/>
        <v>6.0108214349612332E-3</v>
      </c>
      <c r="D3070" s="130">
        <f t="shared" si="95"/>
        <v>6010.8214349612335</v>
      </c>
    </row>
    <row r="3071" spans="1:4" x14ac:dyDescent="0.3">
      <c r="A3071" s="73">
        <v>39387</v>
      </c>
      <c r="B3071" s="130">
        <v>1508.4399410000001</v>
      </c>
      <c r="C3071" s="125">
        <f t="shared" si="94"/>
        <v>-2.0544397631261702E-2</v>
      </c>
      <c r="D3071" s="130">
        <f t="shared" si="95"/>
        <v>-20544.397631261701</v>
      </c>
    </row>
    <row r="3072" spans="1:4" x14ac:dyDescent="0.3">
      <c r="A3072" s="73">
        <v>39386</v>
      </c>
      <c r="B3072" s="130">
        <v>1549.380005</v>
      </c>
      <c r="C3072" s="125">
        <f t="shared" si="94"/>
        <v>5.2814714468965018E-3</v>
      </c>
      <c r="D3072" s="130">
        <f t="shared" si="95"/>
        <v>5281.4714468965021</v>
      </c>
    </row>
    <row r="3073" spans="1:4" x14ac:dyDescent="0.3">
      <c r="A3073" s="73">
        <v>39385</v>
      </c>
      <c r="B3073" s="130">
        <v>1531.0200199999999</v>
      </c>
      <c r="C3073" s="125">
        <f t="shared" si="94"/>
        <v>-4.8812885406477324E-3</v>
      </c>
      <c r="D3073" s="130">
        <f t="shared" si="95"/>
        <v>-4881.2885406477326</v>
      </c>
    </row>
    <row r="3074" spans="1:4" x14ac:dyDescent="0.3">
      <c r="A3074" s="73">
        <v>39384</v>
      </c>
      <c r="B3074" s="130">
        <v>1540.9799800000001</v>
      </c>
      <c r="C3074" s="125">
        <f t="shared" si="94"/>
        <v>-4.9912386403253572E-3</v>
      </c>
      <c r="D3074" s="130">
        <f t="shared" si="95"/>
        <v>-4991.2386403253577</v>
      </c>
    </row>
    <row r="3075" spans="1:4" x14ac:dyDescent="0.3">
      <c r="A3075" s="73">
        <v>39381</v>
      </c>
      <c r="B3075" s="130">
        <v>1535.280029</v>
      </c>
      <c r="C3075" s="125">
        <f t="shared" si="94"/>
        <v>-1.6980419495427945E-2</v>
      </c>
      <c r="D3075" s="130">
        <f t="shared" si="95"/>
        <v>-16980.419495427945</v>
      </c>
    </row>
    <row r="3076" spans="1:4" x14ac:dyDescent="0.3">
      <c r="A3076" s="73">
        <v>39380</v>
      </c>
      <c r="B3076" s="130">
        <v>1514.400024</v>
      </c>
      <c r="C3076" s="125">
        <f t="shared" si="94"/>
        <v>-2.573967558420942E-2</v>
      </c>
      <c r="D3076" s="130">
        <f t="shared" si="95"/>
        <v>-25739.675584209421</v>
      </c>
    </row>
    <row r="3077" spans="1:4" x14ac:dyDescent="0.3">
      <c r="A3077" s="73">
        <v>39379</v>
      </c>
      <c r="B3077" s="130">
        <v>1515.880005</v>
      </c>
      <c r="C3077" s="125">
        <f t="shared" si="94"/>
        <v>-2.9818151301929885E-2</v>
      </c>
      <c r="D3077" s="130">
        <f t="shared" si="95"/>
        <v>-29818.151301929884</v>
      </c>
    </row>
    <row r="3078" spans="1:4" x14ac:dyDescent="0.3">
      <c r="A3078" s="73">
        <v>39378</v>
      </c>
      <c r="B3078" s="130">
        <v>1519.589966</v>
      </c>
      <c r="C3078" s="125">
        <f t="shared" si="94"/>
        <v>-2.9109067694075619E-2</v>
      </c>
      <c r="D3078" s="130">
        <f t="shared" si="95"/>
        <v>-29109.06769407562</v>
      </c>
    </row>
    <row r="3079" spans="1:4" x14ac:dyDescent="0.3">
      <c r="A3079" s="73">
        <v>39377</v>
      </c>
      <c r="B3079" s="130">
        <v>1506.329956</v>
      </c>
      <c r="C3079" s="125">
        <f t="shared" si="94"/>
        <v>-2.9789126042279013E-2</v>
      </c>
      <c r="D3079" s="130">
        <f t="shared" si="95"/>
        <v>-29789.126042279011</v>
      </c>
    </row>
    <row r="3080" spans="1:4" x14ac:dyDescent="0.3">
      <c r="A3080" s="73">
        <v>39374</v>
      </c>
      <c r="B3080" s="130">
        <v>1500.630005</v>
      </c>
      <c r="C3080" s="125">
        <f t="shared" ref="C3080:C3143" si="96">B3080/B3090-1</f>
        <v>-3.6569291176340335E-2</v>
      </c>
      <c r="D3080" s="130">
        <f t="shared" ref="D3080:D3143" si="97">C3080*$B$5</f>
        <v>-36569.291176340332</v>
      </c>
    </row>
    <row r="3081" spans="1:4" x14ac:dyDescent="0.3">
      <c r="A3081" s="73">
        <v>39373</v>
      </c>
      <c r="B3081" s="130">
        <v>1540.079956</v>
      </c>
      <c r="C3081" s="125">
        <f t="shared" si="96"/>
        <v>-1.7889152866292779E-3</v>
      </c>
      <c r="D3081" s="130">
        <f t="shared" si="97"/>
        <v>-1788.9152866292779</v>
      </c>
    </row>
    <row r="3082" spans="1:4" x14ac:dyDescent="0.3">
      <c r="A3082" s="73">
        <v>39372</v>
      </c>
      <c r="B3082" s="130">
        <v>1541.23999</v>
      </c>
      <c r="C3082" s="125">
        <f t="shared" si="96"/>
        <v>1.0717295100894919E-3</v>
      </c>
      <c r="D3082" s="130">
        <f t="shared" si="97"/>
        <v>1071.7295100894919</v>
      </c>
    </row>
    <row r="3083" spans="1:4" x14ac:dyDescent="0.3">
      <c r="A3083" s="73">
        <v>39371</v>
      </c>
      <c r="B3083" s="130">
        <v>1538.530029</v>
      </c>
      <c r="C3083" s="125">
        <f t="shared" si="96"/>
        <v>-5.2371775885726723E-3</v>
      </c>
      <c r="D3083" s="130">
        <f t="shared" si="97"/>
        <v>-5237.177588572672</v>
      </c>
    </row>
    <row r="3084" spans="1:4" x14ac:dyDescent="0.3">
      <c r="A3084" s="73">
        <v>39370</v>
      </c>
      <c r="B3084" s="130">
        <v>1548.709961</v>
      </c>
      <c r="C3084" s="125">
        <f t="shared" si="96"/>
        <v>1.0794303688994589E-3</v>
      </c>
      <c r="D3084" s="130">
        <f t="shared" si="97"/>
        <v>1079.4303688994589</v>
      </c>
    </row>
    <row r="3085" spans="1:4" x14ac:dyDescent="0.3">
      <c r="A3085" s="73">
        <v>39367</v>
      </c>
      <c r="B3085" s="130">
        <v>1561.8000489999999</v>
      </c>
      <c r="C3085" s="125">
        <f t="shared" si="96"/>
        <v>2.2957294252497151E-2</v>
      </c>
      <c r="D3085" s="130">
        <f t="shared" si="97"/>
        <v>22957.294252497151</v>
      </c>
    </row>
    <row r="3086" spans="1:4" x14ac:dyDescent="0.3">
      <c r="A3086" s="73">
        <v>39366</v>
      </c>
      <c r="B3086" s="130">
        <v>1554.410034</v>
      </c>
      <c r="C3086" s="125">
        <f t="shared" si="96"/>
        <v>1.5038742131153748E-2</v>
      </c>
      <c r="D3086" s="130">
        <f t="shared" si="97"/>
        <v>15038.742131153749</v>
      </c>
    </row>
    <row r="3087" spans="1:4" x14ac:dyDescent="0.3">
      <c r="A3087" s="73">
        <v>39365</v>
      </c>
      <c r="B3087" s="130">
        <v>1562.469971</v>
      </c>
      <c r="C3087" s="125">
        <f t="shared" si="96"/>
        <v>2.4288344148701846E-2</v>
      </c>
      <c r="D3087" s="130">
        <f t="shared" si="97"/>
        <v>24288.344148701846</v>
      </c>
    </row>
    <row r="3088" spans="1:4" x14ac:dyDescent="0.3">
      <c r="A3088" s="73">
        <v>39364</v>
      </c>
      <c r="B3088" s="130">
        <v>1565.150024</v>
      </c>
      <c r="C3088" s="125">
        <f t="shared" si="96"/>
        <v>3.1597514010784922E-2</v>
      </c>
      <c r="D3088" s="130">
        <f t="shared" si="97"/>
        <v>31597.514010784922</v>
      </c>
    </row>
    <row r="3089" spans="1:4" x14ac:dyDescent="0.3">
      <c r="A3089" s="73">
        <v>39363</v>
      </c>
      <c r="B3089" s="130">
        <v>1552.579956</v>
      </c>
      <c r="C3089" s="125">
        <f t="shared" si="96"/>
        <v>2.296190788825303E-2</v>
      </c>
      <c r="D3089" s="130">
        <f t="shared" si="97"/>
        <v>22961.90788825303</v>
      </c>
    </row>
    <row r="3090" spans="1:4" x14ac:dyDescent="0.3">
      <c r="A3090" s="73">
        <v>39360</v>
      </c>
      <c r="B3090" s="130">
        <v>1557.589966</v>
      </c>
      <c r="C3090" s="125">
        <f t="shared" si="96"/>
        <v>2.0868403080452236E-2</v>
      </c>
      <c r="D3090" s="130">
        <f t="shared" si="97"/>
        <v>20868.403080452237</v>
      </c>
    </row>
    <row r="3091" spans="1:4" x14ac:dyDescent="0.3">
      <c r="A3091" s="73">
        <v>39359</v>
      </c>
      <c r="B3091" s="130">
        <v>1542.839966</v>
      </c>
      <c r="C3091" s="125">
        <f t="shared" si="96"/>
        <v>1.5861706008230447E-2</v>
      </c>
      <c r="D3091" s="130">
        <f t="shared" si="97"/>
        <v>15861.706008230447</v>
      </c>
    </row>
    <row r="3092" spans="1:4" x14ac:dyDescent="0.3">
      <c r="A3092" s="73">
        <v>39358</v>
      </c>
      <c r="B3092" s="130">
        <v>1539.589966</v>
      </c>
      <c r="C3092" s="125">
        <f t="shared" si="96"/>
        <v>6.9062979795802004E-3</v>
      </c>
      <c r="D3092" s="130">
        <f t="shared" si="97"/>
        <v>6906.2979795802003</v>
      </c>
    </row>
    <row r="3093" spans="1:4" x14ac:dyDescent="0.3">
      <c r="A3093" s="73">
        <v>39357</v>
      </c>
      <c r="B3093" s="130">
        <v>1546.630005</v>
      </c>
      <c r="C3093" s="125">
        <f t="shared" si="96"/>
        <v>1.7667014625575073E-2</v>
      </c>
      <c r="D3093" s="130">
        <f t="shared" si="97"/>
        <v>17667.014625575073</v>
      </c>
    </row>
    <row r="3094" spans="1:4" x14ac:dyDescent="0.3">
      <c r="A3094" s="73">
        <v>39356</v>
      </c>
      <c r="B3094" s="130">
        <v>1547.040039</v>
      </c>
      <c r="C3094" s="125">
        <f t="shared" si="96"/>
        <v>4.7668718962483148E-2</v>
      </c>
      <c r="D3094" s="130">
        <f t="shared" si="97"/>
        <v>47668.718962483144</v>
      </c>
    </row>
    <row r="3095" spans="1:4" x14ac:dyDescent="0.3">
      <c r="A3095" s="73">
        <v>39353</v>
      </c>
      <c r="B3095" s="130">
        <v>1526.75</v>
      </c>
      <c r="C3095" s="125">
        <f t="shared" si="96"/>
        <v>2.863399023075619E-2</v>
      </c>
      <c r="D3095" s="130">
        <f t="shared" si="97"/>
        <v>28633.99023075619</v>
      </c>
    </row>
    <row r="3096" spans="1:4" x14ac:dyDescent="0.3">
      <c r="A3096" s="73">
        <v>39352</v>
      </c>
      <c r="B3096" s="130">
        <v>1531.380005</v>
      </c>
      <c r="C3096" s="125">
        <f t="shared" si="96"/>
        <v>3.19620307733679E-2</v>
      </c>
      <c r="D3096" s="130">
        <f t="shared" si="97"/>
        <v>31962.0307733679</v>
      </c>
    </row>
    <row r="3097" spans="1:4" x14ac:dyDescent="0.3">
      <c r="A3097" s="73">
        <v>39351</v>
      </c>
      <c r="B3097" s="130">
        <v>1525.420044</v>
      </c>
      <c r="C3097" s="125">
        <f t="shared" si="96"/>
        <v>3.6600602653350522E-2</v>
      </c>
      <c r="D3097" s="130">
        <f t="shared" si="97"/>
        <v>36600.602653350521</v>
      </c>
    </row>
    <row r="3098" spans="1:4" x14ac:dyDescent="0.3">
      <c r="A3098" s="73">
        <v>39350</v>
      </c>
      <c r="B3098" s="130">
        <v>1517.209961</v>
      </c>
      <c r="C3098" s="125">
        <f t="shared" si="96"/>
        <v>3.1070528043483314E-2</v>
      </c>
      <c r="D3098" s="130">
        <f t="shared" si="97"/>
        <v>31070.528043483315</v>
      </c>
    </row>
    <row r="3099" spans="1:4" x14ac:dyDescent="0.3">
      <c r="A3099" s="73">
        <v>39349</v>
      </c>
      <c r="B3099" s="130">
        <v>1517.7299800000001</v>
      </c>
      <c r="C3099" s="125">
        <f t="shared" si="96"/>
        <v>4.548462576892387E-2</v>
      </c>
      <c r="D3099" s="130">
        <f t="shared" si="97"/>
        <v>45484.62576892387</v>
      </c>
    </row>
    <row r="3100" spans="1:4" x14ac:dyDescent="0.3">
      <c r="A3100" s="73">
        <v>39346</v>
      </c>
      <c r="B3100" s="130">
        <v>1525.75</v>
      </c>
      <c r="C3100" s="125">
        <f t="shared" si="96"/>
        <v>4.9671458543633529E-2</v>
      </c>
      <c r="D3100" s="130">
        <f t="shared" si="97"/>
        <v>49671.458543633526</v>
      </c>
    </row>
    <row r="3101" spans="1:4" x14ac:dyDescent="0.3">
      <c r="A3101" s="73">
        <v>39345</v>
      </c>
      <c r="B3101" s="130">
        <v>1518.75</v>
      </c>
      <c r="C3101" s="125">
        <f t="shared" si="96"/>
        <v>2.7188765796050562E-2</v>
      </c>
      <c r="D3101" s="130">
        <f t="shared" si="97"/>
        <v>27188.765796050564</v>
      </c>
    </row>
    <row r="3102" spans="1:4" x14ac:dyDescent="0.3">
      <c r="A3102" s="73">
        <v>39344</v>
      </c>
      <c r="B3102" s="130">
        <v>1529.030029</v>
      </c>
      <c r="C3102" s="125">
        <f t="shared" si="96"/>
        <v>3.8538595315457336E-2</v>
      </c>
      <c r="D3102" s="130">
        <f t="shared" si="97"/>
        <v>38538.595315457336</v>
      </c>
    </row>
    <row r="3103" spans="1:4" x14ac:dyDescent="0.3">
      <c r="A3103" s="73">
        <v>39343</v>
      </c>
      <c r="B3103" s="130">
        <v>1519.780029</v>
      </c>
      <c r="C3103" s="125">
        <f t="shared" si="96"/>
        <v>2.0383762876230005E-2</v>
      </c>
      <c r="D3103" s="130">
        <f t="shared" si="97"/>
        <v>20383.762876230005</v>
      </c>
    </row>
    <row r="3104" spans="1:4" x14ac:dyDescent="0.3">
      <c r="A3104" s="73">
        <v>39342</v>
      </c>
      <c r="B3104" s="130">
        <v>1476.650024</v>
      </c>
      <c r="C3104" s="125">
        <f t="shared" si="96"/>
        <v>1.8046486190859135E-3</v>
      </c>
      <c r="D3104" s="130">
        <f t="shared" si="97"/>
        <v>1804.6486190859134</v>
      </c>
    </row>
    <row r="3105" spans="1:4" x14ac:dyDescent="0.3">
      <c r="A3105" s="73">
        <v>39339</v>
      </c>
      <c r="B3105" s="130">
        <v>1484.25</v>
      </c>
      <c r="C3105" s="125">
        <f t="shared" si="96"/>
        <v>1.8255525867955757E-2</v>
      </c>
      <c r="D3105" s="130">
        <f t="shared" si="97"/>
        <v>18255.525867955759</v>
      </c>
    </row>
    <row r="3106" spans="1:4" x14ac:dyDescent="0.3">
      <c r="A3106" s="73">
        <v>39338</v>
      </c>
      <c r="B3106" s="130">
        <v>1483.9499510000001</v>
      </c>
      <c r="C3106" s="125">
        <f t="shared" si="96"/>
        <v>1.3793204392843039E-2</v>
      </c>
      <c r="D3106" s="130">
        <f t="shared" si="97"/>
        <v>13793.204392843039</v>
      </c>
    </row>
    <row r="3107" spans="1:4" x14ac:dyDescent="0.3">
      <c r="A3107" s="73">
        <v>39337</v>
      </c>
      <c r="B3107" s="130">
        <v>1471.5600589999999</v>
      </c>
      <c r="C3107" s="125">
        <f t="shared" si="96"/>
        <v>2.7367473547510457E-2</v>
      </c>
      <c r="D3107" s="130">
        <f t="shared" si="97"/>
        <v>27367.473547510457</v>
      </c>
    </row>
    <row r="3108" spans="1:4" x14ac:dyDescent="0.3">
      <c r="A3108" s="73">
        <v>39336</v>
      </c>
      <c r="B3108" s="130">
        <v>1471.48999</v>
      </c>
      <c r="C3108" s="125">
        <f t="shared" si="96"/>
        <v>3.2042425125851093E-3</v>
      </c>
      <c r="D3108" s="130">
        <f t="shared" si="97"/>
        <v>3204.2425125851091</v>
      </c>
    </row>
    <row r="3109" spans="1:4" x14ac:dyDescent="0.3">
      <c r="A3109" s="73">
        <v>39335</v>
      </c>
      <c r="B3109" s="130">
        <v>1451.6999510000001</v>
      </c>
      <c r="C3109" s="125">
        <f t="shared" si="96"/>
        <v>-1.8703937550119121E-2</v>
      </c>
      <c r="D3109" s="130">
        <f t="shared" si="97"/>
        <v>-18703.937550119121</v>
      </c>
    </row>
    <row r="3110" spans="1:4" x14ac:dyDescent="0.3">
      <c r="A3110" s="73">
        <v>39332</v>
      </c>
      <c r="B3110" s="130">
        <v>1453.5500489999999</v>
      </c>
      <c r="C3110" s="125">
        <f t="shared" si="96"/>
        <v>-6.1196246153846223E-3</v>
      </c>
      <c r="D3110" s="130">
        <f t="shared" si="97"/>
        <v>-6119.6246153846223</v>
      </c>
    </row>
    <row r="3111" spans="1:4" x14ac:dyDescent="0.3">
      <c r="A3111" s="73">
        <v>39331</v>
      </c>
      <c r="B3111" s="130">
        <v>1478.5500489999999</v>
      </c>
      <c r="C3111" s="125">
        <f t="shared" si="96"/>
        <v>9.8903082052610447E-3</v>
      </c>
      <c r="D3111" s="130">
        <f t="shared" si="97"/>
        <v>9890.3082052610443</v>
      </c>
    </row>
    <row r="3112" spans="1:4" x14ac:dyDescent="0.3">
      <c r="A3112" s="73">
        <v>39330</v>
      </c>
      <c r="B3112" s="130">
        <v>1472.290039</v>
      </c>
      <c r="C3112" s="125">
        <f t="shared" si="96"/>
        <v>1.7393197583452702E-2</v>
      </c>
      <c r="D3112" s="130">
        <f t="shared" si="97"/>
        <v>17393.1975834527</v>
      </c>
    </row>
    <row r="3113" spans="1:4" x14ac:dyDescent="0.3">
      <c r="A3113" s="73">
        <v>39329</v>
      </c>
      <c r="B3113" s="130">
        <v>1489.420044</v>
      </c>
      <c r="C3113" s="125">
        <f t="shared" si="96"/>
        <v>3.0348305844096091E-2</v>
      </c>
      <c r="D3113" s="130">
        <f t="shared" si="97"/>
        <v>30348.305844096092</v>
      </c>
    </row>
    <row r="3114" spans="1:4" x14ac:dyDescent="0.3">
      <c r="A3114" s="73">
        <v>39325</v>
      </c>
      <c r="B3114" s="130">
        <v>1473.98999</v>
      </c>
      <c r="C3114" s="125">
        <f t="shared" si="96"/>
        <v>1.9399179872298777E-2</v>
      </c>
      <c r="D3114" s="130">
        <f t="shared" si="97"/>
        <v>19399.179872298777</v>
      </c>
    </row>
    <row r="3115" spans="1:4" x14ac:dyDescent="0.3">
      <c r="A3115" s="73">
        <v>39324</v>
      </c>
      <c r="B3115" s="130">
        <v>1457.6400149999999</v>
      </c>
      <c r="C3115" s="125">
        <f t="shared" si="96"/>
        <v>3.2856926274108744E-2</v>
      </c>
      <c r="D3115" s="130">
        <f t="shared" si="97"/>
        <v>32856.926274108744</v>
      </c>
    </row>
    <row r="3116" spans="1:4" x14ac:dyDescent="0.3">
      <c r="A3116" s="73">
        <v>39323</v>
      </c>
      <c r="B3116" s="130">
        <v>1463.76001</v>
      </c>
      <c r="C3116" s="125">
        <f t="shared" si="96"/>
        <v>4.0563063188732595E-2</v>
      </c>
      <c r="D3116" s="130">
        <f t="shared" si="97"/>
        <v>40563.063188732594</v>
      </c>
    </row>
    <row r="3117" spans="1:4" x14ac:dyDescent="0.3">
      <c r="A3117" s="73">
        <v>39322</v>
      </c>
      <c r="B3117" s="130">
        <v>1432.3599850000001</v>
      </c>
      <c r="C3117" s="125">
        <f t="shared" si="96"/>
        <v>4.0797635123370757E-3</v>
      </c>
      <c r="D3117" s="130">
        <f t="shared" si="97"/>
        <v>4079.7635123370756</v>
      </c>
    </row>
    <row r="3118" spans="1:4" x14ac:dyDescent="0.3">
      <c r="A3118" s="73">
        <v>39321</v>
      </c>
      <c r="B3118" s="130">
        <v>1466.790039</v>
      </c>
      <c r="C3118" s="125">
        <f t="shared" si="96"/>
        <v>9.5462892519637688E-3</v>
      </c>
      <c r="D3118" s="130">
        <f t="shared" si="97"/>
        <v>9546.289251963768</v>
      </c>
    </row>
    <row r="3119" spans="1:4" x14ac:dyDescent="0.3">
      <c r="A3119" s="73">
        <v>39318</v>
      </c>
      <c r="B3119" s="130">
        <v>1479.369995</v>
      </c>
      <c r="C3119" s="125">
        <f t="shared" si="96"/>
        <v>1.7700379553737156E-2</v>
      </c>
      <c r="D3119" s="130">
        <f t="shared" si="97"/>
        <v>17700.379553737155</v>
      </c>
    </row>
    <row r="3120" spans="1:4" x14ac:dyDescent="0.3">
      <c r="A3120" s="73">
        <v>39317</v>
      </c>
      <c r="B3120" s="130">
        <v>1462.5</v>
      </c>
      <c r="C3120" s="125">
        <f t="shared" si="96"/>
        <v>6.4758784522498392E-3</v>
      </c>
      <c r="D3120" s="130">
        <f t="shared" si="97"/>
        <v>6475.878452249839</v>
      </c>
    </row>
    <row r="3121" spans="1:4" x14ac:dyDescent="0.3">
      <c r="A3121" s="73">
        <v>39316</v>
      </c>
      <c r="B3121" s="130">
        <v>1464.0699460000001</v>
      </c>
      <c r="C3121" s="125">
        <f t="shared" si="96"/>
        <v>-2.2317373887754677E-2</v>
      </c>
      <c r="D3121" s="130">
        <f t="shared" si="97"/>
        <v>-22317.373887754678</v>
      </c>
    </row>
    <row r="3122" spans="1:4" x14ac:dyDescent="0.3">
      <c r="A3122" s="73">
        <v>39315</v>
      </c>
      <c r="B3122" s="130">
        <v>1447.119995</v>
      </c>
      <c r="C3122" s="125">
        <f t="shared" si="96"/>
        <v>-2.0037764206562447E-2</v>
      </c>
      <c r="D3122" s="130">
        <f t="shared" si="97"/>
        <v>-20037.764206562446</v>
      </c>
    </row>
    <row r="3123" spans="1:4" x14ac:dyDescent="0.3">
      <c r="A3123" s="73">
        <v>39314</v>
      </c>
      <c r="B3123" s="130">
        <v>1445.5500489999999</v>
      </c>
      <c r="C3123" s="125">
        <f t="shared" si="96"/>
        <v>-1.5071504041680894E-2</v>
      </c>
      <c r="D3123" s="130">
        <f t="shared" si="97"/>
        <v>-15071.504041680895</v>
      </c>
    </row>
    <row r="3124" spans="1:4" x14ac:dyDescent="0.3">
      <c r="A3124" s="73">
        <v>39311</v>
      </c>
      <c r="B3124" s="130">
        <v>1445.9399410000001</v>
      </c>
      <c r="C3124" s="125">
        <f t="shared" si="96"/>
        <v>8.9876777453332668E-3</v>
      </c>
      <c r="D3124" s="130">
        <f t="shared" si="97"/>
        <v>8987.677745333267</v>
      </c>
    </row>
    <row r="3125" spans="1:4" x14ac:dyDescent="0.3">
      <c r="A3125" s="73">
        <v>39310</v>
      </c>
      <c r="B3125" s="130">
        <v>1411.2700199999999</v>
      </c>
      <c r="C3125" s="125">
        <f t="shared" si="96"/>
        <v>-4.1386994313247438E-2</v>
      </c>
      <c r="D3125" s="130">
        <f t="shared" si="97"/>
        <v>-41386.994313247436</v>
      </c>
    </row>
    <row r="3126" spans="1:4" x14ac:dyDescent="0.3">
      <c r="A3126" s="73">
        <v>39309</v>
      </c>
      <c r="B3126" s="130">
        <v>1406.6999510000001</v>
      </c>
      <c r="C3126" s="125">
        <f t="shared" si="96"/>
        <v>-4.0325898732285759E-2</v>
      </c>
      <c r="D3126" s="130">
        <f t="shared" si="97"/>
        <v>-40325.898732285757</v>
      </c>
    </row>
    <row r="3127" spans="1:4" x14ac:dyDescent="0.3">
      <c r="A3127" s="73">
        <v>39308</v>
      </c>
      <c r="B3127" s="130">
        <v>1426.540039</v>
      </c>
      <c r="C3127" s="125">
        <f t="shared" si="96"/>
        <v>-1.9742027668514739E-2</v>
      </c>
      <c r="D3127" s="130">
        <f t="shared" si="97"/>
        <v>-19742.02766851474</v>
      </c>
    </row>
    <row r="3128" spans="1:4" x14ac:dyDescent="0.3">
      <c r="A3128" s="73">
        <v>39307</v>
      </c>
      <c r="B3128" s="130">
        <v>1452.920044</v>
      </c>
      <c r="C3128" s="125">
        <f t="shared" si="96"/>
        <v>-1.4241025242928806E-2</v>
      </c>
      <c r="D3128" s="130">
        <f t="shared" si="97"/>
        <v>-14241.025242928807</v>
      </c>
    </row>
    <row r="3129" spans="1:4" x14ac:dyDescent="0.3">
      <c r="A3129" s="73">
        <v>39304</v>
      </c>
      <c r="B3129" s="130">
        <v>1453.6400149999999</v>
      </c>
      <c r="C3129" s="125">
        <f t="shared" si="96"/>
        <v>-3.6395600797413108E-3</v>
      </c>
      <c r="D3129" s="130">
        <f t="shared" si="97"/>
        <v>-3639.5600797413108</v>
      </c>
    </row>
    <row r="3130" spans="1:4" x14ac:dyDescent="0.3">
      <c r="A3130" s="73">
        <v>39303</v>
      </c>
      <c r="B3130" s="130">
        <v>1453.089966</v>
      </c>
      <c r="C3130" s="125">
        <f t="shared" si="96"/>
        <v>-1.994393004593531E-2</v>
      </c>
      <c r="D3130" s="130">
        <f t="shared" si="97"/>
        <v>-19943.930045935311</v>
      </c>
    </row>
    <row r="3131" spans="1:4" x14ac:dyDescent="0.3">
      <c r="A3131" s="73">
        <v>39302</v>
      </c>
      <c r="B3131" s="130">
        <v>1497.48999</v>
      </c>
      <c r="C3131" s="125">
        <f t="shared" si="96"/>
        <v>-1.3569667451447942E-2</v>
      </c>
      <c r="D3131" s="130">
        <f t="shared" si="97"/>
        <v>-13569.667451447942</v>
      </c>
    </row>
    <row r="3132" spans="1:4" x14ac:dyDescent="0.3">
      <c r="A3132" s="73">
        <v>39301</v>
      </c>
      <c r="B3132" s="130">
        <v>1476.709961</v>
      </c>
      <c r="C3132" s="125">
        <f t="shared" si="96"/>
        <v>-2.2719502537285163E-2</v>
      </c>
      <c r="D3132" s="130">
        <f t="shared" si="97"/>
        <v>-22719.502537285163</v>
      </c>
    </row>
    <row r="3133" spans="1:4" x14ac:dyDescent="0.3">
      <c r="A3133" s="73">
        <v>39300</v>
      </c>
      <c r="B3133" s="130">
        <v>1467.670044</v>
      </c>
      <c r="C3133" s="125">
        <f t="shared" si="96"/>
        <v>-4.7938079093817643E-2</v>
      </c>
      <c r="D3133" s="130">
        <f t="shared" si="97"/>
        <v>-47938.079093817643</v>
      </c>
    </row>
    <row r="3134" spans="1:4" x14ac:dyDescent="0.3">
      <c r="A3134" s="73">
        <v>39297</v>
      </c>
      <c r="B3134" s="130">
        <v>1433.0600589999999</v>
      </c>
      <c r="C3134" s="125">
        <f t="shared" si="96"/>
        <v>-6.5862667740501979E-2</v>
      </c>
      <c r="D3134" s="130">
        <f t="shared" si="97"/>
        <v>-65862.667740501973</v>
      </c>
    </row>
    <row r="3135" spans="1:4" x14ac:dyDescent="0.3">
      <c r="A3135" s="73">
        <v>39296</v>
      </c>
      <c r="B3135" s="130">
        <v>1472.1999510000001</v>
      </c>
      <c r="C3135" s="125">
        <f t="shared" si="96"/>
        <v>-5.2077167493880139E-2</v>
      </c>
      <c r="D3135" s="130">
        <f t="shared" si="97"/>
        <v>-52077.167493880137</v>
      </c>
    </row>
    <row r="3136" spans="1:4" x14ac:dyDescent="0.3">
      <c r="A3136" s="73">
        <v>39295</v>
      </c>
      <c r="B3136" s="130">
        <v>1465.8100589999999</v>
      </c>
      <c r="C3136" s="125">
        <f t="shared" si="96"/>
        <v>-5.1973575165190633E-2</v>
      </c>
      <c r="D3136" s="130">
        <f t="shared" si="97"/>
        <v>-51973.575165190632</v>
      </c>
    </row>
    <row r="3137" spans="1:4" x14ac:dyDescent="0.3">
      <c r="A3137" s="73">
        <v>39294</v>
      </c>
      <c r="B3137" s="130">
        <v>1455.2700199999999</v>
      </c>
      <c r="C3137" s="125">
        <f t="shared" si="96"/>
        <v>-6.0734347059560823E-2</v>
      </c>
      <c r="D3137" s="130">
        <f t="shared" si="97"/>
        <v>-60734.347059560823</v>
      </c>
    </row>
    <row r="3138" spans="1:4" x14ac:dyDescent="0.3">
      <c r="A3138" s="73">
        <v>39293</v>
      </c>
      <c r="B3138" s="130">
        <v>1473.910034</v>
      </c>
      <c r="C3138" s="125">
        <f t="shared" si="96"/>
        <v>-4.879574644024276E-2</v>
      </c>
      <c r="D3138" s="130">
        <f t="shared" si="97"/>
        <v>-48795.746440242758</v>
      </c>
    </row>
    <row r="3139" spans="1:4" x14ac:dyDescent="0.3">
      <c r="A3139" s="73">
        <v>39290</v>
      </c>
      <c r="B3139" s="130">
        <v>1458.9499510000001</v>
      </c>
      <c r="C3139" s="125">
        <f t="shared" si="96"/>
        <v>-6.0257680515297896E-2</v>
      </c>
      <c r="D3139" s="130">
        <f t="shared" si="97"/>
        <v>-60257.680515297892</v>
      </c>
    </row>
    <row r="3140" spans="1:4" x14ac:dyDescent="0.3">
      <c r="A3140" s="73">
        <v>39289</v>
      </c>
      <c r="B3140" s="130">
        <v>1482.660034</v>
      </c>
      <c r="C3140" s="125">
        <f t="shared" si="96"/>
        <v>-4.2023595696295324E-2</v>
      </c>
      <c r="D3140" s="130">
        <f t="shared" si="97"/>
        <v>-42023.595696295321</v>
      </c>
    </row>
    <row r="3141" spans="1:4" x14ac:dyDescent="0.3">
      <c r="A3141" s="73">
        <v>39288</v>
      </c>
      <c r="B3141" s="130">
        <v>1518.089966</v>
      </c>
      <c r="C3141" s="125">
        <f t="shared" si="96"/>
        <v>-4.4117832678514102E-4</v>
      </c>
      <c r="D3141" s="130">
        <f t="shared" si="97"/>
        <v>-441.178326785141</v>
      </c>
    </row>
    <row r="3142" spans="1:4" x14ac:dyDescent="0.3">
      <c r="A3142" s="73">
        <v>39287</v>
      </c>
      <c r="B3142" s="130">
        <v>1511.040039</v>
      </c>
      <c r="C3142" s="125">
        <f t="shared" si="96"/>
        <v>6.0925224687191637E-4</v>
      </c>
      <c r="D3142" s="130">
        <f t="shared" si="97"/>
        <v>609.25224687191633</v>
      </c>
    </row>
    <row r="3143" spans="1:4" x14ac:dyDescent="0.3">
      <c r="A3143" s="73">
        <v>39286</v>
      </c>
      <c r="B3143" s="130">
        <v>1541.5699460000001</v>
      </c>
      <c r="C3143" s="125">
        <f t="shared" si="96"/>
        <v>6.3452493078866024E-3</v>
      </c>
      <c r="D3143" s="130">
        <f t="shared" si="97"/>
        <v>6345.2493078866028</v>
      </c>
    </row>
    <row r="3144" spans="1:4" x14ac:dyDescent="0.3">
      <c r="A3144" s="73">
        <v>39283</v>
      </c>
      <c r="B3144" s="130">
        <v>1534.099976</v>
      </c>
      <c r="C3144" s="125">
        <f t="shared" ref="C3144:C3207" si="98">B3144/B3154-1</f>
        <v>2.3914920814263052E-3</v>
      </c>
      <c r="D3144" s="130">
        <f t="shared" ref="D3144:D3207" si="99">C3144*$B$5</f>
        <v>2391.492081426305</v>
      </c>
    </row>
    <row r="3145" spans="1:4" x14ac:dyDescent="0.3">
      <c r="A3145" s="73">
        <v>39282</v>
      </c>
      <c r="B3145" s="130">
        <v>1553.079956</v>
      </c>
      <c r="C3145" s="125">
        <f t="shared" si="98"/>
        <v>1.8146015185850128E-2</v>
      </c>
      <c r="D3145" s="130">
        <f t="shared" si="99"/>
        <v>18146.015185850127</v>
      </c>
    </row>
    <row r="3146" spans="1:4" x14ac:dyDescent="0.3">
      <c r="A3146" s="73">
        <v>39281</v>
      </c>
      <c r="B3146" s="130">
        <v>1546.170044</v>
      </c>
      <c r="C3146" s="125">
        <f t="shared" si="98"/>
        <v>1.3968436043624743E-2</v>
      </c>
      <c r="D3146" s="130">
        <f t="shared" si="99"/>
        <v>13968.436043624744</v>
      </c>
    </row>
    <row r="3147" spans="1:4" x14ac:dyDescent="0.3">
      <c r="A3147" s="73">
        <v>39280</v>
      </c>
      <c r="B3147" s="130">
        <v>1549.369995</v>
      </c>
      <c r="C3147" s="125">
        <f t="shared" si="98"/>
        <v>1.9704718174542668E-2</v>
      </c>
      <c r="D3147" s="130">
        <f t="shared" si="99"/>
        <v>19704.718174542668</v>
      </c>
    </row>
    <row r="3148" spans="1:4" x14ac:dyDescent="0.3">
      <c r="A3148" s="73">
        <v>39279</v>
      </c>
      <c r="B3148" s="130">
        <v>1549.5200199999999</v>
      </c>
      <c r="C3148" s="125">
        <f t="shared" si="98"/>
        <v>3.0711440939950485E-2</v>
      </c>
      <c r="D3148" s="130">
        <f t="shared" si="99"/>
        <v>30711.440939950484</v>
      </c>
    </row>
    <row r="3149" spans="1:4" x14ac:dyDescent="0.3">
      <c r="A3149" s="73">
        <v>39276</v>
      </c>
      <c r="B3149" s="130">
        <v>1552.5</v>
      </c>
      <c r="C3149" s="125">
        <f t="shared" si="98"/>
        <v>3.1075067716842986E-2</v>
      </c>
      <c r="D3149" s="130">
        <f t="shared" si="99"/>
        <v>31075.067716842987</v>
      </c>
    </row>
    <row r="3150" spans="1:4" x14ac:dyDescent="0.3">
      <c r="A3150" s="73">
        <v>39275</v>
      </c>
      <c r="B3150" s="130">
        <v>1547.6999510000001</v>
      </c>
      <c r="C3150" s="125">
        <f t="shared" si="98"/>
        <v>2.7457271222663726E-2</v>
      </c>
      <c r="D3150" s="130">
        <f t="shared" si="99"/>
        <v>27457.271222663727</v>
      </c>
    </row>
    <row r="3151" spans="1:4" x14ac:dyDescent="0.3">
      <c r="A3151" s="73">
        <v>39274</v>
      </c>
      <c r="B3151" s="130">
        <v>1518.76001</v>
      </c>
      <c r="C3151" s="125">
        <f t="shared" si="98"/>
        <v>1.732880168000861E-2</v>
      </c>
      <c r="D3151" s="130">
        <f t="shared" si="99"/>
        <v>17328.801680008612</v>
      </c>
    </row>
    <row r="3152" spans="1:4" x14ac:dyDescent="0.3">
      <c r="A3152" s="73">
        <v>39273</v>
      </c>
      <c r="B3152" s="130">
        <v>1510.119995</v>
      </c>
      <c r="C3152" s="125">
        <f t="shared" si="98"/>
        <v>8.2657905128111775E-3</v>
      </c>
      <c r="D3152" s="130">
        <f t="shared" si="99"/>
        <v>8265.7905128111779</v>
      </c>
    </row>
    <row r="3153" spans="1:4" x14ac:dyDescent="0.3">
      <c r="A3153" s="73">
        <v>39272</v>
      </c>
      <c r="B3153" s="130">
        <v>1531.849976</v>
      </c>
      <c r="C3153" s="125">
        <f t="shared" si="98"/>
        <v>1.9493341929701868E-2</v>
      </c>
      <c r="D3153" s="130">
        <f t="shared" si="99"/>
        <v>19493.34192970187</v>
      </c>
    </row>
    <row r="3154" spans="1:4" x14ac:dyDescent="0.3">
      <c r="A3154" s="73">
        <v>39269</v>
      </c>
      <c r="B3154" s="130">
        <v>1530.4399410000001</v>
      </c>
      <c r="C3154" s="125">
        <f t="shared" si="98"/>
        <v>5.4198229654442986E-3</v>
      </c>
      <c r="D3154" s="130">
        <f t="shared" si="99"/>
        <v>5419.8229654442985</v>
      </c>
    </row>
    <row r="3155" spans="1:4" x14ac:dyDescent="0.3">
      <c r="A3155" s="73">
        <v>39268</v>
      </c>
      <c r="B3155" s="130">
        <v>1525.400024</v>
      </c>
      <c r="C3155" s="125">
        <f t="shared" si="98"/>
        <v>8.3023044619909836E-3</v>
      </c>
      <c r="D3155" s="130">
        <f t="shared" si="99"/>
        <v>8302.3044619909833</v>
      </c>
    </row>
    <row r="3156" spans="1:4" x14ac:dyDescent="0.3">
      <c r="A3156" s="73">
        <v>39266</v>
      </c>
      <c r="B3156" s="130">
        <v>1524.869995</v>
      </c>
      <c r="C3156" s="125">
        <f t="shared" si="98"/>
        <v>-5.7572903971488953E-3</v>
      </c>
      <c r="D3156" s="130">
        <f t="shared" si="99"/>
        <v>-5757.290397148895</v>
      </c>
    </row>
    <row r="3157" spans="1:4" x14ac:dyDescent="0.3">
      <c r="A3157" s="73">
        <v>39265</v>
      </c>
      <c r="B3157" s="130">
        <v>1519.4300539999999</v>
      </c>
      <c r="C3157" s="125">
        <f t="shared" si="98"/>
        <v>-7.5895592097655618E-3</v>
      </c>
      <c r="D3157" s="130">
        <f t="shared" si="99"/>
        <v>-7589.5592097655617</v>
      </c>
    </row>
    <row r="3158" spans="1:4" x14ac:dyDescent="0.3">
      <c r="A3158" s="73">
        <v>39262</v>
      </c>
      <c r="B3158" s="130">
        <v>1503.349976</v>
      </c>
      <c r="C3158" s="125">
        <f t="shared" si="98"/>
        <v>-1.9283622224629537E-2</v>
      </c>
      <c r="D3158" s="130">
        <f t="shared" si="99"/>
        <v>-19283.622224629537</v>
      </c>
    </row>
    <row r="3159" spans="1:4" x14ac:dyDescent="0.3">
      <c r="A3159" s="73">
        <v>39261</v>
      </c>
      <c r="B3159" s="130">
        <v>1505.709961</v>
      </c>
      <c r="C3159" s="125">
        <f t="shared" si="98"/>
        <v>-1.1333125622080886E-2</v>
      </c>
      <c r="D3159" s="130">
        <f t="shared" si="99"/>
        <v>-11333.125622080886</v>
      </c>
    </row>
    <row r="3160" spans="1:4" x14ac:dyDescent="0.3">
      <c r="A3160" s="73">
        <v>39260</v>
      </c>
      <c r="B3160" s="130">
        <v>1506.339966</v>
      </c>
      <c r="C3160" s="125">
        <f t="shared" si="98"/>
        <v>-6.1557448053647379E-3</v>
      </c>
      <c r="D3160" s="130">
        <f t="shared" si="99"/>
        <v>-6155.7448053647377</v>
      </c>
    </row>
    <row r="3161" spans="1:4" x14ac:dyDescent="0.3">
      <c r="A3161" s="73">
        <v>39259</v>
      </c>
      <c r="B3161" s="130">
        <v>1492.8900149999999</v>
      </c>
      <c r="C3161" s="125">
        <f t="shared" si="98"/>
        <v>-7.3667113194897382E-5</v>
      </c>
      <c r="D3161" s="130">
        <f t="shared" si="99"/>
        <v>-73.667113194897382</v>
      </c>
    </row>
    <row r="3162" spans="1:4" x14ac:dyDescent="0.3">
      <c r="A3162" s="73">
        <v>39258</v>
      </c>
      <c r="B3162" s="130">
        <v>1497.73999</v>
      </c>
      <c r="C3162" s="125">
        <f t="shared" si="98"/>
        <v>-7.5408218284193085E-3</v>
      </c>
      <c r="D3162" s="130">
        <f t="shared" si="99"/>
        <v>-7540.8218284193081</v>
      </c>
    </row>
    <row r="3163" spans="1:4" x14ac:dyDescent="0.3">
      <c r="A3163" s="73">
        <v>39255</v>
      </c>
      <c r="B3163" s="130">
        <v>1502.5600589999999</v>
      </c>
      <c r="C3163" s="125">
        <f t="shared" si="98"/>
        <v>-3.3893258145812899E-3</v>
      </c>
      <c r="D3163" s="130">
        <f t="shared" si="99"/>
        <v>-3389.3258145812897</v>
      </c>
    </row>
    <row r="3164" spans="1:4" x14ac:dyDescent="0.3">
      <c r="A3164" s="73">
        <v>39254</v>
      </c>
      <c r="B3164" s="130">
        <v>1522.1899410000001</v>
      </c>
      <c r="C3164" s="125">
        <f t="shared" si="98"/>
        <v>2.1110584557936463E-2</v>
      </c>
      <c r="D3164" s="130">
        <f t="shared" si="99"/>
        <v>21110.584557936461</v>
      </c>
    </row>
    <row r="3165" spans="1:4" x14ac:dyDescent="0.3">
      <c r="A3165" s="73">
        <v>39253</v>
      </c>
      <c r="B3165" s="130">
        <v>1512.839966</v>
      </c>
      <c r="C3165" s="125">
        <f t="shared" si="98"/>
        <v>-2.9920250596685571E-3</v>
      </c>
      <c r="D3165" s="130">
        <f t="shared" si="99"/>
        <v>-2992.0250596685573</v>
      </c>
    </row>
    <row r="3166" spans="1:4" x14ac:dyDescent="0.3">
      <c r="A3166" s="73">
        <v>39252</v>
      </c>
      <c r="B3166" s="130">
        <v>1533.6999510000001</v>
      </c>
      <c r="C3166" s="125">
        <f t="shared" si="98"/>
        <v>1.7962703471812169E-3</v>
      </c>
      <c r="D3166" s="130">
        <f t="shared" si="99"/>
        <v>1796.2703471812169</v>
      </c>
    </row>
    <row r="3167" spans="1:4" x14ac:dyDescent="0.3">
      <c r="A3167" s="73">
        <v>39251</v>
      </c>
      <c r="B3167" s="130">
        <v>1531.0500489999999</v>
      </c>
      <c r="C3167" s="125">
        <f t="shared" si="98"/>
        <v>-5.2820363536233428E-3</v>
      </c>
      <c r="D3167" s="130">
        <f t="shared" si="99"/>
        <v>-5282.0363536233426</v>
      </c>
    </row>
    <row r="3168" spans="1:4" x14ac:dyDescent="0.3">
      <c r="A3168" s="73">
        <v>39248</v>
      </c>
      <c r="B3168" s="130">
        <v>1532.910034</v>
      </c>
      <c r="C3168" s="125">
        <f t="shared" si="98"/>
        <v>-2.2325345144343922E-3</v>
      </c>
      <c r="D3168" s="130">
        <f t="shared" si="99"/>
        <v>-2232.5345144343923</v>
      </c>
    </row>
    <row r="3169" spans="1:4" x14ac:dyDescent="0.3">
      <c r="A3169" s="73">
        <v>39247</v>
      </c>
      <c r="B3169" s="130">
        <v>1522.969971</v>
      </c>
      <c r="C3169" s="125">
        <f t="shared" si="98"/>
        <v>-4.9979903731756092E-3</v>
      </c>
      <c r="D3169" s="130">
        <f t="shared" si="99"/>
        <v>-4997.9903731756094</v>
      </c>
    </row>
    <row r="3170" spans="1:4" x14ac:dyDescent="0.3">
      <c r="A3170" s="73">
        <v>39246</v>
      </c>
      <c r="B3170" s="130">
        <v>1515.670044</v>
      </c>
      <c r="C3170" s="125">
        <f t="shared" si="98"/>
        <v>-9.5148678239855844E-3</v>
      </c>
      <c r="D3170" s="130">
        <f t="shared" si="99"/>
        <v>-9514.8678239855835</v>
      </c>
    </row>
    <row r="3171" spans="1:4" x14ac:dyDescent="0.3">
      <c r="A3171" s="73">
        <v>39245</v>
      </c>
      <c r="B3171" s="130">
        <v>1493</v>
      </c>
      <c r="C3171" s="125">
        <f t="shared" si="98"/>
        <v>-1.6540293686297058E-2</v>
      </c>
      <c r="D3171" s="130">
        <f t="shared" si="99"/>
        <v>-16540.29368629706</v>
      </c>
    </row>
    <row r="3172" spans="1:4" x14ac:dyDescent="0.3">
      <c r="A3172" s="73">
        <v>39244</v>
      </c>
      <c r="B3172" s="130">
        <v>1509.119995</v>
      </c>
      <c r="C3172" s="125">
        <f t="shared" si="98"/>
        <v>-4.3609251563395679E-3</v>
      </c>
      <c r="D3172" s="130">
        <f t="shared" si="99"/>
        <v>-4360.9251563395683</v>
      </c>
    </row>
    <row r="3173" spans="1:4" x14ac:dyDescent="0.3">
      <c r="A3173" s="73">
        <v>39241</v>
      </c>
      <c r="B3173" s="130">
        <v>1507.670044</v>
      </c>
      <c r="C3173" s="125">
        <f t="shared" si="98"/>
        <v>1.0615783572798243E-4</v>
      </c>
      <c r="D3173" s="130">
        <f t="shared" si="99"/>
        <v>106.15783572798243</v>
      </c>
    </row>
    <row r="3174" spans="1:4" x14ac:dyDescent="0.3">
      <c r="A3174" s="73">
        <v>39240</v>
      </c>
      <c r="B3174" s="130">
        <v>1490.719971</v>
      </c>
      <c r="C3174" s="125">
        <f t="shared" si="98"/>
        <v>-2.0732097510818726E-2</v>
      </c>
      <c r="D3174" s="130">
        <f t="shared" si="99"/>
        <v>-20732.097510818727</v>
      </c>
    </row>
    <row r="3175" spans="1:4" x14ac:dyDescent="0.3">
      <c r="A3175" s="73">
        <v>39239</v>
      </c>
      <c r="B3175" s="130">
        <v>1517.380005</v>
      </c>
      <c r="C3175" s="125">
        <f t="shared" si="98"/>
        <v>-4.4222174252099844E-3</v>
      </c>
      <c r="D3175" s="130">
        <f t="shared" si="99"/>
        <v>-4422.217425209984</v>
      </c>
    </row>
    <row r="3176" spans="1:4" x14ac:dyDescent="0.3">
      <c r="A3176" s="73">
        <v>39238</v>
      </c>
      <c r="B3176" s="130">
        <v>1530.9499510000001</v>
      </c>
      <c r="C3176" s="125">
        <f t="shared" si="98"/>
        <v>3.8357977129757082E-3</v>
      </c>
      <c r="D3176" s="130">
        <f t="shared" si="99"/>
        <v>3835.7977129757082</v>
      </c>
    </row>
    <row r="3177" spans="1:4" x14ac:dyDescent="0.3">
      <c r="A3177" s="73">
        <v>39237</v>
      </c>
      <c r="B3177" s="130">
        <v>1539.1800539999999</v>
      </c>
      <c r="C3177" s="125">
        <f t="shared" si="98"/>
        <v>1.0789725168280917E-2</v>
      </c>
      <c r="D3177" s="130">
        <f t="shared" si="99"/>
        <v>10789.725168280916</v>
      </c>
    </row>
    <row r="3178" spans="1:4" x14ac:dyDescent="0.3">
      <c r="A3178" s="73">
        <v>39234</v>
      </c>
      <c r="B3178" s="130">
        <v>1536.339966</v>
      </c>
      <c r="C3178" s="125">
        <f t="shared" si="98"/>
        <v>1.5594094199305797E-2</v>
      </c>
      <c r="D3178" s="130">
        <f t="shared" si="99"/>
        <v>15594.094199305797</v>
      </c>
    </row>
    <row r="3179" spans="1:4" x14ac:dyDescent="0.3">
      <c r="A3179" s="73">
        <v>39233</v>
      </c>
      <c r="B3179" s="130">
        <v>1530.619995</v>
      </c>
      <c r="C3179" s="125">
        <f t="shared" si="98"/>
        <v>1.088405288595462E-2</v>
      </c>
      <c r="D3179" s="130">
        <f t="shared" si="99"/>
        <v>10884.052885954621</v>
      </c>
    </row>
    <row r="3180" spans="1:4" x14ac:dyDescent="0.3">
      <c r="A3180" s="73">
        <v>39232</v>
      </c>
      <c r="B3180" s="130">
        <v>1530.2299800000001</v>
      </c>
      <c r="C3180" s="125">
        <f t="shared" si="98"/>
        <v>1.9344679981438739E-2</v>
      </c>
      <c r="D3180" s="130">
        <f t="shared" si="99"/>
        <v>19344.679981438738</v>
      </c>
    </row>
    <row r="3181" spans="1:4" x14ac:dyDescent="0.3">
      <c r="A3181" s="73">
        <v>39231</v>
      </c>
      <c r="B3181" s="130">
        <v>1518.1099850000001</v>
      </c>
      <c r="C3181" s="125">
        <f t="shared" si="98"/>
        <v>9.9524071191445795E-3</v>
      </c>
      <c r="D3181" s="130">
        <f t="shared" si="99"/>
        <v>9952.4071191445801</v>
      </c>
    </row>
    <row r="3182" spans="1:4" x14ac:dyDescent="0.3">
      <c r="A3182" s="73">
        <v>39227</v>
      </c>
      <c r="B3182" s="130">
        <v>1515.7299800000001</v>
      </c>
      <c r="C3182" s="125">
        <f t="shared" si="98"/>
        <v>6.5610812215466385E-3</v>
      </c>
      <c r="D3182" s="130">
        <f t="shared" si="99"/>
        <v>6561.0812215466385</v>
      </c>
    </row>
    <row r="3183" spans="1:4" x14ac:dyDescent="0.3">
      <c r="A3183" s="73">
        <v>39226</v>
      </c>
      <c r="B3183" s="130">
        <v>1507.51001</v>
      </c>
      <c r="C3183" s="125">
        <f t="shared" si="98"/>
        <v>1.0754516893991095E-2</v>
      </c>
      <c r="D3183" s="130">
        <f t="shared" si="99"/>
        <v>10754.516893991095</v>
      </c>
    </row>
    <row r="3184" spans="1:4" x14ac:dyDescent="0.3">
      <c r="A3184" s="73">
        <v>39225</v>
      </c>
      <c r="B3184" s="130">
        <v>1522.280029</v>
      </c>
      <c r="C3184" s="125">
        <f t="shared" si="98"/>
        <v>6.4129323950925521E-3</v>
      </c>
      <c r="D3184" s="130">
        <f t="shared" si="99"/>
        <v>6412.9323950925518</v>
      </c>
    </row>
    <row r="3185" spans="1:4" x14ac:dyDescent="0.3">
      <c r="A3185" s="73">
        <v>39224</v>
      </c>
      <c r="B3185" s="130">
        <v>1524.119995</v>
      </c>
      <c r="C3185" s="125">
        <f t="shared" si="98"/>
        <v>1.0877367359618306E-2</v>
      </c>
      <c r="D3185" s="130">
        <f t="shared" si="99"/>
        <v>10877.367359618307</v>
      </c>
    </row>
    <row r="3186" spans="1:4" x14ac:dyDescent="0.3">
      <c r="A3186" s="73">
        <v>39223</v>
      </c>
      <c r="B3186" s="130">
        <v>1525.099976</v>
      </c>
      <c r="C3186" s="125">
        <f t="shared" si="98"/>
        <v>1.0347931875187788E-2</v>
      </c>
      <c r="D3186" s="130">
        <f t="shared" si="99"/>
        <v>10347.931875187787</v>
      </c>
    </row>
    <row r="3187" spans="1:4" x14ac:dyDescent="0.3">
      <c r="A3187" s="73">
        <v>39220</v>
      </c>
      <c r="B3187" s="130">
        <v>1522.75</v>
      </c>
      <c r="C3187" s="125">
        <f t="shared" si="98"/>
        <v>1.1377376135337514E-2</v>
      </c>
      <c r="D3187" s="130">
        <f t="shared" si="99"/>
        <v>11377.376135337514</v>
      </c>
    </row>
    <row r="3188" spans="1:4" x14ac:dyDescent="0.3">
      <c r="A3188" s="73">
        <v>39219</v>
      </c>
      <c r="B3188" s="130">
        <v>1512.75</v>
      </c>
      <c r="C3188" s="125">
        <f t="shared" si="98"/>
        <v>6.8956694976438637E-3</v>
      </c>
      <c r="D3188" s="130">
        <f t="shared" si="99"/>
        <v>6895.6694976438639</v>
      </c>
    </row>
    <row r="3189" spans="1:4" x14ac:dyDescent="0.3">
      <c r="A3189" s="73">
        <v>39218</v>
      </c>
      <c r="B3189" s="130">
        <v>1514.1400149999999</v>
      </c>
      <c r="C3189" s="125">
        <f t="shared" si="98"/>
        <v>1.2179775966689288E-2</v>
      </c>
      <c r="D3189" s="130">
        <f t="shared" si="99"/>
        <v>12179.775966689287</v>
      </c>
    </row>
    <row r="3190" spans="1:4" x14ac:dyDescent="0.3">
      <c r="A3190" s="73">
        <v>39217</v>
      </c>
      <c r="B3190" s="130">
        <v>1501.1899410000001</v>
      </c>
      <c r="C3190" s="125">
        <f t="shared" si="98"/>
        <v>1.0018092921424637E-2</v>
      </c>
      <c r="D3190" s="130">
        <f t="shared" si="99"/>
        <v>10018.092921424637</v>
      </c>
    </row>
    <row r="3191" spans="1:4" x14ac:dyDescent="0.3">
      <c r="A3191" s="73">
        <v>39216</v>
      </c>
      <c r="B3191" s="130">
        <v>1503.150024</v>
      </c>
      <c r="C3191" s="125">
        <f t="shared" si="98"/>
        <v>1.4018112259483573E-2</v>
      </c>
      <c r="D3191" s="130">
        <f t="shared" si="99"/>
        <v>14018.112259483572</v>
      </c>
    </row>
    <row r="3192" spans="1:4" x14ac:dyDescent="0.3">
      <c r="A3192" s="73">
        <v>39213</v>
      </c>
      <c r="B3192" s="130">
        <v>1505.849976</v>
      </c>
      <c r="C3192" s="125">
        <f t="shared" si="98"/>
        <v>7.8845237678049074E-3</v>
      </c>
      <c r="D3192" s="130">
        <f t="shared" si="99"/>
        <v>7884.523767804907</v>
      </c>
    </row>
    <row r="3193" spans="1:4" x14ac:dyDescent="0.3">
      <c r="A3193" s="73">
        <v>39212</v>
      </c>
      <c r="B3193" s="130">
        <v>1491.469971</v>
      </c>
      <c r="C3193" s="125">
        <f t="shared" si="98"/>
        <v>-1.8604845240086654E-3</v>
      </c>
      <c r="D3193" s="130">
        <f t="shared" si="99"/>
        <v>-1860.4845240086654</v>
      </c>
    </row>
    <row r="3194" spans="1:4" x14ac:dyDescent="0.3">
      <c r="A3194" s="73">
        <v>39211</v>
      </c>
      <c r="B3194" s="130">
        <v>1512.579956</v>
      </c>
      <c r="C3194" s="125">
        <f t="shared" si="98"/>
        <v>1.1474977929345043E-2</v>
      </c>
      <c r="D3194" s="130">
        <f t="shared" si="99"/>
        <v>11474.977929345043</v>
      </c>
    </row>
    <row r="3195" spans="1:4" x14ac:dyDescent="0.3">
      <c r="A3195" s="73">
        <v>39210</v>
      </c>
      <c r="B3195" s="130">
        <v>1507.719971</v>
      </c>
      <c r="C3195" s="125">
        <f t="shared" si="98"/>
        <v>1.8447549241617844E-2</v>
      </c>
      <c r="D3195" s="130">
        <f t="shared" si="99"/>
        <v>18447.549241617846</v>
      </c>
    </row>
    <row r="3196" spans="1:4" x14ac:dyDescent="0.3">
      <c r="A3196" s="73">
        <v>39209</v>
      </c>
      <c r="B3196" s="130">
        <v>1509.4799800000001</v>
      </c>
      <c r="C3196" s="125">
        <f t="shared" si="98"/>
        <v>1.9278375722665997E-2</v>
      </c>
      <c r="D3196" s="130">
        <f t="shared" si="99"/>
        <v>19278.375722665998</v>
      </c>
    </row>
    <row r="3197" spans="1:4" x14ac:dyDescent="0.3">
      <c r="A3197" s="73">
        <v>39206</v>
      </c>
      <c r="B3197" s="130">
        <v>1505.619995</v>
      </c>
      <c r="C3197" s="125">
        <f t="shared" si="98"/>
        <v>1.4329517528822944E-2</v>
      </c>
      <c r="D3197" s="130">
        <f t="shared" si="99"/>
        <v>14329.517528822944</v>
      </c>
    </row>
    <row r="3198" spans="1:4" x14ac:dyDescent="0.3">
      <c r="A3198" s="73">
        <v>39205</v>
      </c>
      <c r="B3198" s="130">
        <v>1502.3900149999999</v>
      </c>
      <c r="C3198" s="125">
        <f t="shared" si="98"/>
        <v>2.1526748914168392E-2</v>
      </c>
      <c r="D3198" s="130">
        <f t="shared" si="99"/>
        <v>21526.748914168391</v>
      </c>
    </row>
    <row r="3199" spans="1:4" x14ac:dyDescent="0.3">
      <c r="A3199" s="73">
        <v>39204</v>
      </c>
      <c r="B3199" s="130">
        <v>1495.920044</v>
      </c>
      <c r="C3199" s="125">
        <f t="shared" si="98"/>
        <v>1.5904953480475381E-2</v>
      </c>
      <c r="D3199" s="130">
        <f t="shared" si="99"/>
        <v>15904.95348047538</v>
      </c>
    </row>
    <row r="3200" spans="1:4" x14ac:dyDescent="0.3">
      <c r="A3200" s="73">
        <v>39203</v>
      </c>
      <c r="B3200" s="130">
        <v>1486.3000489999999</v>
      </c>
      <c r="C3200" s="125">
        <f t="shared" si="98"/>
        <v>1.0071539675313712E-2</v>
      </c>
      <c r="D3200" s="130">
        <f t="shared" si="99"/>
        <v>10071.539675313712</v>
      </c>
    </row>
    <row r="3201" spans="1:4" x14ac:dyDescent="0.3">
      <c r="A3201" s="73">
        <v>39202</v>
      </c>
      <c r="B3201" s="130">
        <v>1482.369995</v>
      </c>
      <c r="C3201" s="125">
        <f t="shared" si="98"/>
        <v>9.5619100752037944E-3</v>
      </c>
      <c r="D3201" s="130">
        <f t="shared" si="99"/>
        <v>9561.9100752037939</v>
      </c>
    </row>
    <row r="3202" spans="1:4" x14ac:dyDescent="0.3">
      <c r="A3202" s="73">
        <v>39199</v>
      </c>
      <c r="B3202" s="130">
        <v>1494.0699460000001</v>
      </c>
      <c r="C3202" s="125">
        <f t="shared" si="98"/>
        <v>2.837180072335288E-2</v>
      </c>
      <c r="D3202" s="130">
        <f t="shared" si="99"/>
        <v>28371.800723352881</v>
      </c>
    </row>
    <row r="3203" spans="1:4" x14ac:dyDescent="0.3">
      <c r="A3203" s="73">
        <v>39198</v>
      </c>
      <c r="B3203" s="130">
        <v>1494.25</v>
      </c>
      <c r="C3203" s="125">
        <f t="shared" si="98"/>
        <v>3.208312572726002E-2</v>
      </c>
      <c r="D3203" s="130">
        <f t="shared" si="99"/>
        <v>32083.12572726002</v>
      </c>
    </row>
    <row r="3204" spans="1:4" x14ac:dyDescent="0.3">
      <c r="A3204" s="73">
        <v>39197</v>
      </c>
      <c r="B3204" s="130">
        <v>1495.420044</v>
      </c>
      <c r="C3204" s="125">
        <f t="shared" si="98"/>
        <v>3.9301708421545012E-2</v>
      </c>
      <c r="D3204" s="130">
        <f t="shared" si="99"/>
        <v>39301.708421545009</v>
      </c>
    </row>
    <row r="3205" spans="1:4" x14ac:dyDescent="0.3">
      <c r="A3205" s="73">
        <v>39196</v>
      </c>
      <c r="B3205" s="130">
        <v>1480.410034</v>
      </c>
      <c r="C3205" s="125">
        <f t="shared" si="98"/>
        <v>2.2107318241903373E-2</v>
      </c>
      <c r="D3205" s="130">
        <f t="shared" si="99"/>
        <v>22107.318241903373</v>
      </c>
    </row>
    <row r="3206" spans="1:4" x14ac:dyDescent="0.3">
      <c r="A3206" s="73">
        <v>39195</v>
      </c>
      <c r="B3206" s="130">
        <v>1480.9300539999999</v>
      </c>
      <c r="C3206" s="125">
        <f t="shared" si="98"/>
        <v>2.5141781779945083E-2</v>
      </c>
      <c r="D3206" s="130">
        <f t="shared" si="99"/>
        <v>25141.781779945082</v>
      </c>
    </row>
    <row r="3207" spans="1:4" x14ac:dyDescent="0.3">
      <c r="A3207" s="73">
        <v>39192</v>
      </c>
      <c r="B3207" s="130">
        <v>1484.349976</v>
      </c>
      <c r="C3207" s="125">
        <f t="shared" si="98"/>
        <v>2.8114067240302631E-2</v>
      </c>
      <c r="D3207" s="130">
        <f t="shared" si="99"/>
        <v>28114.067240302633</v>
      </c>
    </row>
    <row r="3208" spans="1:4" x14ac:dyDescent="0.3">
      <c r="A3208" s="73">
        <v>39191</v>
      </c>
      <c r="B3208" s="130">
        <v>1470.7299800000001</v>
      </c>
      <c r="C3208" s="125">
        <f t="shared" ref="C3208:C3271" si="100">B3208/B3218-1</f>
        <v>2.1787299380240377E-2</v>
      </c>
      <c r="D3208" s="130">
        <f t="shared" ref="D3208:D3271" si="101">C3208*$B$5</f>
        <v>21787.299380240376</v>
      </c>
    </row>
    <row r="3209" spans="1:4" x14ac:dyDescent="0.3">
      <c r="A3209" s="73">
        <v>39190</v>
      </c>
      <c r="B3209" s="130">
        <v>1472.5</v>
      </c>
      <c r="C3209" s="125">
        <f t="shared" si="100"/>
        <v>2.4155448727467554E-2</v>
      </c>
      <c r="D3209" s="130">
        <f t="shared" si="101"/>
        <v>24155.448727467556</v>
      </c>
    </row>
    <row r="3210" spans="1:4" x14ac:dyDescent="0.3">
      <c r="A3210" s="73">
        <v>39189</v>
      </c>
      <c r="B3210" s="130">
        <v>1471.4799800000001</v>
      </c>
      <c r="C3210" s="125">
        <f t="shared" si="100"/>
        <v>3.2943687049074688E-2</v>
      </c>
      <c r="D3210" s="130">
        <f t="shared" si="101"/>
        <v>32943.687049074688</v>
      </c>
    </row>
    <row r="3211" spans="1:4" x14ac:dyDescent="0.3">
      <c r="A3211" s="73">
        <v>39188</v>
      </c>
      <c r="B3211" s="130">
        <v>1468.329956</v>
      </c>
      <c r="C3211" s="125">
        <f t="shared" si="100"/>
        <v>3.3409323579479899E-2</v>
      </c>
      <c r="D3211" s="130">
        <f t="shared" si="101"/>
        <v>33409.323579479897</v>
      </c>
    </row>
    <row r="3212" spans="1:4" x14ac:dyDescent="0.3">
      <c r="A3212" s="73">
        <v>39185</v>
      </c>
      <c r="B3212" s="130">
        <v>1452.849976</v>
      </c>
      <c r="C3212" s="125">
        <f t="shared" si="100"/>
        <v>2.1314099795358254E-2</v>
      </c>
      <c r="D3212" s="130">
        <f t="shared" si="101"/>
        <v>21314.099795358256</v>
      </c>
    </row>
    <row r="3213" spans="1:4" x14ac:dyDescent="0.3">
      <c r="A3213" s="73">
        <v>39184</v>
      </c>
      <c r="B3213" s="130">
        <v>1447.8000489999999</v>
      </c>
      <c r="C3213" s="125">
        <f t="shared" si="100"/>
        <v>2.1570295175381338E-2</v>
      </c>
      <c r="D3213" s="130">
        <f t="shared" si="101"/>
        <v>21570.295175381336</v>
      </c>
    </row>
    <row r="3214" spans="1:4" x14ac:dyDescent="0.3">
      <c r="A3214" s="73">
        <v>39183</v>
      </c>
      <c r="B3214" s="130">
        <v>1438.869995</v>
      </c>
      <c r="C3214" s="125">
        <f t="shared" si="100"/>
        <v>7.18181316645361E-3</v>
      </c>
      <c r="D3214" s="130">
        <f t="shared" si="101"/>
        <v>7181.8131664536104</v>
      </c>
    </row>
    <row r="3215" spans="1:4" x14ac:dyDescent="0.3">
      <c r="A3215" s="73">
        <v>39182</v>
      </c>
      <c r="B3215" s="130">
        <v>1448.3900149999999</v>
      </c>
      <c r="C3215" s="125">
        <f t="shared" si="100"/>
        <v>7.5756626086955769E-3</v>
      </c>
      <c r="D3215" s="130">
        <f t="shared" si="101"/>
        <v>7575.6626086955766</v>
      </c>
    </row>
    <row r="3216" spans="1:4" x14ac:dyDescent="0.3">
      <c r="A3216" s="73">
        <v>39181</v>
      </c>
      <c r="B3216" s="130">
        <v>1444.6099850000001</v>
      </c>
      <c r="C3216" s="125">
        <f t="shared" si="100"/>
        <v>5.9187667301121571E-3</v>
      </c>
      <c r="D3216" s="130">
        <f t="shared" si="101"/>
        <v>5918.7667301121573</v>
      </c>
    </row>
    <row r="3217" spans="1:4" x14ac:dyDescent="0.3">
      <c r="A3217" s="73">
        <v>39177</v>
      </c>
      <c r="B3217" s="130">
        <v>1443.76001</v>
      </c>
      <c r="C3217" s="125">
        <f t="shared" si="100"/>
        <v>6.4271269879836446E-3</v>
      </c>
      <c r="D3217" s="130">
        <f t="shared" si="101"/>
        <v>6427.1269879836445</v>
      </c>
    </row>
    <row r="3218" spans="1:4" x14ac:dyDescent="0.3">
      <c r="A3218" s="73">
        <v>39176</v>
      </c>
      <c r="B3218" s="130">
        <v>1439.369995</v>
      </c>
      <c r="C3218" s="125">
        <f t="shared" si="100"/>
        <v>3.0173067526515496E-3</v>
      </c>
      <c r="D3218" s="130">
        <f t="shared" si="101"/>
        <v>3017.3067526515497</v>
      </c>
    </row>
    <row r="3219" spans="1:4" x14ac:dyDescent="0.3">
      <c r="A3219" s="73">
        <v>39175</v>
      </c>
      <c r="B3219" s="130">
        <v>1437.7700199999999</v>
      </c>
      <c r="C3219" s="125">
        <f t="shared" si="100"/>
        <v>1.9015748452754222E-2</v>
      </c>
      <c r="D3219" s="130">
        <f t="shared" si="101"/>
        <v>19015.748452754222</v>
      </c>
    </row>
    <row r="3220" spans="1:4" x14ac:dyDescent="0.3">
      <c r="A3220" s="73">
        <v>39174</v>
      </c>
      <c r="B3220" s="130">
        <v>1424.5500489999999</v>
      </c>
      <c r="C3220" s="125">
        <f t="shared" si="100"/>
        <v>1.6040675187652509E-2</v>
      </c>
      <c r="D3220" s="130">
        <f t="shared" si="101"/>
        <v>16040.675187652509</v>
      </c>
    </row>
    <row r="3221" spans="1:4" x14ac:dyDescent="0.3">
      <c r="A3221" s="73">
        <v>39171</v>
      </c>
      <c r="B3221" s="130">
        <v>1420.8599850000001</v>
      </c>
      <c r="C3221" s="125">
        <f t="shared" si="100"/>
        <v>2.4449356644449027E-2</v>
      </c>
      <c r="D3221" s="130">
        <f t="shared" si="101"/>
        <v>24449.356644449028</v>
      </c>
    </row>
    <row r="3222" spans="1:4" x14ac:dyDescent="0.3">
      <c r="A3222" s="73">
        <v>39170</v>
      </c>
      <c r="B3222" s="130">
        <v>1422.530029</v>
      </c>
      <c r="C3222" s="125">
        <f t="shared" si="100"/>
        <v>2.1726951022724261E-2</v>
      </c>
      <c r="D3222" s="130">
        <f t="shared" si="101"/>
        <v>21726.951022724261</v>
      </c>
    </row>
    <row r="3223" spans="1:4" x14ac:dyDescent="0.3">
      <c r="A3223" s="73">
        <v>39169</v>
      </c>
      <c r="B3223" s="130">
        <v>1417.2299800000001</v>
      </c>
      <c r="C3223" s="125">
        <f t="shared" si="100"/>
        <v>2.1669971990831316E-2</v>
      </c>
      <c r="D3223" s="130">
        <f t="shared" si="101"/>
        <v>21669.971990831316</v>
      </c>
    </row>
    <row r="3224" spans="1:4" x14ac:dyDescent="0.3">
      <c r="A3224" s="73">
        <v>39168</v>
      </c>
      <c r="B3224" s="130">
        <v>1428.6099850000001</v>
      </c>
      <c r="C3224" s="125">
        <f t="shared" si="100"/>
        <v>3.6764785225497532E-2</v>
      </c>
      <c r="D3224" s="130">
        <f t="shared" si="101"/>
        <v>36764.78522549753</v>
      </c>
    </row>
    <row r="3225" spans="1:4" x14ac:dyDescent="0.3">
      <c r="A3225" s="73">
        <v>39167</v>
      </c>
      <c r="B3225" s="130">
        <v>1437.5</v>
      </c>
      <c r="C3225" s="125">
        <f t="shared" si="100"/>
        <v>2.1967883212874462E-2</v>
      </c>
      <c r="D3225" s="130">
        <f t="shared" si="101"/>
        <v>21967.883212874462</v>
      </c>
    </row>
    <row r="3226" spans="1:4" x14ac:dyDescent="0.3">
      <c r="A3226" s="73">
        <v>39164</v>
      </c>
      <c r="B3226" s="130">
        <v>1436.1099850000001</v>
      </c>
      <c r="C3226" s="125">
        <f t="shared" si="100"/>
        <v>2.3716189876500815E-2</v>
      </c>
      <c r="D3226" s="130">
        <f t="shared" si="101"/>
        <v>23716.189876500815</v>
      </c>
    </row>
    <row r="3227" spans="1:4" x14ac:dyDescent="0.3">
      <c r="A3227" s="73">
        <v>39163</v>
      </c>
      <c r="B3227" s="130">
        <v>1434.540039</v>
      </c>
      <c r="C3227" s="125">
        <f t="shared" si="100"/>
        <v>2.3290003959404837E-2</v>
      </c>
      <c r="D3227" s="130">
        <f t="shared" si="101"/>
        <v>23290.003959404836</v>
      </c>
    </row>
    <row r="3228" spans="1:4" x14ac:dyDescent="0.3">
      <c r="A3228" s="73">
        <v>39162</v>
      </c>
      <c r="B3228" s="130">
        <v>1435.040039</v>
      </c>
      <c r="C3228" s="125">
        <f t="shared" si="100"/>
        <v>3.0941808298535545E-2</v>
      </c>
      <c r="D3228" s="130">
        <f t="shared" si="101"/>
        <v>30941.808298535543</v>
      </c>
    </row>
    <row r="3229" spans="1:4" x14ac:dyDescent="0.3">
      <c r="A3229" s="73">
        <v>39161</v>
      </c>
      <c r="B3229" s="130">
        <v>1410.9399410000001</v>
      </c>
      <c r="C3229" s="125">
        <f t="shared" si="100"/>
        <v>1.1129278578772217E-2</v>
      </c>
      <c r="D3229" s="130">
        <f t="shared" si="101"/>
        <v>11129.278578772217</v>
      </c>
    </row>
    <row r="3230" spans="1:4" x14ac:dyDescent="0.3">
      <c r="A3230" s="73">
        <v>39160</v>
      </c>
      <c r="B3230" s="130">
        <v>1402.0600589999999</v>
      </c>
      <c r="C3230" s="125">
        <f t="shared" si="100"/>
        <v>2.0333059777650542E-2</v>
      </c>
      <c r="D3230" s="130">
        <f t="shared" si="101"/>
        <v>20333.059777650542</v>
      </c>
    </row>
    <row r="3231" spans="1:4" x14ac:dyDescent="0.3">
      <c r="A3231" s="73">
        <v>39157</v>
      </c>
      <c r="B3231" s="130">
        <v>1386.9499510000001</v>
      </c>
      <c r="C3231" s="125">
        <f t="shared" si="100"/>
        <v>-1.5866331669422973E-4</v>
      </c>
      <c r="D3231" s="130">
        <f t="shared" si="101"/>
        <v>-158.66331669422974</v>
      </c>
    </row>
    <row r="3232" spans="1:4" x14ac:dyDescent="0.3">
      <c r="A3232" s="73">
        <v>39156</v>
      </c>
      <c r="B3232" s="130">
        <v>1392.280029</v>
      </c>
      <c r="C3232" s="125">
        <f t="shared" si="100"/>
        <v>-7.7610087576812647E-3</v>
      </c>
      <c r="D3232" s="130">
        <f t="shared" si="101"/>
        <v>-7761.0087576812648</v>
      </c>
    </row>
    <row r="3233" spans="1:4" x14ac:dyDescent="0.3">
      <c r="A3233" s="73">
        <v>39155</v>
      </c>
      <c r="B3233" s="130">
        <v>1387.170044</v>
      </c>
      <c r="C3233" s="125">
        <f t="shared" si="100"/>
        <v>-1.3967602645861388E-2</v>
      </c>
      <c r="D3233" s="130">
        <f t="shared" si="101"/>
        <v>-13967.602645861387</v>
      </c>
    </row>
    <row r="3234" spans="1:4" x14ac:dyDescent="0.3">
      <c r="A3234" s="73">
        <v>39154</v>
      </c>
      <c r="B3234" s="130">
        <v>1377.9499510000001</v>
      </c>
      <c r="C3234" s="125">
        <f t="shared" si="100"/>
        <v>-1.5074685078401817E-2</v>
      </c>
      <c r="D3234" s="130">
        <f t="shared" si="101"/>
        <v>-15074.685078401817</v>
      </c>
    </row>
    <row r="3235" spans="1:4" x14ac:dyDescent="0.3">
      <c r="A3235" s="73">
        <v>39153</v>
      </c>
      <c r="B3235" s="130">
        <v>1406.599976</v>
      </c>
      <c r="C3235" s="125">
        <f t="shared" si="100"/>
        <v>-2.9509386248885328E-2</v>
      </c>
      <c r="D3235" s="130">
        <f t="shared" si="101"/>
        <v>-29509.386248885326</v>
      </c>
    </row>
    <row r="3236" spans="1:4" x14ac:dyDescent="0.3">
      <c r="A3236" s="73">
        <v>39150</v>
      </c>
      <c r="B3236" s="130">
        <v>1402.839966</v>
      </c>
      <c r="C3236" s="125">
        <f t="shared" si="100"/>
        <v>-3.3317468398852523E-2</v>
      </c>
      <c r="D3236" s="130">
        <f t="shared" si="101"/>
        <v>-33317.468398852521</v>
      </c>
    </row>
    <row r="3237" spans="1:4" x14ac:dyDescent="0.3">
      <c r="A3237" s="73">
        <v>39149</v>
      </c>
      <c r="B3237" s="130">
        <v>1401.8900149999999</v>
      </c>
      <c r="C3237" s="125">
        <f t="shared" si="100"/>
        <v>-3.7414678732835327E-2</v>
      </c>
      <c r="D3237" s="130">
        <f t="shared" si="101"/>
        <v>-37414.678732835324</v>
      </c>
    </row>
    <row r="3238" spans="1:4" x14ac:dyDescent="0.3">
      <c r="A3238" s="73">
        <v>39148</v>
      </c>
      <c r="B3238" s="130">
        <v>1391.969971</v>
      </c>
      <c r="C3238" s="125">
        <f t="shared" si="100"/>
        <v>-4.5045748080631776E-2</v>
      </c>
      <c r="D3238" s="130">
        <f t="shared" si="101"/>
        <v>-45045.748080631776</v>
      </c>
    </row>
    <row r="3239" spans="1:4" x14ac:dyDescent="0.3">
      <c r="A3239" s="73">
        <v>39147</v>
      </c>
      <c r="B3239" s="130">
        <v>1395.410034</v>
      </c>
      <c r="C3239" s="125">
        <f t="shared" si="100"/>
        <v>-4.4030210472410736E-2</v>
      </c>
      <c r="D3239" s="130">
        <f t="shared" si="101"/>
        <v>-44030.210472410734</v>
      </c>
    </row>
    <row r="3240" spans="1:4" x14ac:dyDescent="0.3">
      <c r="A3240" s="73">
        <v>39146</v>
      </c>
      <c r="B3240" s="130">
        <v>1374.119995</v>
      </c>
      <c r="C3240" s="125">
        <f t="shared" si="100"/>
        <v>-5.5938031121382292E-2</v>
      </c>
      <c r="D3240" s="130">
        <f t="shared" si="101"/>
        <v>-55938.031121382293</v>
      </c>
    </row>
    <row r="3241" spans="1:4" x14ac:dyDescent="0.3">
      <c r="A3241" s="73">
        <v>39143</v>
      </c>
      <c r="B3241" s="130">
        <v>1387.170044</v>
      </c>
      <c r="C3241" s="125">
        <f t="shared" si="100"/>
        <v>-4.7803084945612584E-2</v>
      </c>
      <c r="D3241" s="130">
        <f t="shared" si="101"/>
        <v>-47803.084945612587</v>
      </c>
    </row>
    <row r="3242" spans="1:4" x14ac:dyDescent="0.3">
      <c r="A3242" s="73">
        <v>39142</v>
      </c>
      <c r="B3242" s="130">
        <v>1403.170044</v>
      </c>
      <c r="C3242" s="125">
        <f t="shared" si="100"/>
        <v>-3.5820795193280408E-2</v>
      </c>
      <c r="D3242" s="130">
        <f t="shared" si="101"/>
        <v>-35820.795193280406</v>
      </c>
    </row>
    <row r="3243" spans="1:4" x14ac:dyDescent="0.3">
      <c r="A3243" s="73">
        <v>39141</v>
      </c>
      <c r="B3243" s="130">
        <v>1406.8199460000001</v>
      </c>
      <c r="C3243" s="125">
        <f t="shared" si="100"/>
        <v>-2.5923354341161775E-2</v>
      </c>
      <c r="D3243" s="130">
        <f t="shared" si="101"/>
        <v>-25923.354341161776</v>
      </c>
    </row>
    <row r="3244" spans="1:4" x14ac:dyDescent="0.3">
      <c r="A3244" s="73">
        <v>39140</v>
      </c>
      <c r="B3244" s="130">
        <v>1399.040039</v>
      </c>
      <c r="C3244" s="125">
        <f t="shared" si="100"/>
        <v>-2.3950519488863731E-2</v>
      </c>
      <c r="D3244" s="130">
        <f t="shared" si="101"/>
        <v>-23950.519488863731</v>
      </c>
    </row>
    <row r="3245" spans="1:4" x14ac:dyDescent="0.3">
      <c r="A3245" s="73">
        <v>39139</v>
      </c>
      <c r="B3245" s="130">
        <v>1449.369995</v>
      </c>
      <c r="C3245" s="125">
        <f t="shared" si="100"/>
        <v>7.8647174220698446E-3</v>
      </c>
      <c r="D3245" s="130">
        <f t="shared" si="101"/>
        <v>7864.7174220698444</v>
      </c>
    </row>
    <row r="3246" spans="1:4" x14ac:dyDescent="0.3">
      <c r="A3246" s="73">
        <v>39136</v>
      </c>
      <c r="B3246" s="130">
        <v>1451.1899410000001</v>
      </c>
      <c r="C3246" s="125">
        <f t="shared" si="100"/>
        <v>1.9884430009335929E-3</v>
      </c>
      <c r="D3246" s="130">
        <f t="shared" si="101"/>
        <v>1988.4430009335929</v>
      </c>
    </row>
    <row r="3247" spans="1:4" x14ac:dyDescent="0.3">
      <c r="A3247" s="73">
        <v>39135</v>
      </c>
      <c r="B3247" s="130">
        <v>1456.380005</v>
      </c>
      <c r="C3247" s="125">
        <f t="shared" si="100"/>
        <v>4.3861359927983568E-3</v>
      </c>
      <c r="D3247" s="130">
        <f t="shared" si="101"/>
        <v>4386.1359927983567</v>
      </c>
    </row>
    <row r="3248" spans="1:4" x14ac:dyDescent="0.3">
      <c r="A3248" s="73">
        <v>39134</v>
      </c>
      <c r="B3248" s="130">
        <v>1457.630005</v>
      </c>
      <c r="C3248" s="125">
        <f t="shared" si="100"/>
        <v>6.6505559392264768E-3</v>
      </c>
      <c r="D3248" s="130">
        <f t="shared" si="101"/>
        <v>6650.5559392264768</v>
      </c>
    </row>
    <row r="3249" spans="1:4" x14ac:dyDescent="0.3">
      <c r="A3249" s="73">
        <v>39133</v>
      </c>
      <c r="B3249" s="130">
        <v>1459.6800539999999</v>
      </c>
      <c r="C3249" s="125">
        <f t="shared" si="100"/>
        <v>8.7699735918698174E-3</v>
      </c>
      <c r="D3249" s="130">
        <f t="shared" si="101"/>
        <v>8769.973591869817</v>
      </c>
    </row>
    <row r="3250" spans="1:4" x14ac:dyDescent="0.3">
      <c r="A3250" s="73">
        <v>39129</v>
      </c>
      <c r="B3250" s="130">
        <v>1455.540039</v>
      </c>
      <c r="C3250" s="125">
        <f t="shared" si="100"/>
        <v>4.9365322364500752E-3</v>
      </c>
      <c r="D3250" s="130">
        <f t="shared" si="101"/>
        <v>4936.5322364500753</v>
      </c>
    </row>
    <row r="3251" spans="1:4" x14ac:dyDescent="0.3">
      <c r="A3251" s="73">
        <v>39128</v>
      </c>
      <c r="B3251" s="130">
        <v>1456.8100589999999</v>
      </c>
      <c r="C3251" s="125">
        <f t="shared" si="100"/>
        <v>7.517682921520441E-3</v>
      </c>
      <c r="D3251" s="130">
        <f t="shared" si="101"/>
        <v>7517.6829215204407</v>
      </c>
    </row>
    <row r="3252" spans="1:4" x14ac:dyDescent="0.3">
      <c r="A3252" s="73">
        <v>39127</v>
      </c>
      <c r="B3252" s="130">
        <v>1455.3000489999999</v>
      </c>
      <c r="C3252" s="125">
        <f t="shared" si="100"/>
        <v>1.186176098468783E-2</v>
      </c>
      <c r="D3252" s="130">
        <f t="shared" si="101"/>
        <v>11861.760984687829</v>
      </c>
    </row>
    <row r="3253" spans="1:4" x14ac:dyDescent="0.3">
      <c r="A3253" s="73">
        <v>39126</v>
      </c>
      <c r="B3253" s="130">
        <v>1444.26001</v>
      </c>
      <c r="C3253" s="125">
        <f t="shared" si="100"/>
        <v>1.0806164935774243E-2</v>
      </c>
      <c r="D3253" s="130">
        <f t="shared" si="101"/>
        <v>10806.164935774243</v>
      </c>
    </row>
    <row r="3254" spans="1:4" x14ac:dyDescent="0.3">
      <c r="A3254" s="73">
        <v>39125</v>
      </c>
      <c r="B3254" s="130">
        <v>1433.369995</v>
      </c>
      <c r="C3254" s="125">
        <f t="shared" si="100"/>
        <v>8.9749546288766524E-3</v>
      </c>
      <c r="D3254" s="130">
        <f t="shared" si="101"/>
        <v>8974.9546288766524</v>
      </c>
    </row>
    <row r="3255" spans="1:4" x14ac:dyDescent="0.3">
      <c r="A3255" s="73">
        <v>39122</v>
      </c>
      <c r="B3255" s="130">
        <v>1438.0600589999999</v>
      </c>
      <c r="C3255" s="125">
        <f t="shared" si="100"/>
        <v>1.1165959581092455E-2</v>
      </c>
      <c r="D3255" s="130">
        <f t="shared" si="101"/>
        <v>11165.959581092455</v>
      </c>
    </row>
    <row r="3256" spans="1:4" x14ac:dyDescent="0.3">
      <c r="A3256" s="73">
        <v>39121</v>
      </c>
      <c r="B3256" s="130">
        <v>1448.3100589999999</v>
      </c>
      <c r="C3256" s="125">
        <f t="shared" si="100"/>
        <v>1.7143082090431916E-2</v>
      </c>
      <c r="D3256" s="130">
        <f t="shared" si="101"/>
        <v>17143.082090431915</v>
      </c>
    </row>
    <row r="3257" spans="1:4" x14ac:dyDescent="0.3">
      <c r="A3257" s="73">
        <v>39120</v>
      </c>
      <c r="B3257" s="130">
        <v>1450.0200199999999</v>
      </c>
      <c r="C3257" s="125">
        <f t="shared" si="100"/>
        <v>6.8674459706157265E-3</v>
      </c>
      <c r="D3257" s="130">
        <f t="shared" si="101"/>
        <v>6867.4459706157268</v>
      </c>
    </row>
    <row r="3258" spans="1:4" x14ac:dyDescent="0.3">
      <c r="A3258" s="73">
        <v>39119</v>
      </c>
      <c r="B3258" s="130">
        <v>1448</v>
      </c>
      <c r="C3258" s="125">
        <f t="shared" si="100"/>
        <v>1.4012710271169349E-2</v>
      </c>
      <c r="D3258" s="130">
        <f t="shared" si="101"/>
        <v>14012.710271169348</v>
      </c>
    </row>
    <row r="3259" spans="1:4" x14ac:dyDescent="0.3">
      <c r="A3259" s="73">
        <v>39118</v>
      </c>
      <c r="B3259" s="130">
        <v>1446.98999</v>
      </c>
      <c r="C3259" s="125">
        <f t="shared" si="100"/>
        <v>1.6894507767546862E-2</v>
      </c>
      <c r="D3259" s="130">
        <f t="shared" si="101"/>
        <v>16894.507767546864</v>
      </c>
    </row>
    <row r="3260" spans="1:4" x14ac:dyDescent="0.3">
      <c r="A3260" s="73">
        <v>39115</v>
      </c>
      <c r="B3260" s="130">
        <v>1448.3900149999999</v>
      </c>
      <c r="C3260" s="125">
        <f t="shared" si="100"/>
        <v>1.2506127228241848E-2</v>
      </c>
      <c r="D3260" s="130">
        <f t="shared" si="101"/>
        <v>12506.127228241849</v>
      </c>
    </row>
    <row r="3261" spans="1:4" x14ac:dyDescent="0.3">
      <c r="A3261" s="73">
        <v>39114</v>
      </c>
      <c r="B3261" s="130">
        <v>1445.9399410000001</v>
      </c>
      <c r="C3261" s="125">
        <f t="shared" si="100"/>
        <v>1.3720104929717092E-2</v>
      </c>
      <c r="D3261" s="130">
        <f t="shared" si="101"/>
        <v>13720.104929717092</v>
      </c>
    </row>
    <row r="3262" spans="1:4" x14ac:dyDescent="0.3">
      <c r="A3262" s="73">
        <v>39113</v>
      </c>
      <c r="B3262" s="130">
        <v>1438.23999</v>
      </c>
      <c r="C3262" s="125">
        <f t="shared" si="100"/>
        <v>5.3263585205238773E-3</v>
      </c>
      <c r="D3262" s="130">
        <f t="shared" si="101"/>
        <v>5326.3585205238769</v>
      </c>
    </row>
    <row r="3263" spans="1:4" x14ac:dyDescent="0.3">
      <c r="A3263" s="73">
        <v>39112</v>
      </c>
      <c r="B3263" s="130">
        <v>1428.8199460000001</v>
      </c>
      <c r="C3263" s="125">
        <f t="shared" si="100"/>
        <v>-2.1510426345240363E-3</v>
      </c>
      <c r="D3263" s="130">
        <f t="shared" si="101"/>
        <v>-2151.0426345240362</v>
      </c>
    </row>
    <row r="3264" spans="1:4" x14ac:dyDescent="0.3">
      <c r="A3264" s="73">
        <v>39111</v>
      </c>
      <c r="B3264" s="130">
        <v>1420.619995</v>
      </c>
      <c r="C3264" s="125">
        <f t="shared" si="100"/>
        <v>-7.0663124008906175E-3</v>
      </c>
      <c r="D3264" s="130">
        <f t="shared" si="101"/>
        <v>-7066.3124008906179</v>
      </c>
    </row>
    <row r="3265" spans="1:4" x14ac:dyDescent="0.3">
      <c r="A3265" s="73">
        <v>39108</v>
      </c>
      <c r="B3265" s="130">
        <v>1422.1800539999999</v>
      </c>
      <c r="C3265" s="125">
        <f t="shared" si="100"/>
        <v>-1.1517551812693094E-3</v>
      </c>
      <c r="D3265" s="130">
        <f t="shared" si="101"/>
        <v>-1151.7551812693093</v>
      </c>
    </row>
    <row r="3266" spans="1:4" x14ac:dyDescent="0.3">
      <c r="A3266" s="73">
        <v>39107</v>
      </c>
      <c r="B3266" s="130">
        <v>1423.900024</v>
      </c>
      <c r="C3266" s="125">
        <f t="shared" si="100"/>
        <v>6.3964718192850434E-3</v>
      </c>
      <c r="D3266" s="130">
        <f t="shared" si="101"/>
        <v>6396.4718192850432</v>
      </c>
    </row>
    <row r="3267" spans="1:4" x14ac:dyDescent="0.3">
      <c r="A3267" s="73">
        <v>39106</v>
      </c>
      <c r="B3267" s="130">
        <v>1440.130005</v>
      </c>
      <c r="C3267" s="125">
        <f t="shared" si="100"/>
        <v>1.9842661193278044E-2</v>
      </c>
      <c r="D3267" s="130">
        <f t="shared" si="101"/>
        <v>19842.661193278043</v>
      </c>
    </row>
    <row r="3268" spans="1:4" x14ac:dyDescent="0.3">
      <c r="A3268" s="73">
        <v>39105</v>
      </c>
      <c r="B3268" s="130">
        <v>1427.98999</v>
      </c>
      <c r="C3268" s="125">
        <f t="shared" si="100"/>
        <v>1.0723099830543648E-2</v>
      </c>
      <c r="D3268" s="130">
        <f t="shared" si="101"/>
        <v>10723.099830543648</v>
      </c>
    </row>
    <row r="3269" spans="1:4" x14ac:dyDescent="0.3">
      <c r="A3269" s="73">
        <v>39104</v>
      </c>
      <c r="B3269" s="130">
        <v>1422.9499510000001</v>
      </c>
      <c r="C3269" s="125">
        <f t="shared" si="100"/>
        <v>9.391995776640405E-3</v>
      </c>
      <c r="D3269" s="130">
        <f t="shared" si="101"/>
        <v>9391.9957766404041</v>
      </c>
    </row>
    <row r="3270" spans="1:4" x14ac:dyDescent="0.3">
      <c r="A3270" s="73">
        <v>39101</v>
      </c>
      <c r="B3270" s="130">
        <v>1430.5</v>
      </c>
      <c r="C3270" s="125">
        <f t="shared" si="100"/>
        <v>8.5734268874151365E-3</v>
      </c>
      <c r="D3270" s="130">
        <f t="shared" si="101"/>
        <v>8573.4268874151367</v>
      </c>
    </row>
    <row r="3271" spans="1:4" x14ac:dyDescent="0.3">
      <c r="A3271" s="73">
        <v>39100</v>
      </c>
      <c r="B3271" s="130">
        <v>1426.369995</v>
      </c>
      <c r="C3271" s="125">
        <f t="shared" si="100"/>
        <v>6.8968086725422761E-3</v>
      </c>
      <c r="D3271" s="130">
        <f t="shared" si="101"/>
        <v>6896.8086725422763</v>
      </c>
    </row>
    <row r="3272" spans="1:4" x14ac:dyDescent="0.3">
      <c r="A3272" s="73">
        <v>39099</v>
      </c>
      <c r="B3272" s="130">
        <v>1430.619995</v>
      </c>
      <c r="C3272" s="125" t="e">
        <f t="shared" ref="C3272:C3281" si="102">B3272/B3282-1</f>
        <v>#DIV/0!</v>
      </c>
      <c r="D3272" s="130" t="e">
        <f t="shared" ref="D3272:D3281" si="103">C3272*$B$5</f>
        <v>#DIV/0!</v>
      </c>
    </row>
    <row r="3273" spans="1:4" x14ac:dyDescent="0.3">
      <c r="A3273" s="73">
        <v>39098</v>
      </c>
      <c r="B3273" s="130">
        <v>1431.900024</v>
      </c>
      <c r="C3273" s="125" t="e">
        <f t="shared" si="102"/>
        <v>#DIV/0!</v>
      </c>
      <c r="D3273" s="130" t="e">
        <f t="shared" si="103"/>
        <v>#DIV/0!</v>
      </c>
    </row>
    <row r="3274" spans="1:4" x14ac:dyDescent="0.3">
      <c r="A3274" s="73">
        <v>39094</v>
      </c>
      <c r="B3274" s="130">
        <v>1430.7299800000001</v>
      </c>
      <c r="C3274" s="125" t="e">
        <f t="shared" si="102"/>
        <v>#DIV/0!</v>
      </c>
      <c r="D3274" s="130" t="e">
        <f t="shared" si="103"/>
        <v>#DIV/0!</v>
      </c>
    </row>
    <row r="3275" spans="1:4" x14ac:dyDescent="0.3">
      <c r="A3275" s="73">
        <v>39093</v>
      </c>
      <c r="B3275" s="130">
        <v>1423.8199460000001</v>
      </c>
      <c r="C3275" s="125" t="e">
        <f t="shared" si="102"/>
        <v>#DIV/0!</v>
      </c>
      <c r="D3275" s="130" t="e">
        <f t="shared" si="103"/>
        <v>#DIV/0!</v>
      </c>
    </row>
    <row r="3276" spans="1:4" x14ac:dyDescent="0.3">
      <c r="A3276" s="73">
        <v>39092</v>
      </c>
      <c r="B3276" s="130">
        <v>1414.849976</v>
      </c>
      <c r="C3276" s="125" t="e">
        <f t="shared" si="102"/>
        <v>#DIV/0!</v>
      </c>
      <c r="D3276" s="130" t="e">
        <f t="shared" si="103"/>
        <v>#DIV/0!</v>
      </c>
    </row>
    <row r="3277" spans="1:4" x14ac:dyDescent="0.3">
      <c r="A3277" s="73">
        <v>39091</v>
      </c>
      <c r="B3277" s="130">
        <v>1412.1099850000001</v>
      </c>
      <c r="C3277" s="125" t="e">
        <f t="shared" si="102"/>
        <v>#DIV/0!</v>
      </c>
      <c r="D3277" s="130" t="e">
        <f t="shared" si="103"/>
        <v>#DIV/0!</v>
      </c>
    </row>
    <row r="3278" spans="1:4" x14ac:dyDescent="0.3">
      <c r="A3278" s="73">
        <v>39090</v>
      </c>
      <c r="B3278" s="130">
        <v>1412.839966</v>
      </c>
      <c r="C3278" s="125" t="e">
        <f t="shared" si="102"/>
        <v>#DIV/0!</v>
      </c>
      <c r="D3278" s="130" t="e">
        <f t="shared" si="103"/>
        <v>#DIV/0!</v>
      </c>
    </row>
    <row r="3279" spans="1:4" x14ac:dyDescent="0.3">
      <c r="A3279" s="73">
        <v>39087</v>
      </c>
      <c r="B3279" s="130">
        <v>1409.709961</v>
      </c>
      <c r="C3279" s="125" t="e">
        <f t="shared" si="102"/>
        <v>#DIV/0!</v>
      </c>
      <c r="D3279" s="130" t="e">
        <f t="shared" si="103"/>
        <v>#DIV/0!</v>
      </c>
    </row>
    <row r="3280" spans="1:4" x14ac:dyDescent="0.3">
      <c r="A3280" s="73">
        <v>39086</v>
      </c>
      <c r="B3280" s="130">
        <v>1418.339966</v>
      </c>
      <c r="C3280" s="125" t="e">
        <f t="shared" si="102"/>
        <v>#DIV/0!</v>
      </c>
      <c r="D3280" s="130" t="e">
        <f t="shared" si="103"/>
        <v>#DIV/0!</v>
      </c>
    </row>
    <row r="3281" spans="1:4" x14ac:dyDescent="0.3">
      <c r="A3281" s="73">
        <v>39085</v>
      </c>
      <c r="B3281" s="130">
        <v>1416.599976</v>
      </c>
      <c r="C3281" s="125" t="e">
        <f t="shared" si="102"/>
        <v>#DIV/0!</v>
      </c>
      <c r="D3281" s="130" t="e">
        <f t="shared" si="103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288</v>
      </c>
    </row>
    <row r="2" spans="1:5" x14ac:dyDescent="0.3">
      <c r="E2" s="112">
        <v>250</v>
      </c>
    </row>
    <row r="3" spans="1:5" x14ac:dyDescent="0.3">
      <c r="B3" s="70"/>
    </row>
    <row r="4" spans="1:5" x14ac:dyDescent="0.3">
      <c r="A4" s="1" t="s">
        <v>285</v>
      </c>
      <c r="B4" s="105" t="s">
        <v>184</v>
      </c>
      <c r="E4" s="1" t="s">
        <v>287</v>
      </c>
    </row>
    <row r="5" spans="1:5" x14ac:dyDescent="0.3">
      <c r="A5" s="1" t="s">
        <v>284</v>
      </c>
      <c r="B5" s="70">
        <v>1000000</v>
      </c>
      <c r="E5" s="131">
        <v>0.99</v>
      </c>
    </row>
    <row r="7" spans="1:5" s="105" customFormat="1" x14ac:dyDescent="0.3">
      <c r="A7" s="105" t="s">
        <v>24</v>
      </c>
      <c r="B7" s="105" t="s">
        <v>284</v>
      </c>
      <c r="C7" s="105" t="s">
        <v>276</v>
      </c>
      <c r="D7" s="105" t="s">
        <v>283</v>
      </c>
      <c r="E7" s="105" t="s">
        <v>286</v>
      </c>
    </row>
    <row r="8" spans="1:5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</row>
    <row r="9" spans="1:5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</row>
    <row r="10" spans="1:5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</row>
    <row r="11" spans="1:5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</row>
    <row r="12" spans="1:5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</row>
    <row r="13" spans="1:5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</row>
    <row r="14" spans="1:5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</row>
    <row r="15" spans="1:5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</row>
    <row r="16" spans="1:5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</row>
    <row r="17" spans="1:5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</row>
    <row r="18" spans="1:5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</row>
    <row r="19" spans="1:5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</row>
    <row r="20" spans="1:5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</row>
    <row r="21" spans="1:5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</row>
    <row r="22" spans="1:5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</row>
    <row r="23" spans="1:5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</row>
    <row r="24" spans="1:5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</row>
    <row r="25" spans="1:5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</row>
    <row r="26" spans="1:5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</row>
    <row r="27" spans="1:5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</row>
    <row r="28" spans="1:5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</row>
    <row r="29" spans="1:5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</row>
    <row r="30" spans="1:5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</row>
    <row r="31" spans="1:5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</row>
    <row r="32" spans="1:5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</row>
    <row r="33" spans="1:5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</row>
    <row r="34" spans="1:5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</row>
    <row r="35" spans="1:5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</row>
    <row r="36" spans="1:5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</row>
    <row r="37" spans="1:5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</row>
    <row r="38" spans="1:5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</row>
    <row r="39" spans="1:5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</row>
    <row r="40" spans="1:5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</row>
    <row r="41" spans="1:5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</row>
    <row r="42" spans="1:5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</row>
    <row r="43" spans="1:5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</row>
    <row r="44" spans="1:5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</row>
    <row r="45" spans="1:5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</row>
    <row r="46" spans="1:5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</row>
    <row r="47" spans="1:5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</row>
    <row r="48" spans="1:5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</row>
    <row r="49" spans="1:5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</row>
    <row r="50" spans="1:5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</row>
    <row r="51" spans="1:5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</row>
    <row r="52" spans="1:5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</row>
    <row r="53" spans="1:5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</row>
    <row r="54" spans="1:5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</row>
    <row r="55" spans="1:5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</row>
    <row r="56" spans="1:5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</row>
    <row r="57" spans="1:5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</row>
    <row r="58" spans="1:5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</row>
    <row r="59" spans="1:5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</row>
    <row r="60" spans="1:5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</row>
    <row r="61" spans="1:5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</row>
    <row r="62" spans="1:5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</row>
    <row r="63" spans="1:5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</row>
    <row r="64" spans="1:5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</row>
    <row r="65" spans="1:5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</row>
    <row r="66" spans="1:5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</row>
    <row r="67" spans="1:5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</row>
    <row r="68" spans="1:5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</row>
    <row r="69" spans="1:5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</row>
    <row r="70" spans="1:5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</row>
    <row r="71" spans="1:5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</row>
    <row r="72" spans="1:5" x14ac:dyDescent="0.3">
      <c r="A72" s="73">
        <v>43747</v>
      </c>
      <c r="B72" s="130">
        <v>2919.3999020000001</v>
      </c>
      <c r="C72" s="125">
        <f t="shared" ref="C72:C135" si="3">B72/B82-1</f>
        <v>-2.1934024742691904E-2</v>
      </c>
      <c r="D72" s="128">
        <f t="shared" ref="D72:D135" si="4">C72*$B$5</f>
        <v>-21934.024742691905</v>
      </c>
      <c r="E72" s="128">
        <f t="shared" ref="E72:E135" ca="1" si="5">ABS(_xlfn.PERCENTILE.INC(OFFSET(D72,0,0,Window),1-VaRLevel))</f>
        <v>79957.266748767404</v>
      </c>
    </row>
    <row r="73" spans="1:5" x14ac:dyDescent="0.3">
      <c r="A73" s="73">
        <v>43746</v>
      </c>
      <c r="B73" s="130">
        <v>2893.0600589999999</v>
      </c>
      <c r="C73" s="125">
        <f t="shared" si="3"/>
        <v>-2.4789333435800365E-2</v>
      </c>
      <c r="D73" s="128">
        <f t="shared" si="4"/>
        <v>-24789.333435800363</v>
      </c>
      <c r="E73" s="128">
        <f t="shared" ca="1" si="5"/>
        <v>79957.266748767404</v>
      </c>
    </row>
    <row r="74" spans="1:5" x14ac:dyDescent="0.3">
      <c r="A74" s="73">
        <v>43745</v>
      </c>
      <c r="B74" s="130">
        <v>2938.790039</v>
      </c>
      <c r="C74" s="125">
        <f t="shared" si="3"/>
        <v>-1.7711860326078854E-2</v>
      </c>
      <c r="D74" s="128">
        <f t="shared" si="4"/>
        <v>-17711.860326078855</v>
      </c>
      <c r="E74" s="128">
        <f t="shared" ca="1" si="5"/>
        <v>79957.266748767404</v>
      </c>
    </row>
    <row r="75" spans="1:5" x14ac:dyDescent="0.3">
      <c r="A75" s="73">
        <v>43742</v>
      </c>
      <c r="B75" s="130">
        <v>2952.01001</v>
      </c>
      <c r="C75" s="125">
        <f t="shared" si="3"/>
        <v>-1.3388743274577619E-2</v>
      </c>
      <c r="D75" s="128">
        <f t="shared" si="4"/>
        <v>-13388.743274577619</v>
      </c>
      <c r="E75" s="128">
        <f t="shared" ca="1" si="5"/>
        <v>79957.266748767404</v>
      </c>
    </row>
    <row r="76" spans="1:5" x14ac:dyDescent="0.3">
      <c r="A76" s="73">
        <v>43741</v>
      </c>
      <c r="B76" s="130">
        <v>2910.6298830000001</v>
      </c>
      <c r="C76" s="125">
        <f t="shared" si="3"/>
        <v>-3.1981001251414565E-2</v>
      </c>
      <c r="D76" s="128">
        <f t="shared" si="4"/>
        <v>-31981.001251414564</v>
      </c>
      <c r="E76" s="128">
        <f t="shared" ca="1" si="5"/>
        <v>79957.266748767404</v>
      </c>
    </row>
    <row r="77" spans="1:5" x14ac:dyDescent="0.3">
      <c r="A77" s="73">
        <v>43740</v>
      </c>
      <c r="B77" s="130">
        <v>2887.610107</v>
      </c>
      <c r="C77" s="125">
        <f t="shared" si="3"/>
        <v>-3.9617748781019646E-2</v>
      </c>
      <c r="D77" s="128">
        <f t="shared" si="4"/>
        <v>-39617.748781019647</v>
      </c>
      <c r="E77" s="128">
        <f t="shared" ca="1" si="5"/>
        <v>79957.266748767404</v>
      </c>
    </row>
    <row r="78" spans="1:5" x14ac:dyDescent="0.3">
      <c r="A78" s="73">
        <v>43739</v>
      </c>
      <c r="B78" s="130">
        <v>2940.25</v>
      </c>
      <c r="C78" s="125">
        <f t="shared" si="3"/>
        <v>-2.1775277661439496E-2</v>
      </c>
      <c r="D78" s="128">
        <f t="shared" si="4"/>
        <v>-21775.277661439497</v>
      </c>
      <c r="E78" s="128">
        <f t="shared" ca="1" si="5"/>
        <v>79957.266748767404</v>
      </c>
    </row>
    <row r="79" spans="1:5" x14ac:dyDescent="0.3">
      <c r="A79" s="73">
        <v>43738</v>
      </c>
      <c r="B79" s="130">
        <v>2976.73999</v>
      </c>
      <c r="C79" s="125">
        <f t="shared" si="3"/>
        <v>-7.0781368917688381E-3</v>
      </c>
      <c r="D79" s="128">
        <f t="shared" si="4"/>
        <v>-7078.1368917688378</v>
      </c>
      <c r="E79" s="128">
        <f t="shared" ca="1" si="5"/>
        <v>79957.266748767404</v>
      </c>
    </row>
    <row r="80" spans="1:5" x14ac:dyDescent="0.3">
      <c r="A80" s="73">
        <v>43735</v>
      </c>
      <c r="B80" s="130">
        <v>2961.790039</v>
      </c>
      <c r="C80" s="125">
        <f t="shared" si="3"/>
        <v>-1.5162601332849523E-2</v>
      </c>
      <c r="D80" s="128">
        <f t="shared" si="4"/>
        <v>-15162.601332849523</v>
      </c>
      <c r="E80" s="128">
        <f t="shared" ca="1" si="5"/>
        <v>79957.266748767404</v>
      </c>
    </row>
    <row r="81" spans="1:5" x14ac:dyDescent="0.3">
      <c r="A81" s="73">
        <v>43734</v>
      </c>
      <c r="B81" s="130">
        <v>2977.6201169999999</v>
      </c>
      <c r="C81" s="125">
        <f t="shared" si="3"/>
        <v>-1.0616118009584063E-2</v>
      </c>
      <c r="D81" s="128">
        <f t="shared" si="4"/>
        <v>-10616.118009584063</v>
      </c>
      <c r="E81" s="128">
        <f t="shared" ca="1" si="5"/>
        <v>79957.266748767404</v>
      </c>
    </row>
    <row r="82" spans="1:5" x14ac:dyDescent="0.3">
      <c r="A82" s="73">
        <v>43733</v>
      </c>
      <c r="B82" s="130">
        <v>2984.8701169999999</v>
      </c>
      <c r="C82" s="125">
        <f t="shared" si="3"/>
        <v>-5.3516127880056663E-3</v>
      </c>
      <c r="D82" s="128">
        <f t="shared" si="4"/>
        <v>-5351.6127880056665</v>
      </c>
      <c r="E82" s="128">
        <f t="shared" ca="1" si="5"/>
        <v>79957.266748767404</v>
      </c>
    </row>
    <row r="83" spans="1:5" x14ac:dyDescent="0.3">
      <c r="A83" s="73">
        <v>43732</v>
      </c>
      <c r="B83" s="130">
        <v>2966.6000979999999</v>
      </c>
      <c r="C83" s="125">
        <f t="shared" si="3"/>
        <v>-4.2927563895042153E-3</v>
      </c>
      <c r="D83" s="128">
        <f t="shared" si="4"/>
        <v>-4292.7563895042149</v>
      </c>
      <c r="E83" s="128">
        <f t="shared" ca="1" si="5"/>
        <v>79957.266748767404</v>
      </c>
    </row>
    <row r="84" spans="1:5" x14ac:dyDescent="0.3">
      <c r="A84" s="73">
        <v>43731</v>
      </c>
      <c r="B84" s="130">
        <v>2991.780029</v>
      </c>
      <c r="C84" s="125">
        <f t="shared" si="3"/>
        <v>4.482259883493489E-3</v>
      </c>
      <c r="D84" s="128">
        <f t="shared" si="4"/>
        <v>4482.2598834934888</v>
      </c>
      <c r="E84" s="128">
        <f t="shared" ca="1" si="5"/>
        <v>79957.266748767404</v>
      </c>
    </row>
    <row r="85" spans="1:5" x14ac:dyDescent="0.3">
      <c r="A85" s="73">
        <v>43728</v>
      </c>
      <c r="B85" s="130">
        <v>2992.070068</v>
      </c>
      <c r="C85" s="125">
        <f t="shared" si="3"/>
        <v>4.4851990206911108E-3</v>
      </c>
      <c r="D85" s="128">
        <f t="shared" si="4"/>
        <v>4485.1990206911105</v>
      </c>
      <c r="E85" s="128">
        <f t="shared" ca="1" si="5"/>
        <v>79957.266748767404</v>
      </c>
    </row>
    <row r="86" spans="1:5" x14ac:dyDescent="0.3">
      <c r="A86" s="73">
        <v>43727</v>
      </c>
      <c r="B86" s="130">
        <v>3006.790039</v>
      </c>
      <c r="C86" s="125">
        <f t="shared" si="3"/>
        <v>1.034611525537632E-2</v>
      </c>
      <c r="D86" s="128">
        <f t="shared" si="4"/>
        <v>10346.11525537632</v>
      </c>
      <c r="E86" s="128">
        <f t="shared" ca="1" si="5"/>
        <v>79957.266748767404</v>
      </c>
    </row>
    <row r="87" spans="1:5" x14ac:dyDescent="0.3">
      <c r="A87" s="73">
        <v>43726</v>
      </c>
      <c r="B87" s="130">
        <v>3006.7299800000001</v>
      </c>
      <c r="C87" s="125">
        <f t="shared" si="3"/>
        <v>2.3470086364318465E-2</v>
      </c>
      <c r="D87" s="128">
        <f t="shared" si="4"/>
        <v>23470.086364318464</v>
      </c>
      <c r="E87" s="128">
        <f t="shared" ca="1" si="5"/>
        <v>79957.266748767404</v>
      </c>
    </row>
    <row r="88" spans="1:5" x14ac:dyDescent="0.3">
      <c r="A88" s="73">
        <v>43725</v>
      </c>
      <c r="B88" s="130">
        <v>3005.6999510000001</v>
      </c>
      <c r="C88" s="125">
        <f t="shared" si="3"/>
        <v>3.4212213702015326E-2</v>
      </c>
      <c r="D88" s="128">
        <f t="shared" si="4"/>
        <v>34212.213702015324</v>
      </c>
      <c r="E88" s="128">
        <f t="shared" ca="1" si="5"/>
        <v>79957.266748767404</v>
      </c>
    </row>
    <row r="89" spans="1:5" x14ac:dyDescent="0.3">
      <c r="A89" s="73">
        <v>43724</v>
      </c>
      <c r="B89" s="130">
        <v>2997.959961</v>
      </c>
      <c r="C89" s="125">
        <f t="shared" si="3"/>
        <v>2.4432249527708505E-2</v>
      </c>
      <c r="D89" s="128">
        <f t="shared" si="4"/>
        <v>24432.249527708504</v>
      </c>
      <c r="E89" s="128">
        <f t="shared" ca="1" si="5"/>
        <v>79957.266748767404</v>
      </c>
    </row>
    <row r="90" spans="1:5" x14ac:dyDescent="0.3">
      <c r="A90" s="73">
        <v>43721</v>
      </c>
      <c r="B90" s="130">
        <v>3007.389893</v>
      </c>
      <c r="C90" s="125">
        <f t="shared" si="3"/>
        <v>2.8315112867974612E-2</v>
      </c>
      <c r="D90" s="128">
        <f t="shared" si="4"/>
        <v>28315.112867974611</v>
      </c>
      <c r="E90" s="128">
        <f t="shared" ca="1" si="5"/>
        <v>79957.266748767404</v>
      </c>
    </row>
    <row r="91" spans="1:5" x14ac:dyDescent="0.3">
      <c r="A91" s="73">
        <v>43720</v>
      </c>
      <c r="B91" s="130">
        <v>3009.570068</v>
      </c>
      <c r="C91" s="125">
        <f t="shared" si="3"/>
        <v>4.2116570803021336E-2</v>
      </c>
      <c r="D91" s="128">
        <f t="shared" si="4"/>
        <v>42116.570803021335</v>
      </c>
      <c r="E91" s="128">
        <f t="shared" ca="1" si="5"/>
        <v>79957.266748767404</v>
      </c>
    </row>
    <row r="92" spans="1:5" x14ac:dyDescent="0.3">
      <c r="A92" s="73">
        <v>43719</v>
      </c>
      <c r="B92" s="130">
        <v>3000.929932</v>
      </c>
      <c r="C92" s="125">
        <f t="shared" si="3"/>
        <v>4.592634221915759E-2</v>
      </c>
      <c r="D92" s="128">
        <f t="shared" si="4"/>
        <v>45926.342219157588</v>
      </c>
      <c r="E92" s="128">
        <f t="shared" ca="1" si="5"/>
        <v>79957.266748767404</v>
      </c>
    </row>
    <row r="93" spans="1:5" x14ac:dyDescent="0.3">
      <c r="A93" s="73">
        <v>43718</v>
      </c>
      <c r="B93" s="130">
        <v>2979.389893</v>
      </c>
      <c r="C93" s="125">
        <f t="shared" si="3"/>
        <v>3.5092661186445717E-2</v>
      </c>
      <c r="D93" s="128">
        <f t="shared" si="4"/>
        <v>35092.661186445715</v>
      </c>
      <c r="E93" s="128">
        <f t="shared" ca="1" si="5"/>
        <v>79957.266748767404</v>
      </c>
    </row>
    <row r="94" spans="1:5" x14ac:dyDescent="0.3">
      <c r="A94" s="73">
        <v>43717</v>
      </c>
      <c r="B94" s="130">
        <v>2978.429932</v>
      </c>
      <c r="C94" s="125">
        <f t="shared" si="3"/>
        <v>4.6123901101377429E-2</v>
      </c>
      <c r="D94" s="128">
        <f t="shared" si="4"/>
        <v>46123.901101377429</v>
      </c>
      <c r="E94" s="128">
        <f t="shared" ca="1" si="5"/>
        <v>79957.266748767404</v>
      </c>
    </row>
    <row r="95" spans="1:5" x14ac:dyDescent="0.3">
      <c r="A95" s="73">
        <v>43714</v>
      </c>
      <c r="B95" s="130">
        <v>2978.709961</v>
      </c>
      <c r="C95" s="125">
        <f t="shared" si="3"/>
        <v>1.9076621541509242E-2</v>
      </c>
      <c r="D95" s="128">
        <f t="shared" si="4"/>
        <v>19076.621541509241</v>
      </c>
      <c r="E95" s="128">
        <f t="shared" ca="1" si="5"/>
        <v>79957.266748767404</v>
      </c>
    </row>
    <row r="96" spans="1:5" x14ac:dyDescent="0.3">
      <c r="A96" s="73">
        <v>43713</v>
      </c>
      <c r="B96" s="130">
        <v>2976</v>
      </c>
      <c r="C96" s="125">
        <f t="shared" si="3"/>
        <v>1.7634229302506021E-2</v>
      </c>
      <c r="D96" s="128">
        <f t="shared" si="4"/>
        <v>17634.229302506021</v>
      </c>
      <c r="E96" s="128">
        <f t="shared" ca="1" si="5"/>
        <v>79957.266748767404</v>
      </c>
    </row>
    <row r="97" spans="1:5" x14ac:dyDescent="0.3">
      <c r="A97" s="73">
        <v>43712</v>
      </c>
      <c r="B97" s="130">
        <v>2937.780029</v>
      </c>
      <c r="C97" s="125">
        <f t="shared" si="3"/>
        <v>1.2849470910807126E-2</v>
      </c>
      <c r="D97" s="128">
        <f t="shared" si="4"/>
        <v>12849.470910807126</v>
      </c>
      <c r="E97" s="128">
        <f t="shared" ca="1" si="5"/>
        <v>79957.266748767404</v>
      </c>
    </row>
    <row r="98" spans="1:5" x14ac:dyDescent="0.3">
      <c r="A98" s="73">
        <v>43711</v>
      </c>
      <c r="B98" s="130">
        <v>2906.2700199999999</v>
      </c>
      <c r="C98" s="125">
        <f t="shared" si="3"/>
        <v>-5.9445838532551365E-3</v>
      </c>
      <c r="D98" s="128">
        <f t="shared" si="4"/>
        <v>-5944.5838532551361</v>
      </c>
      <c r="E98" s="128">
        <f t="shared" ca="1" si="5"/>
        <v>79957.266748767404</v>
      </c>
    </row>
    <row r="99" spans="1:5" x14ac:dyDescent="0.3">
      <c r="A99" s="73">
        <v>43707</v>
      </c>
      <c r="B99" s="130">
        <v>2926.459961</v>
      </c>
      <c r="C99" s="125">
        <f t="shared" si="3"/>
        <v>1.3078648340885124E-2</v>
      </c>
      <c r="D99" s="128">
        <f t="shared" si="4"/>
        <v>13078.648340885124</v>
      </c>
      <c r="E99" s="128">
        <f t="shared" ca="1" si="5"/>
        <v>79957.266748767404</v>
      </c>
    </row>
    <row r="100" spans="1:5" x14ac:dyDescent="0.3">
      <c r="A100" s="73">
        <v>43706</v>
      </c>
      <c r="B100" s="130">
        <v>2924.580078</v>
      </c>
      <c r="C100" s="125">
        <f t="shared" si="3"/>
        <v>2.7033283238775851E-2</v>
      </c>
      <c r="D100" s="128">
        <f t="shared" si="4"/>
        <v>27033.28323877585</v>
      </c>
      <c r="E100" s="128">
        <f t="shared" ca="1" si="5"/>
        <v>79957.266748767404</v>
      </c>
    </row>
    <row r="101" spans="1:5" x14ac:dyDescent="0.3">
      <c r="A101" s="73">
        <v>43705</v>
      </c>
      <c r="B101" s="130">
        <v>2887.9399410000001</v>
      </c>
      <c r="C101" s="125">
        <f t="shared" si="3"/>
        <v>1.6665437360694035E-2</v>
      </c>
      <c r="D101" s="128">
        <f t="shared" si="4"/>
        <v>16665.437360694035</v>
      </c>
      <c r="E101" s="128">
        <f t="shared" ca="1" si="5"/>
        <v>79957.266748767404</v>
      </c>
    </row>
    <row r="102" spans="1:5" x14ac:dyDescent="0.3">
      <c r="A102" s="73">
        <v>43704</v>
      </c>
      <c r="B102" s="130">
        <v>2869.1599120000001</v>
      </c>
      <c r="C102" s="125">
        <f t="shared" si="3"/>
        <v>-1.9533118275427142E-2</v>
      </c>
      <c r="D102" s="128">
        <f t="shared" si="4"/>
        <v>-19533.118275427143</v>
      </c>
      <c r="E102" s="128">
        <f t="shared" ca="1" si="5"/>
        <v>79957.266748767404</v>
      </c>
    </row>
    <row r="103" spans="1:5" x14ac:dyDescent="0.3">
      <c r="A103" s="73">
        <v>43703</v>
      </c>
      <c r="B103" s="130">
        <v>2878.3798830000001</v>
      </c>
      <c r="C103" s="125">
        <f t="shared" si="3"/>
        <v>-1.4986186815943991E-3</v>
      </c>
      <c r="D103" s="128">
        <f t="shared" si="4"/>
        <v>-1498.618681594399</v>
      </c>
      <c r="E103" s="128">
        <f t="shared" ca="1" si="5"/>
        <v>79957.266748767404</v>
      </c>
    </row>
    <row r="104" spans="1:5" x14ac:dyDescent="0.3">
      <c r="A104" s="73">
        <v>43700</v>
      </c>
      <c r="B104" s="130">
        <v>2847.110107</v>
      </c>
      <c r="C104" s="125">
        <f t="shared" si="3"/>
        <v>-2.4511262879106432E-2</v>
      </c>
      <c r="D104" s="128">
        <f t="shared" si="4"/>
        <v>-24511.262879106431</v>
      </c>
      <c r="E104" s="128">
        <f t="shared" ca="1" si="5"/>
        <v>79957.266748767404</v>
      </c>
    </row>
    <row r="105" spans="1:5" x14ac:dyDescent="0.3">
      <c r="A105" s="73">
        <v>43699</v>
      </c>
      <c r="B105" s="130">
        <v>2922.9499510000001</v>
      </c>
      <c r="C105" s="125">
        <f t="shared" si="3"/>
        <v>-5.1530540407309644E-3</v>
      </c>
      <c r="D105" s="128">
        <f t="shared" si="4"/>
        <v>-5153.0540407309645</v>
      </c>
      <c r="E105" s="128">
        <f t="shared" ca="1" si="5"/>
        <v>79957.266748767404</v>
      </c>
    </row>
    <row r="106" spans="1:5" x14ac:dyDescent="0.3">
      <c r="A106" s="73">
        <v>43698</v>
      </c>
      <c r="B106" s="130">
        <v>2924.429932</v>
      </c>
      <c r="C106" s="125">
        <f t="shared" si="3"/>
        <v>1.4025739526804859E-2</v>
      </c>
      <c r="D106" s="128">
        <f t="shared" si="4"/>
        <v>14025.739526804859</v>
      </c>
      <c r="E106" s="128">
        <f t="shared" ca="1" si="5"/>
        <v>79957.266748767404</v>
      </c>
    </row>
    <row r="107" spans="1:5" x14ac:dyDescent="0.3">
      <c r="A107" s="73">
        <v>43697</v>
      </c>
      <c r="B107" s="130">
        <v>2900.51001</v>
      </c>
      <c r="C107" s="125">
        <f t="shared" si="3"/>
        <v>6.5029443258626252E-3</v>
      </c>
      <c r="D107" s="128">
        <f t="shared" si="4"/>
        <v>6502.9443258626252</v>
      </c>
      <c r="E107" s="128">
        <f t="shared" ca="1" si="5"/>
        <v>79957.266748767404</v>
      </c>
    </row>
    <row r="108" spans="1:5" x14ac:dyDescent="0.3">
      <c r="A108" s="73">
        <v>43696</v>
      </c>
      <c r="B108" s="130">
        <v>2923.6499020000001</v>
      </c>
      <c r="C108" s="125">
        <f t="shared" si="3"/>
        <v>2.7738883791625479E-2</v>
      </c>
      <c r="D108" s="128">
        <f t="shared" si="4"/>
        <v>27738.883791625478</v>
      </c>
      <c r="E108" s="128">
        <f t="shared" ca="1" si="5"/>
        <v>79957.266748767404</v>
      </c>
    </row>
    <row r="109" spans="1:5" x14ac:dyDescent="0.3">
      <c r="A109" s="73">
        <v>43693</v>
      </c>
      <c r="B109" s="130">
        <v>2888.679932</v>
      </c>
      <c r="C109" s="125">
        <f t="shared" si="3"/>
        <v>-1.4791738297506796E-2</v>
      </c>
      <c r="D109" s="128">
        <f t="shared" si="4"/>
        <v>-14791.738297506796</v>
      </c>
      <c r="E109" s="128">
        <f t="shared" ca="1" si="5"/>
        <v>79957.266748767404</v>
      </c>
    </row>
    <row r="110" spans="1:5" x14ac:dyDescent="0.3">
      <c r="A110" s="73">
        <v>43692</v>
      </c>
      <c r="B110" s="130">
        <v>2847.6000979999999</v>
      </c>
      <c r="C110" s="125">
        <f t="shared" si="3"/>
        <v>-3.5875336503526256E-2</v>
      </c>
      <c r="D110" s="128">
        <f t="shared" si="4"/>
        <v>-35875.336503526254</v>
      </c>
      <c r="E110" s="128">
        <f t="shared" ca="1" si="5"/>
        <v>79957.266748767404</v>
      </c>
    </row>
    <row r="111" spans="1:5" x14ac:dyDescent="0.3">
      <c r="A111" s="73">
        <v>43691</v>
      </c>
      <c r="B111" s="130">
        <v>2840.6000979999999</v>
      </c>
      <c r="C111" s="125">
        <f t="shared" si="3"/>
        <v>-4.6899989426616329E-2</v>
      </c>
      <c r="D111" s="128">
        <f t="shared" si="4"/>
        <v>-46899.989426616332</v>
      </c>
      <c r="E111" s="128">
        <f t="shared" ca="1" si="5"/>
        <v>79957.266748767404</v>
      </c>
    </row>
    <row r="112" spans="1:5" x14ac:dyDescent="0.3">
      <c r="A112" s="73">
        <v>43690</v>
      </c>
      <c r="B112" s="130">
        <v>2926.320068</v>
      </c>
      <c r="C112" s="125">
        <f t="shared" si="3"/>
        <v>-2.8826643599191515E-2</v>
      </c>
      <c r="D112" s="128">
        <f t="shared" si="4"/>
        <v>-28826.643599191513</v>
      </c>
      <c r="E112" s="128">
        <f t="shared" ca="1" si="5"/>
        <v>79957.266748767404</v>
      </c>
    </row>
    <row r="113" spans="1:5" x14ac:dyDescent="0.3">
      <c r="A113" s="73">
        <v>43689</v>
      </c>
      <c r="B113" s="130">
        <v>2882.6999510000001</v>
      </c>
      <c r="C113" s="125">
        <f t="shared" si="3"/>
        <v>-4.5770074289824825E-2</v>
      </c>
      <c r="D113" s="128">
        <f t="shared" si="4"/>
        <v>-45770.074289824828</v>
      </c>
      <c r="E113" s="128">
        <f t="shared" ca="1" si="5"/>
        <v>79957.266748767404</v>
      </c>
    </row>
    <row r="114" spans="1:5" x14ac:dyDescent="0.3">
      <c r="A114" s="73">
        <v>43686</v>
      </c>
      <c r="B114" s="130">
        <v>2918.6499020000001</v>
      </c>
      <c r="C114" s="125">
        <f t="shared" si="3"/>
        <v>-3.5431315794137608E-2</v>
      </c>
      <c r="D114" s="128">
        <f t="shared" si="4"/>
        <v>-35431.315794137605</v>
      </c>
      <c r="E114" s="128">
        <f t="shared" ca="1" si="5"/>
        <v>79957.266748767404</v>
      </c>
    </row>
    <row r="115" spans="1:5" x14ac:dyDescent="0.3">
      <c r="A115" s="73">
        <v>43685</v>
      </c>
      <c r="B115" s="130">
        <v>2938.0900879999999</v>
      </c>
      <c r="C115" s="125">
        <f t="shared" si="3"/>
        <v>-2.1833235909068716E-2</v>
      </c>
      <c r="D115" s="128">
        <f t="shared" si="4"/>
        <v>-21833.235909068717</v>
      </c>
      <c r="E115" s="128">
        <f t="shared" ca="1" si="5"/>
        <v>79957.266748767404</v>
      </c>
    </row>
    <row r="116" spans="1:5" x14ac:dyDescent="0.3">
      <c r="A116" s="73">
        <v>43684</v>
      </c>
      <c r="B116" s="130">
        <v>2883.9799800000001</v>
      </c>
      <c r="C116" s="125">
        <f t="shared" si="3"/>
        <v>-4.4900606827108613E-2</v>
      </c>
      <c r="D116" s="128">
        <f t="shared" si="4"/>
        <v>-44900.606827108611</v>
      </c>
      <c r="E116" s="128">
        <f t="shared" ca="1" si="5"/>
        <v>79957.266748767404</v>
      </c>
    </row>
    <row r="117" spans="1:5" x14ac:dyDescent="0.3">
      <c r="A117" s="73">
        <v>43683</v>
      </c>
      <c r="B117" s="130">
        <v>2881.7700199999999</v>
      </c>
      <c r="C117" s="125">
        <f t="shared" si="3"/>
        <v>-4.1158272148312913E-2</v>
      </c>
      <c r="D117" s="128">
        <f t="shared" si="4"/>
        <v>-41158.272148312913</v>
      </c>
      <c r="E117" s="128">
        <f t="shared" ca="1" si="5"/>
        <v>79957.266748767404</v>
      </c>
    </row>
    <row r="118" spans="1:5" x14ac:dyDescent="0.3">
      <c r="A118" s="73">
        <v>43682</v>
      </c>
      <c r="B118" s="130">
        <v>2844.73999</v>
      </c>
      <c r="C118" s="125">
        <f t="shared" si="3"/>
        <v>-4.6997865226500846E-2</v>
      </c>
      <c r="D118" s="128">
        <f t="shared" si="4"/>
        <v>-46997.865226500842</v>
      </c>
      <c r="E118" s="128">
        <f t="shared" ca="1" si="5"/>
        <v>79957.266748767404</v>
      </c>
    </row>
    <row r="119" spans="1:5" x14ac:dyDescent="0.3">
      <c r="A119" s="73">
        <v>43679</v>
      </c>
      <c r="B119" s="130">
        <v>2932.0500489999999</v>
      </c>
      <c r="C119" s="125">
        <f t="shared" si="3"/>
        <v>-1.4970068768902389E-2</v>
      </c>
      <c r="D119" s="128">
        <f t="shared" si="4"/>
        <v>-14970.068768902389</v>
      </c>
      <c r="E119" s="128">
        <f t="shared" ca="1" si="5"/>
        <v>79957.266748767404</v>
      </c>
    </row>
    <row r="120" spans="1:5" x14ac:dyDescent="0.3">
      <c r="A120" s="73">
        <v>43678</v>
      </c>
      <c r="B120" s="130">
        <v>2953.5600589999999</v>
      </c>
      <c r="C120" s="125">
        <f t="shared" si="3"/>
        <v>-1.3872627888668165E-2</v>
      </c>
      <c r="D120" s="128">
        <f t="shared" si="4"/>
        <v>-13872.627888668165</v>
      </c>
      <c r="E120" s="128">
        <f t="shared" ca="1" si="5"/>
        <v>79957.266748767404</v>
      </c>
    </row>
    <row r="121" spans="1:5" x14ac:dyDescent="0.3">
      <c r="A121" s="73">
        <v>43677</v>
      </c>
      <c r="B121" s="130">
        <v>2980.3798830000001</v>
      </c>
      <c r="C121" s="125">
        <f t="shared" si="3"/>
        <v>-1.3537099689686638E-3</v>
      </c>
      <c r="D121" s="128">
        <f t="shared" si="4"/>
        <v>-1353.7099689686638</v>
      </c>
      <c r="E121" s="128">
        <f t="shared" ca="1" si="5"/>
        <v>79957.266748767404</v>
      </c>
    </row>
    <row r="122" spans="1:5" x14ac:dyDescent="0.3">
      <c r="A122" s="73">
        <v>43676</v>
      </c>
      <c r="B122" s="130">
        <v>3013.179932</v>
      </c>
      <c r="C122" s="125">
        <f t="shared" si="3"/>
        <v>3.0425336817556659E-3</v>
      </c>
      <c r="D122" s="128">
        <f t="shared" si="4"/>
        <v>3042.5336817556658</v>
      </c>
      <c r="E122" s="128">
        <f t="shared" ca="1" si="5"/>
        <v>79957.266748767404</v>
      </c>
    </row>
    <row r="123" spans="1:5" x14ac:dyDescent="0.3">
      <c r="A123" s="73">
        <v>43675</v>
      </c>
      <c r="B123" s="130">
        <v>3020.969971</v>
      </c>
      <c r="C123" s="125">
        <f t="shared" si="3"/>
        <v>2.212759808769782E-3</v>
      </c>
      <c r="D123" s="128">
        <f t="shared" si="4"/>
        <v>2212.759808769782</v>
      </c>
      <c r="E123" s="128">
        <f t="shared" ca="1" si="5"/>
        <v>79957.266748767404</v>
      </c>
    </row>
    <row r="124" spans="1:5" x14ac:dyDescent="0.3">
      <c r="A124" s="73">
        <v>43672</v>
      </c>
      <c r="B124" s="130">
        <v>3025.860107</v>
      </c>
      <c r="C124" s="125">
        <f t="shared" si="3"/>
        <v>4.0116156573883899E-3</v>
      </c>
      <c r="D124" s="128">
        <f t="shared" si="4"/>
        <v>4011.61565738839</v>
      </c>
      <c r="E124" s="128">
        <f t="shared" ca="1" si="5"/>
        <v>79957.266748767404</v>
      </c>
    </row>
    <row r="125" spans="1:5" x14ac:dyDescent="0.3">
      <c r="A125" s="73">
        <v>43671</v>
      </c>
      <c r="B125" s="130">
        <v>3003.669922</v>
      </c>
      <c r="C125" s="125">
        <f t="shared" si="3"/>
        <v>1.2533743046614365E-3</v>
      </c>
      <c r="D125" s="128">
        <f t="shared" si="4"/>
        <v>1253.3743046614366</v>
      </c>
      <c r="E125" s="128">
        <f t="shared" ca="1" si="5"/>
        <v>79957.266748767404</v>
      </c>
    </row>
    <row r="126" spans="1:5" x14ac:dyDescent="0.3">
      <c r="A126" s="73">
        <v>43670</v>
      </c>
      <c r="B126" s="130">
        <v>3019.5600589999999</v>
      </c>
      <c r="C126" s="125">
        <f t="shared" si="3"/>
        <v>8.8504413188363884E-3</v>
      </c>
      <c r="D126" s="128">
        <f t="shared" si="4"/>
        <v>8850.4413188363887</v>
      </c>
      <c r="E126" s="128">
        <f t="shared" ca="1" si="5"/>
        <v>79957.266748767404</v>
      </c>
    </row>
    <row r="127" spans="1:5" x14ac:dyDescent="0.3">
      <c r="A127" s="73">
        <v>43669</v>
      </c>
      <c r="B127" s="130">
        <v>3005.469971</v>
      </c>
      <c r="C127" s="125">
        <f t="shared" si="3"/>
        <v>8.6722475658564946E-3</v>
      </c>
      <c r="D127" s="128">
        <f t="shared" si="4"/>
        <v>8672.2475658564945</v>
      </c>
      <c r="E127" s="128">
        <f t="shared" ca="1" si="5"/>
        <v>79957.266748767404</v>
      </c>
    </row>
    <row r="128" spans="1:5" x14ac:dyDescent="0.3">
      <c r="A128" s="73">
        <v>43668</v>
      </c>
      <c r="B128" s="130">
        <v>2985.030029</v>
      </c>
      <c r="C128" s="125">
        <f t="shared" si="3"/>
        <v>3.0511527913796854E-3</v>
      </c>
      <c r="D128" s="128">
        <f t="shared" si="4"/>
        <v>3051.1527913796854</v>
      </c>
      <c r="E128" s="128">
        <f t="shared" ca="1" si="5"/>
        <v>79957.266748767404</v>
      </c>
    </row>
    <row r="129" spans="1:5" x14ac:dyDescent="0.3">
      <c r="A129" s="73">
        <v>43665</v>
      </c>
      <c r="B129" s="130">
        <v>2976.610107</v>
      </c>
      <c r="C129" s="125">
        <f t="shared" si="3"/>
        <v>-6.4122545960594302E-3</v>
      </c>
      <c r="D129" s="128">
        <f t="shared" si="4"/>
        <v>-6412.2545960594298</v>
      </c>
      <c r="E129" s="128">
        <f t="shared" ca="1" si="5"/>
        <v>79957.266748767404</v>
      </c>
    </row>
    <row r="130" spans="1:5" x14ac:dyDescent="0.3">
      <c r="A130" s="73">
        <v>43664</v>
      </c>
      <c r="B130" s="130">
        <v>2995.110107</v>
      </c>
      <c r="C130" s="125">
        <f t="shared" si="3"/>
        <v>7.4335763840902569E-3</v>
      </c>
      <c r="D130" s="128">
        <f t="shared" si="4"/>
        <v>7433.5763840902573</v>
      </c>
      <c r="E130" s="128">
        <f t="shared" ca="1" si="5"/>
        <v>79957.266748767404</v>
      </c>
    </row>
    <row r="131" spans="1:5" x14ac:dyDescent="0.3">
      <c r="A131" s="73">
        <v>43663</v>
      </c>
      <c r="B131" s="130">
        <v>2984.419922</v>
      </c>
      <c r="C131" s="125">
        <f t="shared" si="3"/>
        <v>6.7771953430888487E-3</v>
      </c>
      <c r="D131" s="128">
        <f t="shared" si="4"/>
        <v>6777.1953430888489</v>
      </c>
      <c r="E131" s="128">
        <f t="shared" ca="1" si="5"/>
        <v>79957.266748767404</v>
      </c>
    </row>
    <row r="132" spans="1:5" x14ac:dyDescent="0.3">
      <c r="A132" s="73">
        <v>43662</v>
      </c>
      <c r="B132" s="130">
        <v>3004.040039</v>
      </c>
      <c r="C132" s="125">
        <f t="shared" si="3"/>
        <v>2.1171009459741708E-2</v>
      </c>
      <c r="D132" s="128">
        <f t="shared" si="4"/>
        <v>21171.009459741708</v>
      </c>
      <c r="E132" s="128">
        <f t="shared" ca="1" si="5"/>
        <v>79957.266748767404</v>
      </c>
    </row>
    <row r="133" spans="1:5" x14ac:dyDescent="0.3">
      <c r="A133" s="73">
        <v>43661</v>
      </c>
      <c r="B133" s="130">
        <v>3014.3000489999999</v>
      </c>
      <c r="C133" s="125">
        <f t="shared" si="3"/>
        <v>3.0558144969276224E-2</v>
      </c>
      <c r="D133" s="128">
        <f t="shared" si="4"/>
        <v>30558.144969276225</v>
      </c>
      <c r="E133" s="128">
        <f t="shared" ca="1" si="5"/>
        <v>79957.266748767404</v>
      </c>
    </row>
    <row r="134" spans="1:5" x14ac:dyDescent="0.3">
      <c r="A134" s="73">
        <v>43658</v>
      </c>
      <c r="B134" s="130">
        <v>3013.7700199999999</v>
      </c>
      <c r="C134" s="125">
        <f t="shared" si="3"/>
        <v>3.4316245565838566E-2</v>
      </c>
      <c r="D134" s="128">
        <f t="shared" si="4"/>
        <v>34316.245565838566</v>
      </c>
      <c r="E134" s="128">
        <f t="shared" ca="1" si="5"/>
        <v>79957.266748767404</v>
      </c>
    </row>
    <row r="135" spans="1:5" x14ac:dyDescent="0.3">
      <c r="A135" s="73">
        <v>43657</v>
      </c>
      <c r="B135" s="130">
        <v>2999.9099120000001</v>
      </c>
      <c r="C135" s="125">
        <f t="shared" si="3"/>
        <v>2.8289092373918967E-2</v>
      </c>
      <c r="D135" s="128">
        <f t="shared" si="4"/>
        <v>28289.092373918967</v>
      </c>
      <c r="E135" s="128">
        <f t="shared" ca="1" si="5"/>
        <v>79957.266748767404</v>
      </c>
    </row>
    <row r="136" spans="1:5" x14ac:dyDescent="0.3">
      <c r="A136" s="73">
        <v>43656</v>
      </c>
      <c r="B136" s="130">
        <v>2993.070068</v>
      </c>
      <c r="C136" s="125">
        <f t="shared" ref="C136:C199" si="6">B136/B146-1</f>
        <v>1.6201798907506282E-2</v>
      </c>
      <c r="D136" s="128">
        <f t="shared" ref="D136:D199" si="7">C136*$B$5</f>
        <v>16201.798907506281</v>
      </c>
      <c r="E136" s="128">
        <f t="shared" ref="E136:E199" ca="1" si="8">ABS(_xlfn.PERCENTILE.INC(OFFSET(D136,0,0,Window),1-VaRLevel))</f>
        <v>79957.266748767404</v>
      </c>
    </row>
    <row r="137" spans="1:5" x14ac:dyDescent="0.3">
      <c r="A137" s="73">
        <v>43655</v>
      </c>
      <c r="B137" s="130">
        <v>2979.6298830000001</v>
      </c>
      <c r="C137" s="125">
        <f t="shared" si="6"/>
        <v>9.8865676489687804E-3</v>
      </c>
      <c r="D137" s="128">
        <f t="shared" si="7"/>
        <v>9886.5676489687812</v>
      </c>
      <c r="E137" s="128">
        <f t="shared" ca="1" si="8"/>
        <v>79957.266748767404</v>
      </c>
    </row>
    <row r="138" spans="1:5" x14ac:dyDescent="0.3">
      <c r="A138" s="73">
        <v>43654</v>
      </c>
      <c r="B138" s="130">
        <v>2975.9499510000001</v>
      </c>
      <c r="C138" s="125">
        <f t="shared" si="6"/>
        <v>7.3692258092288299E-3</v>
      </c>
      <c r="D138" s="128">
        <f t="shared" si="7"/>
        <v>7369.2258092288303</v>
      </c>
      <c r="E138" s="128">
        <f t="shared" ca="1" si="8"/>
        <v>79957.266748767404</v>
      </c>
    </row>
    <row r="139" spans="1:5" x14ac:dyDescent="0.3">
      <c r="A139" s="73">
        <v>43649</v>
      </c>
      <c r="B139" s="130">
        <v>2995.820068</v>
      </c>
      <c r="C139" s="125">
        <f t="shared" si="6"/>
        <v>2.3701027153742116E-2</v>
      </c>
      <c r="D139" s="128">
        <f t="shared" si="7"/>
        <v>23701.027153742114</v>
      </c>
      <c r="E139" s="128">
        <f t="shared" ca="1" si="8"/>
        <v>79957.266748767404</v>
      </c>
    </row>
    <row r="140" spans="1:5" x14ac:dyDescent="0.3">
      <c r="A140" s="73">
        <v>43648</v>
      </c>
      <c r="B140" s="130">
        <v>2973.01001</v>
      </c>
      <c r="C140" s="125">
        <f t="shared" si="6"/>
        <v>1.8939254562591046E-2</v>
      </c>
      <c r="D140" s="128">
        <f t="shared" si="7"/>
        <v>18939.254562591046</v>
      </c>
      <c r="E140" s="128">
        <f t="shared" ca="1" si="8"/>
        <v>79957.266748767404</v>
      </c>
    </row>
    <row r="141" spans="1:5" x14ac:dyDescent="0.3">
      <c r="A141" s="73">
        <v>43647</v>
      </c>
      <c r="B141" s="130">
        <v>2964.330078</v>
      </c>
      <c r="C141" s="125">
        <f t="shared" si="6"/>
        <v>2.5836914947132028E-2</v>
      </c>
      <c r="D141" s="128">
        <f t="shared" si="7"/>
        <v>25836.914947132027</v>
      </c>
      <c r="E141" s="128">
        <f t="shared" ca="1" si="8"/>
        <v>79957.266748767404</v>
      </c>
    </row>
    <row r="142" spans="1:5" x14ac:dyDescent="0.3">
      <c r="A142" s="73">
        <v>43644</v>
      </c>
      <c r="B142" s="130">
        <v>2941.76001</v>
      </c>
      <c r="C142" s="125">
        <f t="shared" si="6"/>
        <v>1.8974856209428959E-2</v>
      </c>
      <c r="D142" s="128">
        <f t="shared" si="7"/>
        <v>18974.856209428959</v>
      </c>
      <c r="E142" s="128">
        <f t="shared" ca="1" si="8"/>
        <v>79957.266748767404</v>
      </c>
    </row>
    <row r="143" spans="1:5" x14ac:dyDescent="0.3">
      <c r="A143" s="73">
        <v>43643</v>
      </c>
      <c r="B143" s="130">
        <v>2924.919922</v>
      </c>
      <c r="C143" s="125">
        <f t="shared" si="6"/>
        <v>1.1509050307600077E-2</v>
      </c>
      <c r="D143" s="128">
        <f t="shared" si="7"/>
        <v>11509.050307600077</v>
      </c>
      <c r="E143" s="128">
        <f t="shared" ca="1" si="8"/>
        <v>79957.266748767404</v>
      </c>
    </row>
    <row r="144" spans="1:5" x14ac:dyDescent="0.3">
      <c r="A144" s="73">
        <v>43642</v>
      </c>
      <c r="B144" s="130">
        <v>2913.780029</v>
      </c>
      <c r="C144" s="125">
        <f t="shared" si="6"/>
        <v>1.1785356118009682E-2</v>
      </c>
      <c r="D144" s="128">
        <f t="shared" si="7"/>
        <v>11785.356118009682</v>
      </c>
      <c r="E144" s="128">
        <f t="shared" ca="1" si="8"/>
        <v>79957.266748767404</v>
      </c>
    </row>
    <row r="145" spans="1:5" x14ac:dyDescent="0.3">
      <c r="A145" s="73">
        <v>43641</v>
      </c>
      <c r="B145" s="130">
        <v>2917.3798830000001</v>
      </c>
      <c r="C145" s="125">
        <f t="shared" si="6"/>
        <v>1.0971235018701009E-2</v>
      </c>
      <c r="D145" s="128">
        <f t="shared" si="7"/>
        <v>10971.235018701009</v>
      </c>
      <c r="E145" s="128">
        <f t="shared" ca="1" si="8"/>
        <v>79957.266748767404</v>
      </c>
    </row>
    <row r="146" spans="1:5" x14ac:dyDescent="0.3">
      <c r="A146" s="73">
        <v>43640</v>
      </c>
      <c r="B146" s="130">
        <v>2945.3500979999999</v>
      </c>
      <c r="C146" s="125">
        <f t="shared" si="6"/>
        <v>2.0306754842376984E-2</v>
      </c>
      <c r="D146" s="128">
        <f t="shared" si="7"/>
        <v>20306.754842376984</v>
      </c>
      <c r="E146" s="128">
        <f t="shared" ca="1" si="8"/>
        <v>79957.266748767404</v>
      </c>
    </row>
    <row r="147" spans="1:5" x14ac:dyDescent="0.3">
      <c r="A147" s="73">
        <v>43637</v>
      </c>
      <c r="B147" s="130">
        <v>2950.459961</v>
      </c>
      <c r="C147" s="125">
        <f t="shared" si="6"/>
        <v>2.6839799897714123E-2</v>
      </c>
      <c r="D147" s="128">
        <f t="shared" si="7"/>
        <v>26839.799897714121</v>
      </c>
      <c r="E147" s="128">
        <f t="shared" ca="1" si="8"/>
        <v>79957.266748767404</v>
      </c>
    </row>
    <row r="148" spans="1:5" x14ac:dyDescent="0.3">
      <c r="A148" s="73">
        <v>43636</v>
      </c>
      <c r="B148" s="130">
        <v>2954.179932</v>
      </c>
      <c r="C148" s="125">
        <f t="shared" si="6"/>
        <v>3.8927494870484747E-2</v>
      </c>
      <c r="D148" s="128">
        <f t="shared" si="7"/>
        <v>38927.494870484748</v>
      </c>
      <c r="E148" s="128">
        <f t="shared" ca="1" si="8"/>
        <v>79957.266748767404</v>
      </c>
    </row>
    <row r="149" spans="1:5" x14ac:dyDescent="0.3">
      <c r="A149" s="73">
        <v>43635</v>
      </c>
      <c r="B149" s="130">
        <v>2926.459961</v>
      </c>
      <c r="C149" s="125">
        <f t="shared" si="6"/>
        <v>3.5493538021112325E-2</v>
      </c>
      <c r="D149" s="128">
        <f t="shared" si="7"/>
        <v>35493.538021112327</v>
      </c>
      <c r="E149" s="128">
        <f t="shared" ca="1" si="8"/>
        <v>79957.266748767404</v>
      </c>
    </row>
    <row r="150" spans="1:5" x14ac:dyDescent="0.3">
      <c r="A150" s="73">
        <v>43634</v>
      </c>
      <c r="B150" s="130">
        <v>2917.75</v>
      </c>
      <c r="C150" s="125">
        <f t="shared" si="6"/>
        <v>4.0838013884941349E-2</v>
      </c>
      <c r="D150" s="128">
        <f t="shared" si="7"/>
        <v>40838.013884941349</v>
      </c>
      <c r="E150" s="128">
        <f t="shared" ca="1" si="8"/>
        <v>79957.266748767404</v>
      </c>
    </row>
    <row r="151" spans="1:5" x14ac:dyDescent="0.3">
      <c r="A151" s="73">
        <v>43633</v>
      </c>
      <c r="B151" s="130">
        <v>2889.669922</v>
      </c>
      <c r="C151" s="125">
        <f t="shared" si="6"/>
        <v>5.2914053304956798E-2</v>
      </c>
      <c r="D151" s="128">
        <f t="shared" si="7"/>
        <v>52914.053304956797</v>
      </c>
      <c r="E151" s="128">
        <f t="shared" ca="1" si="8"/>
        <v>79957.266748767404</v>
      </c>
    </row>
    <row r="152" spans="1:5" x14ac:dyDescent="0.3">
      <c r="A152" s="73">
        <v>43630</v>
      </c>
      <c r="B152" s="130">
        <v>2886.9799800000001</v>
      </c>
      <c r="C152" s="125">
        <f t="shared" si="6"/>
        <v>4.9025064172845578E-2</v>
      </c>
      <c r="D152" s="128">
        <f t="shared" si="7"/>
        <v>49025.064172845581</v>
      </c>
      <c r="E152" s="128">
        <f t="shared" ca="1" si="8"/>
        <v>79957.266748767404</v>
      </c>
    </row>
    <row r="153" spans="1:5" x14ac:dyDescent="0.3">
      <c r="A153" s="73">
        <v>43629</v>
      </c>
      <c r="B153" s="130">
        <v>2891.639893</v>
      </c>
      <c r="C153" s="125">
        <f t="shared" si="6"/>
        <v>3.6853690058538335E-2</v>
      </c>
      <c r="D153" s="128">
        <f t="shared" si="7"/>
        <v>36853.690058538334</v>
      </c>
      <c r="E153" s="128">
        <f t="shared" ca="1" si="8"/>
        <v>79957.266748767404</v>
      </c>
    </row>
    <row r="154" spans="1:5" x14ac:dyDescent="0.3">
      <c r="A154" s="73">
        <v>43628</v>
      </c>
      <c r="B154" s="130">
        <v>2879.8400879999999</v>
      </c>
      <c r="C154" s="125">
        <f t="shared" si="6"/>
        <v>3.4789569354229721E-2</v>
      </c>
      <c r="D154" s="128">
        <f t="shared" si="7"/>
        <v>34789.569354229723</v>
      </c>
      <c r="E154" s="128">
        <f t="shared" ca="1" si="8"/>
        <v>79957.266748767404</v>
      </c>
    </row>
    <row r="155" spans="1:5" x14ac:dyDescent="0.3">
      <c r="A155" s="73">
        <v>43627</v>
      </c>
      <c r="B155" s="130">
        <v>2885.719971</v>
      </c>
      <c r="C155" s="125">
        <f t="shared" si="6"/>
        <v>2.973536202373106E-2</v>
      </c>
      <c r="D155" s="128">
        <f t="shared" si="7"/>
        <v>29735.362023731061</v>
      </c>
      <c r="E155" s="128">
        <f t="shared" ca="1" si="8"/>
        <v>79957.266748767404</v>
      </c>
    </row>
    <row r="156" spans="1:5" x14ac:dyDescent="0.3">
      <c r="A156" s="73">
        <v>43626</v>
      </c>
      <c r="B156" s="130">
        <v>2886.7299800000001</v>
      </c>
      <c r="C156" s="125">
        <f t="shared" si="6"/>
        <v>2.1468022523720931E-2</v>
      </c>
      <c r="D156" s="128">
        <f t="shared" si="7"/>
        <v>21468.022523720931</v>
      </c>
      <c r="E156" s="128">
        <f t="shared" ca="1" si="8"/>
        <v>79957.266748767404</v>
      </c>
    </row>
    <row r="157" spans="1:5" x14ac:dyDescent="0.3">
      <c r="A157" s="73">
        <v>43623</v>
      </c>
      <c r="B157" s="130">
        <v>2873.3400879999999</v>
      </c>
      <c r="C157" s="125">
        <f t="shared" si="6"/>
        <v>1.8106219946234958E-2</v>
      </c>
      <c r="D157" s="128">
        <f t="shared" si="7"/>
        <v>18106.21994623496</v>
      </c>
      <c r="E157" s="128">
        <f t="shared" ca="1" si="8"/>
        <v>79957.266748767404</v>
      </c>
    </row>
    <row r="158" spans="1:5" x14ac:dyDescent="0.3">
      <c r="A158" s="73">
        <v>43622</v>
      </c>
      <c r="B158" s="130">
        <v>2843.48999</v>
      </c>
      <c r="C158" s="125">
        <f t="shared" si="6"/>
        <v>-4.4743773909722284E-3</v>
      </c>
      <c r="D158" s="128">
        <f t="shared" si="7"/>
        <v>-4474.3773909722286</v>
      </c>
      <c r="E158" s="128">
        <f t="shared" ca="1" si="8"/>
        <v>79957.266748767404</v>
      </c>
    </row>
    <row r="159" spans="1:5" x14ac:dyDescent="0.3">
      <c r="A159" s="73">
        <v>43621</v>
      </c>
      <c r="B159" s="130">
        <v>2826.1499020000001</v>
      </c>
      <c r="C159" s="125">
        <f t="shared" si="6"/>
        <v>-1.33398747268616E-2</v>
      </c>
      <c r="D159" s="128">
        <f t="shared" si="7"/>
        <v>-13339.874726861601</v>
      </c>
      <c r="E159" s="128">
        <f t="shared" ca="1" si="8"/>
        <v>79957.266748767404</v>
      </c>
    </row>
    <row r="160" spans="1:5" x14ac:dyDescent="0.3">
      <c r="A160" s="73">
        <v>43620</v>
      </c>
      <c r="B160" s="130">
        <v>2803.2700199999999</v>
      </c>
      <c r="C160" s="125">
        <f t="shared" si="6"/>
        <v>-1.3013016643110054E-2</v>
      </c>
      <c r="D160" s="128">
        <f t="shared" si="7"/>
        <v>-13013.016643110053</v>
      </c>
      <c r="E160" s="128">
        <f t="shared" ca="1" si="8"/>
        <v>79957.266748767404</v>
      </c>
    </row>
    <row r="161" spans="1:5" x14ac:dyDescent="0.3">
      <c r="A161" s="73">
        <v>43619</v>
      </c>
      <c r="B161" s="130">
        <v>2744.4499510000001</v>
      </c>
      <c r="C161" s="125">
        <f t="shared" si="6"/>
        <v>-4.0244402693069281E-2</v>
      </c>
      <c r="D161" s="128">
        <f t="shared" si="7"/>
        <v>-40244.402693069278</v>
      </c>
      <c r="E161" s="128">
        <f t="shared" ca="1" si="8"/>
        <v>79957.266748767404</v>
      </c>
    </row>
    <row r="162" spans="1:5" x14ac:dyDescent="0.3">
      <c r="A162" s="73">
        <v>43616</v>
      </c>
      <c r="B162" s="130">
        <v>2752.0600589999999</v>
      </c>
      <c r="C162" s="125">
        <f t="shared" si="6"/>
        <v>-4.320103676306164E-2</v>
      </c>
      <c r="D162" s="128">
        <f t="shared" si="7"/>
        <v>-43201.036763061638</v>
      </c>
      <c r="E162" s="128">
        <f t="shared" ca="1" si="8"/>
        <v>79957.266748767404</v>
      </c>
    </row>
    <row r="163" spans="1:5" x14ac:dyDescent="0.3">
      <c r="A163" s="73">
        <v>43615</v>
      </c>
      <c r="B163" s="130">
        <v>2788.860107</v>
      </c>
      <c r="C163" s="125">
        <f t="shared" si="6"/>
        <v>-2.1782085630630221E-2</v>
      </c>
      <c r="D163" s="128">
        <f t="shared" si="7"/>
        <v>-21782.085630630223</v>
      </c>
      <c r="E163" s="128">
        <f t="shared" ca="1" si="8"/>
        <v>79957.266748767404</v>
      </c>
    </row>
    <row r="164" spans="1:5" x14ac:dyDescent="0.3">
      <c r="A164" s="73">
        <v>43614</v>
      </c>
      <c r="B164" s="130">
        <v>2783.0200199999999</v>
      </c>
      <c r="C164" s="125">
        <f t="shared" si="6"/>
        <v>-1.8130719830759645E-2</v>
      </c>
      <c r="D164" s="128">
        <f t="shared" si="7"/>
        <v>-18130.719830759645</v>
      </c>
      <c r="E164" s="128">
        <f t="shared" ca="1" si="8"/>
        <v>79957.266748767404</v>
      </c>
    </row>
    <row r="165" spans="1:5" x14ac:dyDescent="0.3">
      <c r="A165" s="73">
        <v>43613</v>
      </c>
      <c r="B165" s="130">
        <v>2802.389893</v>
      </c>
      <c r="C165" s="125">
        <f t="shared" si="6"/>
        <v>-3.3715013871673527E-3</v>
      </c>
      <c r="D165" s="128">
        <f t="shared" si="7"/>
        <v>-3371.5013871673527</v>
      </c>
      <c r="E165" s="128">
        <f t="shared" ca="1" si="8"/>
        <v>79957.266748767404</v>
      </c>
    </row>
    <row r="166" spans="1:5" x14ac:dyDescent="0.3">
      <c r="A166" s="73">
        <v>43609</v>
      </c>
      <c r="B166" s="130">
        <v>2826.0600589999999</v>
      </c>
      <c r="C166" s="125">
        <f t="shared" si="6"/>
        <v>-1.9205887722002268E-2</v>
      </c>
      <c r="D166" s="128">
        <f t="shared" si="7"/>
        <v>-19205.88772200227</v>
      </c>
      <c r="E166" s="128">
        <f t="shared" ca="1" si="8"/>
        <v>79957.266748767404</v>
      </c>
    </row>
    <row r="167" spans="1:5" x14ac:dyDescent="0.3">
      <c r="A167" s="73">
        <v>43608</v>
      </c>
      <c r="B167" s="130">
        <v>2822.23999</v>
      </c>
      <c r="C167" s="125">
        <f t="shared" si="6"/>
        <v>-1.6887742966832153E-2</v>
      </c>
      <c r="D167" s="128">
        <f t="shared" si="7"/>
        <v>-16887.742966832153</v>
      </c>
      <c r="E167" s="128">
        <f t="shared" ca="1" si="8"/>
        <v>79957.266748767404</v>
      </c>
    </row>
    <row r="168" spans="1:5" x14ac:dyDescent="0.3">
      <c r="A168" s="73">
        <v>43607</v>
      </c>
      <c r="B168" s="130">
        <v>2856.2700199999999</v>
      </c>
      <c r="C168" s="125">
        <f t="shared" si="6"/>
        <v>-8.0397797567228757E-3</v>
      </c>
      <c r="D168" s="128">
        <f t="shared" si="7"/>
        <v>-8039.7797567228754</v>
      </c>
      <c r="E168" s="128">
        <f t="shared" ca="1" si="8"/>
        <v>79957.266748767404</v>
      </c>
    </row>
    <row r="169" spans="1:5" x14ac:dyDescent="0.3">
      <c r="A169" s="73">
        <v>43606</v>
      </c>
      <c r="B169" s="130">
        <v>2864.360107</v>
      </c>
      <c r="C169" s="125">
        <f t="shared" si="6"/>
        <v>-6.8271845722049918E-3</v>
      </c>
      <c r="D169" s="128">
        <f t="shared" si="7"/>
        <v>-6827.184572204992</v>
      </c>
      <c r="E169" s="128">
        <f t="shared" ca="1" si="8"/>
        <v>79957.266748767404</v>
      </c>
    </row>
    <row r="170" spans="1:5" x14ac:dyDescent="0.3">
      <c r="A170" s="73">
        <v>43605</v>
      </c>
      <c r="B170" s="130">
        <v>2840.2299800000001</v>
      </c>
      <c r="C170" s="125">
        <f t="shared" si="6"/>
        <v>-3.1454709481149479E-2</v>
      </c>
      <c r="D170" s="128">
        <f t="shared" si="7"/>
        <v>-31454.709481149479</v>
      </c>
      <c r="E170" s="128">
        <f t="shared" ca="1" si="8"/>
        <v>79957.266748767404</v>
      </c>
    </row>
    <row r="171" spans="1:5" x14ac:dyDescent="0.3">
      <c r="A171" s="73">
        <v>43602</v>
      </c>
      <c r="B171" s="130">
        <v>2859.530029</v>
      </c>
      <c r="C171" s="125">
        <f t="shared" si="6"/>
        <v>-2.9232990836602579E-2</v>
      </c>
      <c r="D171" s="128">
        <f t="shared" si="7"/>
        <v>-29232.990836602577</v>
      </c>
      <c r="E171" s="128">
        <f t="shared" ca="1" si="8"/>
        <v>79957.266748767404</v>
      </c>
    </row>
    <row r="172" spans="1:5" x14ac:dyDescent="0.3">
      <c r="A172" s="73">
        <v>43601</v>
      </c>
      <c r="B172" s="130">
        <v>2876.320068</v>
      </c>
      <c r="C172" s="125">
        <f t="shared" si="6"/>
        <v>-1.4121566164951305E-2</v>
      </c>
      <c r="D172" s="128">
        <f t="shared" si="7"/>
        <v>-14121.566164951304</v>
      </c>
      <c r="E172" s="128">
        <f t="shared" ca="1" si="8"/>
        <v>79957.266748767404</v>
      </c>
    </row>
    <row r="173" spans="1:5" x14ac:dyDescent="0.3">
      <c r="A173" s="73">
        <v>43600</v>
      </c>
      <c r="B173" s="130">
        <v>2850.959961</v>
      </c>
      <c r="C173" s="125">
        <f t="shared" si="6"/>
        <v>-2.488944584410635E-2</v>
      </c>
      <c r="D173" s="128">
        <f t="shared" si="7"/>
        <v>-24889.445844106351</v>
      </c>
      <c r="E173" s="128">
        <f t="shared" ca="1" si="8"/>
        <v>79957.266748767404</v>
      </c>
    </row>
    <row r="174" spans="1:5" x14ac:dyDescent="0.3">
      <c r="A174" s="73">
        <v>43599</v>
      </c>
      <c r="B174" s="130">
        <v>2834.4099120000001</v>
      </c>
      <c r="C174" s="125">
        <f t="shared" si="6"/>
        <v>-3.7823011867556877E-2</v>
      </c>
      <c r="D174" s="128">
        <f t="shared" si="7"/>
        <v>-37823.011867556874</v>
      </c>
      <c r="E174" s="128">
        <f t="shared" ca="1" si="8"/>
        <v>79957.266748767404</v>
      </c>
    </row>
    <row r="175" spans="1:5" x14ac:dyDescent="0.3">
      <c r="A175" s="73">
        <v>43598</v>
      </c>
      <c r="B175" s="130">
        <v>2811.8701169999999</v>
      </c>
      <c r="C175" s="125">
        <f t="shared" si="6"/>
        <v>-4.4566283968419551E-2</v>
      </c>
      <c r="D175" s="128">
        <f t="shared" si="7"/>
        <v>-44566.28396841955</v>
      </c>
      <c r="E175" s="128">
        <f t="shared" ca="1" si="8"/>
        <v>79957.266748767404</v>
      </c>
    </row>
    <row r="176" spans="1:5" x14ac:dyDescent="0.3">
      <c r="A176" s="73">
        <v>43595</v>
      </c>
      <c r="B176" s="130">
        <v>2881.3999020000001</v>
      </c>
      <c r="C176" s="125">
        <f t="shared" si="6"/>
        <v>-1.9891962708464161E-2</v>
      </c>
      <c r="D176" s="128">
        <f t="shared" si="7"/>
        <v>-19891.962708464162</v>
      </c>
      <c r="E176" s="128">
        <f t="shared" ca="1" si="8"/>
        <v>79957.266748767404</v>
      </c>
    </row>
    <row r="177" spans="1:5" x14ac:dyDescent="0.3">
      <c r="A177" s="73">
        <v>43594</v>
      </c>
      <c r="B177" s="130">
        <v>2870.719971</v>
      </c>
      <c r="C177" s="125">
        <f t="shared" si="6"/>
        <v>-1.8949668842915601E-2</v>
      </c>
      <c r="D177" s="128">
        <f t="shared" si="7"/>
        <v>-18949.668842915602</v>
      </c>
      <c r="E177" s="128">
        <f t="shared" ca="1" si="8"/>
        <v>79957.266748767404</v>
      </c>
    </row>
    <row r="178" spans="1:5" x14ac:dyDescent="0.3">
      <c r="A178" s="73">
        <v>43593</v>
      </c>
      <c r="B178" s="130">
        <v>2879.419922</v>
      </c>
      <c r="C178" s="125">
        <f t="shared" si="6"/>
        <v>-1.6339594499957255E-2</v>
      </c>
      <c r="D178" s="128">
        <f t="shared" si="7"/>
        <v>-16339.594499957255</v>
      </c>
      <c r="E178" s="128">
        <f t="shared" ca="1" si="8"/>
        <v>79957.266748767404</v>
      </c>
    </row>
    <row r="179" spans="1:5" x14ac:dyDescent="0.3">
      <c r="A179" s="73">
        <v>43592</v>
      </c>
      <c r="B179" s="130">
        <v>2884.0500489999999</v>
      </c>
      <c r="C179" s="125">
        <f t="shared" si="6"/>
        <v>-1.6917279372792859E-2</v>
      </c>
      <c r="D179" s="128">
        <f t="shared" si="7"/>
        <v>-16917.279372792858</v>
      </c>
      <c r="E179" s="128">
        <f t="shared" ca="1" si="8"/>
        <v>79957.266748767404</v>
      </c>
    </row>
    <row r="180" spans="1:5" x14ac:dyDescent="0.3">
      <c r="A180" s="73">
        <v>43591</v>
      </c>
      <c r="B180" s="130">
        <v>2932.469971</v>
      </c>
      <c r="C180" s="125">
        <f t="shared" si="6"/>
        <v>8.425121388572876E-3</v>
      </c>
      <c r="D180" s="128">
        <f t="shared" si="7"/>
        <v>8425.1213885728757</v>
      </c>
      <c r="E180" s="128">
        <f t="shared" ca="1" si="8"/>
        <v>79957.266748767404</v>
      </c>
    </row>
    <row r="181" spans="1:5" x14ac:dyDescent="0.3">
      <c r="A181" s="73">
        <v>43588</v>
      </c>
      <c r="B181" s="130">
        <v>2945.639893</v>
      </c>
      <c r="C181" s="125">
        <f t="shared" si="6"/>
        <v>1.3979154636821089E-2</v>
      </c>
      <c r="D181" s="128">
        <f t="shared" si="7"/>
        <v>13979.154636821089</v>
      </c>
      <c r="E181" s="128">
        <f t="shared" ca="1" si="8"/>
        <v>79957.266748767404</v>
      </c>
    </row>
    <row r="182" spans="1:5" x14ac:dyDescent="0.3">
      <c r="A182" s="73">
        <v>43587</v>
      </c>
      <c r="B182" s="130">
        <v>2917.5200199999999</v>
      </c>
      <c r="C182" s="125">
        <f t="shared" si="6"/>
        <v>5.8853175501665245E-3</v>
      </c>
      <c r="D182" s="128">
        <f t="shared" si="7"/>
        <v>5885.3175501665246</v>
      </c>
      <c r="E182" s="128">
        <f t="shared" ca="1" si="8"/>
        <v>79957.266748767404</v>
      </c>
    </row>
    <row r="183" spans="1:5" x14ac:dyDescent="0.3">
      <c r="A183" s="73">
        <v>43586</v>
      </c>
      <c r="B183" s="130">
        <v>2923.7299800000001</v>
      </c>
      <c r="C183" s="125">
        <f t="shared" si="6"/>
        <v>5.7342884775948288E-3</v>
      </c>
      <c r="D183" s="128">
        <f t="shared" si="7"/>
        <v>5734.2884775948287</v>
      </c>
      <c r="E183" s="128">
        <f t="shared" ca="1" si="8"/>
        <v>79957.266748767404</v>
      </c>
    </row>
    <row r="184" spans="1:5" x14ac:dyDescent="0.3">
      <c r="A184" s="73">
        <v>43585</v>
      </c>
      <c r="B184" s="130">
        <v>2945.830078</v>
      </c>
      <c r="C184" s="125">
        <f t="shared" si="6"/>
        <v>1.3852655552245352E-2</v>
      </c>
      <c r="D184" s="128">
        <f t="shared" si="7"/>
        <v>13852.655552245353</v>
      </c>
      <c r="E184" s="128">
        <f t="shared" ca="1" si="8"/>
        <v>79957.266748767404</v>
      </c>
    </row>
    <row r="185" spans="1:5" x14ac:dyDescent="0.3">
      <c r="A185" s="73">
        <v>43584</v>
      </c>
      <c r="B185" s="130">
        <v>2943.030029</v>
      </c>
      <c r="C185" s="125">
        <f t="shared" si="6"/>
        <v>1.2251494656113637E-2</v>
      </c>
      <c r="D185" s="128">
        <f t="shared" si="7"/>
        <v>12251.494656113637</v>
      </c>
      <c r="E185" s="128">
        <f t="shared" ca="1" si="8"/>
        <v>79957.266748767404</v>
      </c>
    </row>
    <row r="186" spans="1:5" x14ac:dyDescent="0.3">
      <c r="A186" s="73">
        <v>43581</v>
      </c>
      <c r="B186" s="130">
        <v>2939.8798830000001</v>
      </c>
      <c r="C186" s="125">
        <f t="shared" si="6"/>
        <v>1.7851143151078164E-2</v>
      </c>
      <c r="D186" s="128">
        <f t="shared" si="7"/>
        <v>17851.143151078162</v>
      </c>
      <c r="E186" s="128">
        <f t="shared" ca="1" si="8"/>
        <v>79957.266748767404</v>
      </c>
    </row>
    <row r="187" spans="1:5" x14ac:dyDescent="0.3">
      <c r="A187" s="73">
        <v>43580</v>
      </c>
      <c r="B187" s="130">
        <v>2926.169922</v>
      </c>
      <c r="C187" s="125">
        <f t="shared" si="6"/>
        <v>1.3143075300127149E-2</v>
      </c>
      <c r="D187" s="128">
        <f t="shared" si="7"/>
        <v>13143.07530012715</v>
      </c>
      <c r="E187" s="128">
        <f t="shared" ca="1" si="8"/>
        <v>79957.266748767404</v>
      </c>
    </row>
    <row r="188" spans="1:5" x14ac:dyDescent="0.3">
      <c r="A188" s="73">
        <v>43579</v>
      </c>
      <c r="B188" s="130">
        <v>2927.25</v>
      </c>
      <c r="C188" s="125">
        <f t="shared" si="6"/>
        <v>1.7041918502902487E-2</v>
      </c>
      <c r="D188" s="128">
        <f t="shared" si="7"/>
        <v>17041.918502902488</v>
      </c>
      <c r="E188" s="128">
        <f t="shared" ca="1" si="8"/>
        <v>79957.266748767404</v>
      </c>
    </row>
    <row r="189" spans="1:5" x14ac:dyDescent="0.3">
      <c r="A189" s="73">
        <v>43578</v>
      </c>
      <c r="B189" s="130">
        <v>2933.679932</v>
      </c>
      <c r="C189" s="125">
        <f t="shared" si="6"/>
        <v>1.3091478859913019E-2</v>
      </c>
      <c r="D189" s="128">
        <f t="shared" si="7"/>
        <v>13091.478859913019</v>
      </c>
      <c r="E189" s="128">
        <f t="shared" ca="1" si="8"/>
        <v>79957.266748767404</v>
      </c>
    </row>
    <row r="190" spans="1:5" x14ac:dyDescent="0.3">
      <c r="A190" s="73">
        <v>43577</v>
      </c>
      <c r="B190" s="130">
        <v>2907.969971</v>
      </c>
      <c r="C190" s="125">
        <f t="shared" si="6"/>
        <v>5.2648980041929416E-3</v>
      </c>
      <c r="D190" s="128">
        <f t="shared" si="7"/>
        <v>5264.8980041929417</v>
      </c>
      <c r="E190" s="128">
        <f t="shared" ca="1" si="8"/>
        <v>79957.266748767404</v>
      </c>
    </row>
    <row r="191" spans="1:5" x14ac:dyDescent="0.3">
      <c r="A191" s="73">
        <v>43573</v>
      </c>
      <c r="B191" s="130">
        <v>2905.030029</v>
      </c>
      <c r="C191" s="125">
        <f t="shared" si="6"/>
        <v>8.904711398179499E-3</v>
      </c>
      <c r="D191" s="128">
        <f t="shared" si="7"/>
        <v>8904.7113981794992</v>
      </c>
      <c r="E191" s="128">
        <f t="shared" ca="1" si="8"/>
        <v>79957.266748767404</v>
      </c>
    </row>
    <row r="192" spans="1:5" x14ac:dyDescent="0.3">
      <c r="A192" s="73">
        <v>43572</v>
      </c>
      <c r="B192" s="130">
        <v>2900.4499510000001</v>
      </c>
      <c r="C192" s="125">
        <f t="shared" si="6"/>
        <v>9.4139520855318626E-3</v>
      </c>
      <c r="D192" s="128">
        <f t="shared" si="7"/>
        <v>9413.9520855318624</v>
      </c>
      <c r="E192" s="128">
        <f t="shared" ca="1" si="8"/>
        <v>79957.266748767404</v>
      </c>
    </row>
    <row r="193" spans="1:5" x14ac:dyDescent="0.3">
      <c r="A193" s="73">
        <v>43571</v>
      </c>
      <c r="B193" s="130">
        <v>2907.0600589999999</v>
      </c>
      <c r="C193" s="125">
        <f t="shared" si="6"/>
        <v>1.388794420379158E-2</v>
      </c>
      <c r="D193" s="128">
        <f t="shared" si="7"/>
        <v>13887.94420379158</v>
      </c>
      <c r="E193" s="128">
        <f t="shared" ca="1" si="8"/>
        <v>79957.266748767404</v>
      </c>
    </row>
    <row r="194" spans="1:5" x14ac:dyDescent="0.3">
      <c r="A194" s="73">
        <v>43570</v>
      </c>
      <c r="B194" s="130">
        <v>2905.580078</v>
      </c>
      <c r="C194" s="125">
        <f t="shared" si="6"/>
        <v>1.3389464175718402E-2</v>
      </c>
      <c r="D194" s="128">
        <f t="shared" si="7"/>
        <v>13389.464175718402</v>
      </c>
      <c r="E194" s="128">
        <f t="shared" ca="1" si="8"/>
        <v>79957.266748767404</v>
      </c>
    </row>
    <row r="195" spans="1:5" x14ac:dyDescent="0.3">
      <c r="A195" s="73">
        <v>43567</v>
      </c>
      <c r="B195" s="130">
        <v>2907.4099120000001</v>
      </c>
      <c r="C195" s="125">
        <f t="shared" si="6"/>
        <v>2.575854238086972E-2</v>
      </c>
      <c r="D195" s="128">
        <f t="shared" si="7"/>
        <v>25758.54238086972</v>
      </c>
      <c r="E195" s="128">
        <f t="shared" ca="1" si="8"/>
        <v>79957.266748767404</v>
      </c>
    </row>
    <row r="196" spans="1:5" x14ac:dyDescent="0.3">
      <c r="A196" s="73">
        <v>43566</v>
      </c>
      <c r="B196" s="130">
        <v>2888.320068</v>
      </c>
      <c r="C196" s="125">
        <f t="shared" si="6"/>
        <v>2.5885875219243459E-2</v>
      </c>
      <c r="D196" s="128">
        <f t="shared" si="7"/>
        <v>25885.875219243459</v>
      </c>
      <c r="E196" s="128">
        <f t="shared" ca="1" si="8"/>
        <v>79957.266748767404</v>
      </c>
    </row>
    <row r="197" spans="1:5" x14ac:dyDescent="0.3">
      <c r="A197" s="73">
        <v>43565</v>
      </c>
      <c r="B197" s="130">
        <v>2888.209961</v>
      </c>
      <c r="C197" s="125">
        <f t="shared" si="6"/>
        <v>2.9529024886237432E-2</v>
      </c>
      <c r="D197" s="128">
        <f t="shared" si="7"/>
        <v>29529.024886237432</v>
      </c>
      <c r="E197" s="128">
        <f t="shared" ca="1" si="8"/>
        <v>79957.266748767404</v>
      </c>
    </row>
    <row r="198" spans="1:5" x14ac:dyDescent="0.3">
      <c r="A198" s="73">
        <v>43564</v>
      </c>
      <c r="B198" s="130">
        <v>2878.1999510000001</v>
      </c>
      <c r="C198" s="125">
        <f t="shared" si="6"/>
        <v>2.1195969013802829E-2</v>
      </c>
      <c r="D198" s="128">
        <f t="shared" si="7"/>
        <v>21195.969013802827</v>
      </c>
      <c r="E198" s="128">
        <f t="shared" ca="1" si="8"/>
        <v>79957.266748767404</v>
      </c>
    </row>
    <row r="199" spans="1:5" x14ac:dyDescent="0.3">
      <c r="A199" s="73">
        <v>43563</v>
      </c>
      <c r="B199" s="130">
        <v>2895.7700199999999</v>
      </c>
      <c r="C199" s="125">
        <f t="shared" si="6"/>
        <v>3.4809641817124426E-2</v>
      </c>
      <c r="D199" s="128">
        <f t="shared" si="7"/>
        <v>34809.64181712443</v>
      </c>
      <c r="E199" s="128">
        <f t="shared" ca="1" si="8"/>
        <v>79957.266748767404</v>
      </c>
    </row>
    <row r="200" spans="1:5" x14ac:dyDescent="0.3">
      <c r="A200" s="73">
        <v>43560</v>
      </c>
      <c r="B200" s="130">
        <v>2892.73999</v>
      </c>
      <c r="C200" s="125">
        <f t="shared" ref="C200:C263" si="9">B200/B210-1</f>
        <v>3.2859535718272159E-2</v>
      </c>
      <c r="D200" s="128">
        <f t="shared" ref="D200:D263" si="10">C200*$B$5</f>
        <v>32859.535718272156</v>
      </c>
      <c r="E200" s="128">
        <f t="shared" ref="E200:E263" ca="1" si="11">ABS(_xlfn.PERCENTILE.INC(OFFSET(D200,0,0,Window),1-VaRLevel))</f>
        <v>79957.266748767404</v>
      </c>
    </row>
    <row r="201" spans="1:5" x14ac:dyDescent="0.3">
      <c r="A201" s="73">
        <v>43559</v>
      </c>
      <c r="B201" s="130">
        <v>2879.389893</v>
      </c>
      <c r="C201" s="125">
        <f t="shared" si="9"/>
        <v>8.5853034118703597E-3</v>
      </c>
      <c r="D201" s="128">
        <f t="shared" si="10"/>
        <v>8585.3034118703599</v>
      </c>
      <c r="E201" s="128">
        <f t="shared" ca="1" si="11"/>
        <v>79957.266748767404</v>
      </c>
    </row>
    <row r="202" spans="1:5" x14ac:dyDescent="0.3">
      <c r="A202" s="73">
        <v>43558</v>
      </c>
      <c r="B202" s="130">
        <v>2873.3999020000001</v>
      </c>
      <c r="C202" s="125">
        <f t="shared" si="9"/>
        <v>1.7410027635214043E-2</v>
      </c>
      <c r="D202" s="128">
        <f t="shared" si="10"/>
        <v>17410.027635214043</v>
      </c>
      <c r="E202" s="128">
        <f t="shared" ca="1" si="11"/>
        <v>79957.266748767404</v>
      </c>
    </row>
    <row r="203" spans="1:5" x14ac:dyDescent="0.3">
      <c r="A203" s="73">
        <v>43557</v>
      </c>
      <c r="B203" s="130">
        <v>2867.23999</v>
      </c>
      <c r="C203" s="125">
        <f t="shared" si="9"/>
        <v>1.2239740295102219E-2</v>
      </c>
      <c r="D203" s="128">
        <f t="shared" si="10"/>
        <v>12239.74029510222</v>
      </c>
      <c r="E203" s="128">
        <f t="shared" ca="1" si="11"/>
        <v>79957.266748767404</v>
      </c>
    </row>
    <row r="204" spans="1:5" x14ac:dyDescent="0.3">
      <c r="A204" s="73">
        <v>43556</v>
      </c>
      <c r="B204" s="130">
        <v>2867.1899410000001</v>
      </c>
      <c r="C204" s="125">
        <f t="shared" si="9"/>
        <v>1.2089913910391603E-2</v>
      </c>
      <c r="D204" s="128">
        <f t="shared" si="10"/>
        <v>12089.913910391602</v>
      </c>
      <c r="E204" s="128">
        <f t="shared" ca="1" si="11"/>
        <v>79957.266748767404</v>
      </c>
    </row>
    <row r="205" spans="1:5" x14ac:dyDescent="0.3">
      <c r="A205" s="73">
        <v>43553</v>
      </c>
      <c r="B205" s="130">
        <v>2834.3999020000001</v>
      </c>
      <c r="C205" s="125">
        <f t="shared" si="9"/>
        <v>4.2232086974802741E-3</v>
      </c>
      <c r="D205" s="128">
        <f t="shared" si="10"/>
        <v>4223.2086974802742</v>
      </c>
      <c r="E205" s="128">
        <f t="shared" ca="1" si="11"/>
        <v>79957.266748767404</v>
      </c>
    </row>
    <row r="206" spans="1:5" x14ac:dyDescent="0.3">
      <c r="A206" s="73">
        <v>43552</v>
      </c>
      <c r="B206" s="130">
        <v>2815.4399410000001</v>
      </c>
      <c r="C206" s="125">
        <f t="shared" si="9"/>
        <v>2.4781949843202256E-3</v>
      </c>
      <c r="D206" s="128">
        <f t="shared" si="10"/>
        <v>2478.1949843202256</v>
      </c>
      <c r="E206" s="128">
        <f t="shared" ca="1" si="11"/>
        <v>79957.266748767404</v>
      </c>
    </row>
    <row r="207" spans="1:5" x14ac:dyDescent="0.3">
      <c r="A207" s="73">
        <v>43551</v>
      </c>
      <c r="B207" s="130">
        <v>2805.3701169999999</v>
      </c>
      <c r="C207" s="125">
        <f t="shared" si="9"/>
        <v>-1.9743732137524894E-3</v>
      </c>
      <c r="D207" s="128">
        <f t="shared" si="10"/>
        <v>-1974.3732137524894</v>
      </c>
      <c r="E207" s="128">
        <f t="shared" ca="1" si="11"/>
        <v>79957.266748767404</v>
      </c>
    </row>
    <row r="208" spans="1:5" x14ac:dyDescent="0.3">
      <c r="A208" s="73">
        <v>43550</v>
      </c>
      <c r="B208" s="130">
        <v>2818.459961</v>
      </c>
      <c r="C208" s="125">
        <f t="shared" si="9"/>
        <v>9.6506350687035614E-3</v>
      </c>
      <c r="D208" s="128">
        <f t="shared" si="10"/>
        <v>9650.635068703561</v>
      </c>
      <c r="E208" s="128">
        <f t="shared" ca="1" si="11"/>
        <v>79957.266748767404</v>
      </c>
    </row>
    <row r="209" spans="1:5" x14ac:dyDescent="0.3">
      <c r="A209" s="73">
        <v>43549</v>
      </c>
      <c r="B209" s="130">
        <v>2798.360107</v>
      </c>
      <c r="C209" s="125">
        <f t="shared" si="9"/>
        <v>5.410863986946346E-3</v>
      </c>
      <c r="D209" s="128">
        <f t="shared" si="10"/>
        <v>5410.8639869463459</v>
      </c>
      <c r="E209" s="128">
        <f t="shared" ca="1" si="11"/>
        <v>79957.266748767404</v>
      </c>
    </row>
    <row r="210" spans="1:5" x14ac:dyDescent="0.3">
      <c r="A210" s="73">
        <v>43546</v>
      </c>
      <c r="B210" s="130">
        <v>2800.709961</v>
      </c>
      <c r="C210" s="125">
        <f t="shared" si="9"/>
        <v>2.1012913112360199E-2</v>
      </c>
      <c r="D210" s="128">
        <f t="shared" si="10"/>
        <v>21012.913112360198</v>
      </c>
      <c r="E210" s="128">
        <f t="shared" ca="1" si="11"/>
        <v>79957.266748767404</v>
      </c>
    </row>
    <row r="211" spans="1:5" x14ac:dyDescent="0.3">
      <c r="A211" s="73">
        <v>43545</v>
      </c>
      <c r="B211" s="130">
        <v>2854.8798830000001</v>
      </c>
      <c r="C211" s="125">
        <f t="shared" si="9"/>
        <v>3.8542252302122382E-2</v>
      </c>
      <c r="D211" s="128">
        <f t="shared" si="10"/>
        <v>38542.252302122382</v>
      </c>
      <c r="E211" s="128">
        <f t="shared" ca="1" si="11"/>
        <v>79957.266748767404</v>
      </c>
    </row>
    <row r="212" spans="1:5" x14ac:dyDescent="0.3">
      <c r="A212" s="73">
        <v>43544</v>
      </c>
      <c r="B212" s="130">
        <v>2824.2299800000001</v>
      </c>
      <c r="C212" s="125">
        <f t="shared" si="9"/>
        <v>1.9044193448615632E-2</v>
      </c>
      <c r="D212" s="128">
        <f t="shared" si="10"/>
        <v>19044.193448615631</v>
      </c>
      <c r="E212" s="128">
        <f t="shared" ca="1" si="11"/>
        <v>79957.266748767404</v>
      </c>
    </row>
    <row r="213" spans="1:5" x14ac:dyDescent="0.3">
      <c r="A213" s="73">
        <v>43543</v>
      </c>
      <c r="B213" s="130">
        <v>2832.570068</v>
      </c>
      <c r="C213" s="125">
        <f t="shared" si="9"/>
        <v>1.5385502664412742E-2</v>
      </c>
      <c r="D213" s="128">
        <f t="shared" si="10"/>
        <v>15385.502664412743</v>
      </c>
      <c r="E213" s="128">
        <f t="shared" ca="1" si="11"/>
        <v>79957.266748767404</v>
      </c>
    </row>
    <row r="214" spans="1:5" x14ac:dyDescent="0.3">
      <c r="A214" s="73">
        <v>43542</v>
      </c>
      <c r="B214" s="130">
        <v>2832.9399410000001</v>
      </c>
      <c r="C214" s="125">
        <f t="shared" si="9"/>
        <v>1.4368997945520601E-2</v>
      </c>
      <c r="D214" s="128">
        <f t="shared" si="10"/>
        <v>14368.997945520601</v>
      </c>
      <c r="E214" s="128">
        <f t="shared" ca="1" si="11"/>
        <v>79957.266748767404</v>
      </c>
    </row>
    <row r="215" spans="1:5" x14ac:dyDescent="0.3">
      <c r="A215" s="73">
        <v>43539</v>
      </c>
      <c r="B215" s="130">
        <v>2822.4799800000001</v>
      </c>
      <c r="C215" s="125">
        <f t="shared" si="9"/>
        <v>6.7018962137082028E-3</v>
      </c>
      <c r="D215" s="128">
        <f t="shared" si="10"/>
        <v>6701.8962137082026</v>
      </c>
      <c r="E215" s="128">
        <f t="shared" ca="1" si="11"/>
        <v>79957.266748767404</v>
      </c>
    </row>
    <row r="216" spans="1:5" x14ac:dyDescent="0.3">
      <c r="A216" s="73">
        <v>43538</v>
      </c>
      <c r="B216" s="130">
        <v>2808.4799800000001</v>
      </c>
      <c r="C216" s="125">
        <f t="shared" si="9"/>
        <v>8.6155777489436147E-3</v>
      </c>
      <c r="D216" s="128">
        <f t="shared" si="10"/>
        <v>8615.577748943615</v>
      </c>
      <c r="E216" s="128">
        <f t="shared" ca="1" si="11"/>
        <v>79957.266748767404</v>
      </c>
    </row>
    <row r="217" spans="1:5" x14ac:dyDescent="0.3">
      <c r="A217" s="73">
        <v>43537</v>
      </c>
      <c r="B217" s="130">
        <v>2810.919922</v>
      </c>
      <c r="C217" s="125">
        <f t="shared" si="9"/>
        <v>6.6395117343709398E-3</v>
      </c>
      <c r="D217" s="128">
        <f t="shared" si="10"/>
        <v>6639.5117343709398</v>
      </c>
      <c r="E217" s="128">
        <f t="shared" ca="1" si="11"/>
        <v>79957.266748767404</v>
      </c>
    </row>
    <row r="218" spans="1:5" x14ac:dyDescent="0.3">
      <c r="A218" s="73">
        <v>43536</v>
      </c>
      <c r="B218" s="130">
        <v>2791.5200199999999</v>
      </c>
      <c r="C218" s="125">
        <f t="shared" si="9"/>
        <v>-8.5181362377961811E-4</v>
      </c>
      <c r="D218" s="128">
        <f t="shared" si="10"/>
        <v>-851.81362377961807</v>
      </c>
      <c r="E218" s="128">
        <f t="shared" ca="1" si="11"/>
        <v>79957.266748767404</v>
      </c>
    </row>
    <row r="219" spans="1:5" x14ac:dyDescent="0.3">
      <c r="A219" s="73">
        <v>43535</v>
      </c>
      <c r="B219" s="130">
        <v>2783.3000489999999</v>
      </c>
      <c r="C219" s="125">
        <f t="shared" si="9"/>
        <v>-4.5813853924887571E-3</v>
      </c>
      <c r="D219" s="128">
        <f t="shared" si="10"/>
        <v>-4581.3853924887571</v>
      </c>
      <c r="E219" s="128">
        <f t="shared" ca="1" si="11"/>
        <v>79957.266748767404</v>
      </c>
    </row>
    <row r="220" spans="1:5" x14ac:dyDescent="0.3">
      <c r="A220" s="73">
        <v>43532</v>
      </c>
      <c r="B220" s="130">
        <v>2743.070068</v>
      </c>
      <c r="C220" s="125">
        <f t="shared" si="9"/>
        <v>-1.7760729117775043E-2</v>
      </c>
      <c r="D220" s="128">
        <f t="shared" si="10"/>
        <v>-17760.729117775041</v>
      </c>
      <c r="E220" s="128">
        <f t="shared" ca="1" si="11"/>
        <v>79957.266748767404</v>
      </c>
    </row>
    <row r="221" spans="1:5" x14ac:dyDescent="0.3">
      <c r="A221" s="73">
        <v>43531</v>
      </c>
      <c r="B221" s="130">
        <v>2748.929932</v>
      </c>
      <c r="C221" s="125">
        <f t="shared" si="9"/>
        <v>-9.3517384874853837E-3</v>
      </c>
      <c r="D221" s="128">
        <f t="shared" si="10"/>
        <v>-9351.7384874853833</v>
      </c>
      <c r="E221" s="128">
        <f t="shared" ca="1" si="11"/>
        <v>79957.266748767404</v>
      </c>
    </row>
    <row r="222" spans="1:5" x14ac:dyDescent="0.3">
      <c r="A222" s="73">
        <v>43530</v>
      </c>
      <c r="B222" s="130">
        <v>2771.4499510000001</v>
      </c>
      <c r="C222" s="125">
        <f t="shared" si="9"/>
        <v>-4.7581427920957431E-3</v>
      </c>
      <c r="D222" s="128">
        <f t="shared" si="10"/>
        <v>-4758.1427920957431</v>
      </c>
      <c r="E222" s="128">
        <f t="shared" ca="1" si="11"/>
        <v>79957.266748767404</v>
      </c>
    </row>
    <row r="223" spans="1:5" x14ac:dyDescent="0.3">
      <c r="A223" s="73">
        <v>43529</v>
      </c>
      <c r="B223" s="130">
        <v>2789.6499020000001</v>
      </c>
      <c r="C223" s="125">
        <f t="shared" si="9"/>
        <v>3.5578222452377073E-3</v>
      </c>
      <c r="D223" s="128">
        <f t="shared" si="10"/>
        <v>3557.8222452377072</v>
      </c>
      <c r="E223" s="128">
        <f t="shared" ca="1" si="11"/>
        <v>79957.266748767404</v>
      </c>
    </row>
    <row r="224" spans="1:5" x14ac:dyDescent="0.3">
      <c r="A224" s="73">
        <v>43528</v>
      </c>
      <c r="B224" s="130">
        <v>2792.8100589999999</v>
      </c>
      <c r="C224" s="125">
        <f t="shared" si="9"/>
        <v>6.2004468916112554E-3</v>
      </c>
      <c r="D224" s="128">
        <f t="shared" si="10"/>
        <v>6200.4468916112555</v>
      </c>
      <c r="E224" s="128">
        <f t="shared" ca="1" si="11"/>
        <v>79957.266748767404</v>
      </c>
    </row>
    <row r="225" spans="1:5" x14ac:dyDescent="0.3">
      <c r="A225" s="73">
        <v>43525</v>
      </c>
      <c r="B225" s="130">
        <v>2803.6899410000001</v>
      </c>
      <c r="C225" s="125">
        <f t="shared" si="9"/>
        <v>2.1109126324213356E-2</v>
      </c>
      <c r="D225" s="128">
        <f t="shared" si="10"/>
        <v>21109.126324213357</v>
      </c>
      <c r="E225" s="128">
        <f t="shared" ca="1" si="11"/>
        <v>79957.266748767404</v>
      </c>
    </row>
    <row r="226" spans="1:5" x14ac:dyDescent="0.3">
      <c r="A226" s="73">
        <v>43524</v>
      </c>
      <c r="B226" s="130">
        <v>2784.48999</v>
      </c>
      <c r="C226" s="125">
        <f t="shared" si="9"/>
        <v>1.1427394786328371E-2</v>
      </c>
      <c r="D226" s="128">
        <f t="shared" si="10"/>
        <v>11427.39478632837</v>
      </c>
      <c r="E226" s="128">
        <f t="shared" ca="1" si="11"/>
        <v>79957.266748767404</v>
      </c>
    </row>
    <row r="227" spans="1:5" x14ac:dyDescent="0.3">
      <c r="A227" s="73">
        <v>43523</v>
      </c>
      <c r="B227" s="130">
        <v>2792.3798830000001</v>
      </c>
      <c r="C227" s="125">
        <f t="shared" si="9"/>
        <v>1.7360506624407579E-2</v>
      </c>
      <c r="D227" s="128">
        <f t="shared" si="10"/>
        <v>17360.506624407579</v>
      </c>
      <c r="E227" s="128">
        <f t="shared" ca="1" si="11"/>
        <v>79957.266748767404</v>
      </c>
    </row>
    <row r="228" spans="1:5" x14ac:dyDescent="0.3">
      <c r="A228" s="73">
        <v>43522</v>
      </c>
      <c r="B228" s="130">
        <v>2793.8999020000001</v>
      </c>
      <c r="C228" s="125">
        <f t="shared" si="9"/>
        <v>3.1035445966220099E-2</v>
      </c>
      <c r="D228" s="128">
        <f t="shared" si="10"/>
        <v>31035.445966220097</v>
      </c>
      <c r="E228" s="128">
        <f t="shared" ca="1" si="11"/>
        <v>79957.266748767404</v>
      </c>
    </row>
    <row r="229" spans="1:5" x14ac:dyDescent="0.3">
      <c r="A229" s="73">
        <v>43521</v>
      </c>
      <c r="B229" s="130">
        <v>2796.110107</v>
      </c>
      <c r="C229" s="125">
        <f t="shared" si="9"/>
        <v>3.2582768738712131E-2</v>
      </c>
      <c r="D229" s="128">
        <f t="shared" si="10"/>
        <v>32582.76873871213</v>
      </c>
      <c r="E229" s="128">
        <f t="shared" ca="1" si="11"/>
        <v>79957.266748767404</v>
      </c>
    </row>
    <row r="230" spans="1:5" x14ac:dyDescent="0.3">
      <c r="A230" s="73">
        <v>43518</v>
      </c>
      <c r="B230" s="130">
        <v>2792.669922</v>
      </c>
      <c r="C230" s="125">
        <f t="shared" si="9"/>
        <v>3.2009708405803527E-2</v>
      </c>
      <c r="D230" s="128">
        <f t="shared" si="10"/>
        <v>32009.708405803529</v>
      </c>
      <c r="E230" s="128">
        <f t="shared" ca="1" si="11"/>
        <v>79957.266748767404</v>
      </c>
    </row>
    <row r="231" spans="1:5" x14ac:dyDescent="0.3">
      <c r="A231" s="73">
        <v>43517</v>
      </c>
      <c r="B231" s="130">
        <v>2774.8798830000001</v>
      </c>
      <c r="C231" s="125">
        <f t="shared" si="9"/>
        <v>1.5840392407802772E-2</v>
      </c>
      <c r="D231" s="128">
        <f t="shared" si="10"/>
        <v>15840.392407802772</v>
      </c>
      <c r="E231" s="128">
        <f t="shared" ca="1" si="11"/>
        <v>79957.266748767404</v>
      </c>
    </row>
    <row r="232" spans="1:5" x14ac:dyDescent="0.3">
      <c r="A232" s="73">
        <v>43516</v>
      </c>
      <c r="B232" s="130">
        <v>2784.6999510000001</v>
      </c>
      <c r="C232" s="125">
        <f t="shared" si="9"/>
        <v>1.7167695818101736E-2</v>
      </c>
      <c r="D232" s="128">
        <f t="shared" si="10"/>
        <v>17167.695818101736</v>
      </c>
      <c r="E232" s="128">
        <f t="shared" ca="1" si="11"/>
        <v>79957.266748767404</v>
      </c>
    </row>
    <row r="233" spans="1:5" x14ac:dyDescent="0.3">
      <c r="A233" s="73">
        <v>43515</v>
      </c>
      <c r="B233" s="130">
        <v>2779.76001</v>
      </c>
      <c r="C233" s="125">
        <f t="shared" si="9"/>
        <v>2.0144040135179786E-2</v>
      </c>
      <c r="D233" s="128">
        <f t="shared" si="10"/>
        <v>20144.040135179785</v>
      </c>
      <c r="E233" s="128">
        <f t="shared" ca="1" si="11"/>
        <v>79957.266748767404</v>
      </c>
    </row>
    <row r="234" spans="1:5" x14ac:dyDescent="0.3">
      <c r="A234" s="73">
        <v>43511</v>
      </c>
      <c r="B234" s="130">
        <v>2775.6000979999999</v>
      </c>
      <c r="C234" s="125">
        <f t="shared" si="9"/>
        <v>2.5519786686246215E-2</v>
      </c>
      <c r="D234" s="128">
        <f t="shared" si="10"/>
        <v>25519.786686246214</v>
      </c>
      <c r="E234" s="128">
        <f t="shared" ca="1" si="11"/>
        <v>79957.266748767404</v>
      </c>
    </row>
    <row r="235" spans="1:5" x14ac:dyDescent="0.3">
      <c r="A235" s="73">
        <v>43510</v>
      </c>
      <c r="B235" s="130">
        <v>2745.7299800000001</v>
      </c>
      <c r="C235" s="125">
        <f t="shared" si="9"/>
        <v>1.539509651687454E-2</v>
      </c>
      <c r="D235" s="128">
        <f t="shared" si="10"/>
        <v>15395.096516874541</v>
      </c>
      <c r="E235" s="128">
        <f t="shared" ca="1" si="11"/>
        <v>79957.266748767404</v>
      </c>
    </row>
    <row r="236" spans="1:5" x14ac:dyDescent="0.3">
      <c r="A236" s="73">
        <v>43509</v>
      </c>
      <c r="B236" s="130">
        <v>2753.030029</v>
      </c>
      <c r="C236" s="125">
        <f t="shared" si="9"/>
        <v>2.6847682320159549E-2</v>
      </c>
      <c r="D236" s="128">
        <f t="shared" si="10"/>
        <v>26847.682320159551</v>
      </c>
      <c r="E236" s="128">
        <f t="shared" ca="1" si="11"/>
        <v>79957.266748767404</v>
      </c>
    </row>
    <row r="237" spans="1:5" x14ac:dyDescent="0.3">
      <c r="A237" s="73">
        <v>43508</v>
      </c>
      <c r="B237" s="130">
        <v>2744.7299800000001</v>
      </c>
      <c r="C237" s="125">
        <f t="shared" si="9"/>
        <v>3.9670446969696904E-2</v>
      </c>
      <c r="D237" s="128">
        <f t="shared" si="10"/>
        <v>39670.446969696903</v>
      </c>
      <c r="E237" s="128">
        <f t="shared" ca="1" si="11"/>
        <v>83513.498254801976</v>
      </c>
    </row>
    <row r="238" spans="1:5" x14ac:dyDescent="0.3">
      <c r="A238" s="73">
        <v>43507</v>
      </c>
      <c r="B238" s="130">
        <v>2709.8000489999999</v>
      </c>
      <c r="C238" s="125">
        <f t="shared" si="9"/>
        <v>2.4944663485229057E-2</v>
      </c>
      <c r="D238" s="128">
        <f t="shared" si="10"/>
        <v>24944.663485229059</v>
      </c>
      <c r="E238" s="128">
        <f t="shared" ca="1" si="11"/>
        <v>86170.92733454323</v>
      </c>
    </row>
    <row r="239" spans="1:5" x14ac:dyDescent="0.3">
      <c r="A239" s="73">
        <v>43504</v>
      </c>
      <c r="B239" s="130">
        <v>2707.8798830000001</v>
      </c>
      <c r="C239" s="125">
        <f t="shared" si="9"/>
        <v>1.6181522102622692E-2</v>
      </c>
      <c r="D239" s="128">
        <f t="shared" si="10"/>
        <v>16181.522102622692</v>
      </c>
      <c r="E239" s="128">
        <f t="shared" ca="1" si="11"/>
        <v>86170.92733454323</v>
      </c>
    </row>
    <row r="240" spans="1:5" x14ac:dyDescent="0.3">
      <c r="A240" s="73">
        <v>43503</v>
      </c>
      <c r="B240" s="130">
        <v>2706.0500489999999</v>
      </c>
      <c r="C240" s="125">
        <f t="shared" si="9"/>
        <v>2.4115068564117603E-2</v>
      </c>
      <c r="D240" s="128">
        <f t="shared" si="10"/>
        <v>24115.068564117602</v>
      </c>
      <c r="E240" s="128">
        <f t="shared" ca="1" si="11"/>
        <v>86170.92733454323</v>
      </c>
    </row>
    <row r="241" spans="1:5" x14ac:dyDescent="0.3">
      <c r="A241" s="73">
        <v>43502</v>
      </c>
      <c r="B241" s="130">
        <v>2731.610107</v>
      </c>
      <c r="C241" s="125">
        <f t="shared" si="9"/>
        <v>3.5210580105854428E-2</v>
      </c>
      <c r="D241" s="128">
        <f t="shared" si="10"/>
        <v>35210.580105854431</v>
      </c>
      <c r="E241" s="128">
        <f t="shared" ca="1" si="11"/>
        <v>86170.92733454323</v>
      </c>
    </row>
    <row r="242" spans="1:5" x14ac:dyDescent="0.3">
      <c r="A242" s="73">
        <v>43501</v>
      </c>
      <c r="B242" s="130">
        <v>2737.6999510000001</v>
      </c>
      <c r="C242" s="125">
        <f t="shared" si="9"/>
        <v>3.9804038474988035E-2</v>
      </c>
      <c r="D242" s="128">
        <f t="shared" si="10"/>
        <v>39804.038474988032</v>
      </c>
      <c r="E242" s="128">
        <f t="shared" ca="1" si="11"/>
        <v>86170.92733454323</v>
      </c>
    </row>
    <row r="243" spans="1:5" x14ac:dyDescent="0.3">
      <c r="A243" s="73">
        <v>43500</v>
      </c>
      <c r="B243" s="130">
        <v>2724.8701169999999</v>
      </c>
      <c r="C243" s="125">
        <f t="shared" si="9"/>
        <v>2.0279310292354191E-2</v>
      </c>
      <c r="D243" s="128">
        <f t="shared" si="10"/>
        <v>20279.310292354192</v>
      </c>
      <c r="E243" s="128">
        <f t="shared" ca="1" si="11"/>
        <v>86170.92733454323</v>
      </c>
    </row>
    <row r="244" spans="1:5" x14ac:dyDescent="0.3">
      <c r="A244" s="73">
        <v>43497</v>
      </c>
      <c r="B244" s="130">
        <v>2706.530029</v>
      </c>
      <c r="C244" s="125">
        <f t="shared" si="9"/>
        <v>2.6772056117737142E-2</v>
      </c>
      <c r="D244" s="128">
        <f t="shared" si="10"/>
        <v>26772.056117737142</v>
      </c>
      <c r="E244" s="128">
        <f t="shared" ca="1" si="11"/>
        <v>86170.92733454323</v>
      </c>
    </row>
    <row r="245" spans="1:5" x14ac:dyDescent="0.3">
      <c r="A245" s="73">
        <v>43496</v>
      </c>
      <c r="B245" s="130">
        <v>2704.1000979999999</v>
      </c>
      <c r="C245" s="125">
        <f t="shared" si="9"/>
        <v>3.3637856619964879E-2</v>
      </c>
      <c r="D245" s="128">
        <f t="shared" si="10"/>
        <v>33637.856619964878</v>
      </c>
      <c r="E245" s="128">
        <f t="shared" ca="1" si="11"/>
        <v>86170.92733454323</v>
      </c>
    </row>
    <row r="246" spans="1:5" x14ac:dyDescent="0.3">
      <c r="A246" s="73">
        <v>43495</v>
      </c>
      <c r="B246" s="130">
        <v>2681.0500489999999</v>
      </c>
      <c r="C246" s="125">
        <f t="shared" si="9"/>
        <v>2.7104163763512323E-2</v>
      </c>
      <c r="D246" s="128">
        <f t="shared" si="10"/>
        <v>27104.163763512322</v>
      </c>
      <c r="E246" s="128">
        <f t="shared" ca="1" si="11"/>
        <v>86170.92733454323</v>
      </c>
    </row>
    <row r="247" spans="1:5" x14ac:dyDescent="0.3">
      <c r="A247" s="73">
        <v>43494</v>
      </c>
      <c r="B247" s="130">
        <v>2640</v>
      </c>
      <c r="C247" s="125">
        <f t="shared" si="9"/>
        <v>2.2221663597013164E-2</v>
      </c>
      <c r="D247" s="128">
        <f t="shared" si="10"/>
        <v>22221.663597013165</v>
      </c>
      <c r="E247" s="128">
        <f t="shared" ca="1" si="11"/>
        <v>86170.92733454323</v>
      </c>
    </row>
    <row r="248" spans="1:5" x14ac:dyDescent="0.3">
      <c r="A248" s="73">
        <v>43493</v>
      </c>
      <c r="B248" s="130">
        <v>2643.8500979999999</v>
      </c>
      <c r="C248" s="125">
        <f t="shared" si="9"/>
        <v>1.8330247285209378E-2</v>
      </c>
      <c r="D248" s="128">
        <f t="shared" si="10"/>
        <v>18330.247285209378</v>
      </c>
      <c r="E248" s="128">
        <f t="shared" ca="1" si="11"/>
        <v>86170.92733454323</v>
      </c>
    </row>
    <row r="249" spans="1:5" x14ac:dyDescent="0.3">
      <c r="A249" s="73">
        <v>43490</v>
      </c>
      <c r="B249" s="130">
        <v>2664.76001</v>
      </c>
      <c r="C249" s="125">
        <f t="shared" si="9"/>
        <v>2.623394841296145E-2</v>
      </c>
      <c r="D249" s="128">
        <f t="shared" si="10"/>
        <v>26233.94841296145</v>
      </c>
      <c r="E249" s="128">
        <f t="shared" ca="1" si="11"/>
        <v>86170.92733454323</v>
      </c>
    </row>
    <row r="250" spans="1:5" x14ac:dyDescent="0.3">
      <c r="A250" s="73">
        <v>43489</v>
      </c>
      <c r="B250" s="130">
        <v>2642.330078</v>
      </c>
      <c r="C250" s="125">
        <f t="shared" si="9"/>
        <v>2.219381261820641E-2</v>
      </c>
      <c r="D250" s="128">
        <f t="shared" si="10"/>
        <v>22193.812618206412</v>
      </c>
      <c r="E250" s="128">
        <f t="shared" ca="1" si="11"/>
        <v>86170.92733454323</v>
      </c>
    </row>
    <row r="251" spans="1:5" x14ac:dyDescent="0.3">
      <c r="A251" s="73">
        <v>43488</v>
      </c>
      <c r="B251" s="130">
        <v>2638.6999510000001</v>
      </c>
      <c r="C251" s="125">
        <f t="shared" si="9"/>
        <v>2.4972728196984928E-2</v>
      </c>
      <c r="D251" s="128">
        <f t="shared" si="10"/>
        <v>24972.728196984928</v>
      </c>
      <c r="E251" s="128">
        <f t="shared" ca="1" si="11"/>
        <v>86170.92733454323</v>
      </c>
    </row>
    <row r="252" spans="1:5" x14ac:dyDescent="0.3">
      <c r="A252" s="73">
        <v>43487</v>
      </c>
      <c r="B252" s="130">
        <v>2632.8999020000001</v>
      </c>
      <c r="C252" s="125">
        <f t="shared" si="9"/>
        <v>3.2635325441714214E-2</v>
      </c>
      <c r="D252" s="128">
        <f t="shared" si="10"/>
        <v>32635.325441714213</v>
      </c>
      <c r="E252" s="128">
        <f t="shared" ca="1" si="11"/>
        <v>86170.92733454323</v>
      </c>
    </row>
    <row r="253" spans="1:5" x14ac:dyDescent="0.3">
      <c r="A253" s="73">
        <v>43483</v>
      </c>
      <c r="B253" s="130">
        <v>2670.709961</v>
      </c>
      <c r="C253" s="125">
        <f t="shared" si="9"/>
        <v>5.4807785031896206E-2</v>
      </c>
      <c r="D253" s="128">
        <f t="shared" si="10"/>
        <v>54807.785031896208</v>
      </c>
      <c r="E253" s="128">
        <f t="shared" ca="1" si="11"/>
        <v>86170.92733454323</v>
      </c>
    </row>
    <row r="254" spans="1:5" x14ac:dyDescent="0.3">
      <c r="A254" s="73">
        <v>43482</v>
      </c>
      <c r="B254" s="130">
        <v>2635.959961</v>
      </c>
      <c r="C254" s="125">
        <f t="shared" si="9"/>
        <v>7.6829463832424061E-2</v>
      </c>
      <c r="D254" s="128">
        <f t="shared" si="10"/>
        <v>76829.463832424066</v>
      </c>
      <c r="E254" s="128">
        <f t="shared" ca="1" si="11"/>
        <v>86170.92733454323</v>
      </c>
    </row>
    <row r="255" spans="1:5" x14ac:dyDescent="0.3">
      <c r="A255" s="73">
        <v>43481</v>
      </c>
      <c r="B255" s="130">
        <v>2616.1000979999999</v>
      </c>
      <c r="C255" s="125">
        <f t="shared" si="9"/>
        <v>4.2258486063713852E-2</v>
      </c>
      <c r="D255" s="128">
        <f t="shared" si="10"/>
        <v>42258.486063713848</v>
      </c>
      <c r="E255" s="128">
        <f t="shared" ca="1" si="11"/>
        <v>86170.92733454323</v>
      </c>
    </row>
    <row r="256" spans="1:5" x14ac:dyDescent="0.3">
      <c r="A256" s="73">
        <v>43480</v>
      </c>
      <c r="B256" s="130">
        <v>2610.3000489999999</v>
      </c>
      <c r="C256" s="125">
        <f t="shared" si="9"/>
        <v>5.0109850387047183E-2</v>
      </c>
      <c r="D256" s="128">
        <f t="shared" si="10"/>
        <v>50109.850387047183</v>
      </c>
      <c r="E256" s="128">
        <f t="shared" ca="1" si="11"/>
        <v>86170.92733454323</v>
      </c>
    </row>
    <row r="257" spans="1:5" x14ac:dyDescent="0.3">
      <c r="A257" s="73">
        <v>43479</v>
      </c>
      <c r="B257" s="130">
        <v>2582.610107</v>
      </c>
      <c r="C257" s="125">
        <f t="shared" si="9"/>
        <v>3.7680366301005463E-2</v>
      </c>
      <c r="D257" s="128">
        <f t="shared" si="10"/>
        <v>37680.366301005466</v>
      </c>
      <c r="E257" s="128">
        <f t="shared" ca="1" si="11"/>
        <v>86170.92733454323</v>
      </c>
    </row>
    <row r="258" spans="1:5" x14ac:dyDescent="0.3">
      <c r="A258" s="73">
        <v>43476</v>
      </c>
      <c r="B258" s="130">
        <v>2596.26001</v>
      </c>
      <c r="C258" s="125">
        <f t="shared" si="9"/>
        <v>5.2097119403800685E-2</v>
      </c>
      <c r="D258" s="128">
        <f t="shared" si="10"/>
        <v>52097.119403800687</v>
      </c>
      <c r="E258" s="128">
        <f t="shared" ca="1" si="11"/>
        <v>86170.92733454323</v>
      </c>
    </row>
    <row r="259" spans="1:5" x14ac:dyDescent="0.3">
      <c r="A259" s="73">
        <v>43475</v>
      </c>
      <c r="B259" s="130">
        <v>2596.639893</v>
      </c>
      <c r="C259" s="125">
        <f t="shared" si="9"/>
        <v>7.4492376660125315E-2</v>
      </c>
      <c r="D259" s="128">
        <f t="shared" si="10"/>
        <v>74492.376660125316</v>
      </c>
      <c r="E259" s="128">
        <f t="shared" ca="1" si="11"/>
        <v>86170.92733454323</v>
      </c>
    </row>
    <row r="260" spans="1:5" x14ac:dyDescent="0.3">
      <c r="A260" s="73">
        <v>43474</v>
      </c>
      <c r="B260" s="130">
        <v>2584.959961</v>
      </c>
      <c r="C260" s="125">
        <f t="shared" si="9"/>
        <v>4.7636820126152779E-2</v>
      </c>
      <c r="D260" s="128">
        <f t="shared" si="10"/>
        <v>47636.820126152779</v>
      </c>
      <c r="E260" s="128">
        <f t="shared" ca="1" si="11"/>
        <v>86170.92733454323</v>
      </c>
    </row>
    <row r="261" spans="1:5" x14ac:dyDescent="0.3">
      <c r="A261" s="73">
        <v>43473</v>
      </c>
      <c r="B261" s="130">
        <v>2574.4099120000001</v>
      </c>
      <c r="C261" s="125">
        <f t="shared" si="9"/>
        <v>2.6905077085114248E-2</v>
      </c>
      <c r="D261" s="128">
        <f t="shared" si="10"/>
        <v>26905.077085114248</v>
      </c>
      <c r="E261" s="128">
        <f t="shared" ca="1" si="11"/>
        <v>86170.92733454323</v>
      </c>
    </row>
    <row r="262" spans="1:5" x14ac:dyDescent="0.3">
      <c r="A262" s="73">
        <v>43472</v>
      </c>
      <c r="B262" s="130">
        <v>2549.6899410000001</v>
      </c>
      <c r="C262" s="125">
        <f t="shared" si="9"/>
        <v>1.3864129206351272E-3</v>
      </c>
      <c r="D262" s="128">
        <f t="shared" si="10"/>
        <v>1386.4129206351272</v>
      </c>
      <c r="E262" s="128">
        <f t="shared" ca="1" si="11"/>
        <v>86170.92733454323</v>
      </c>
    </row>
    <row r="263" spans="1:5" x14ac:dyDescent="0.3">
      <c r="A263" s="73">
        <v>43469</v>
      </c>
      <c r="B263" s="130">
        <v>2531.9399410000001</v>
      </c>
      <c r="C263" s="125">
        <f t="shared" si="9"/>
        <v>-5.4989513988695782E-3</v>
      </c>
      <c r="D263" s="128">
        <f t="shared" si="10"/>
        <v>-5498.951398869578</v>
      </c>
      <c r="E263" s="128">
        <f t="shared" ca="1" si="11"/>
        <v>86170.92733454323</v>
      </c>
    </row>
    <row r="264" spans="1:5" x14ac:dyDescent="0.3">
      <c r="A264" s="73">
        <v>43468</v>
      </c>
      <c r="B264" s="130">
        <v>2447.889893</v>
      </c>
      <c r="C264" s="125">
        <f t="shared" ref="C264:C327" si="12">B264/B274-1</f>
        <v>-5.8485763520760958E-2</v>
      </c>
      <c r="D264" s="128">
        <f t="shared" ref="D264:D327" si="13">C264*$B$5</f>
        <v>-58485.763520760956</v>
      </c>
      <c r="E264" s="128">
        <f t="shared" ref="E264:E327" ca="1" si="14">ABS(_xlfn.PERCENTILE.INC(OFFSET(D264,0,0,Window),1-VaRLevel))</f>
        <v>86170.92733454323</v>
      </c>
    </row>
    <row r="265" spans="1:5" x14ac:dyDescent="0.3">
      <c r="A265" s="73">
        <v>43467</v>
      </c>
      <c r="B265" s="130">
        <v>2510.030029</v>
      </c>
      <c r="C265" s="125">
        <f t="shared" si="12"/>
        <v>-5.3011842089739525E-2</v>
      </c>
      <c r="D265" s="128">
        <f t="shared" si="13"/>
        <v>-53011.842089739526</v>
      </c>
      <c r="E265" s="128">
        <f t="shared" ca="1" si="14"/>
        <v>86170.92733454323</v>
      </c>
    </row>
    <row r="266" spans="1:5" x14ac:dyDescent="0.3">
      <c r="A266" s="73">
        <v>43462</v>
      </c>
      <c r="B266" s="130">
        <v>2485.73999</v>
      </c>
      <c r="C266" s="125">
        <f t="shared" si="12"/>
        <v>-6.236352633437825E-2</v>
      </c>
      <c r="D266" s="128">
        <f t="shared" si="13"/>
        <v>-62363.52633437825</v>
      </c>
      <c r="E266" s="128">
        <f t="shared" ca="1" si="14"/>
        <v>86170.92733454323</v>
      </c>
    </row>
    <row r="267" spans="1:5" x14ac:dyDescent="0.3">
      <c r="A267" s="73">
        <v>43461</v>
      </c>
      <c r="B267" s="130">
        <v>2488.830078</v>
      </c>
      <c r="C267" s="125">
        <f t="shared" si="12"/>
        <v>-5.6110084790087722E-2</v>
      </c>
      <c r="D267" s="128">
        <f t="shared" si="13"/>
        <v>-56110.08479008772</v>
      </c>
      <c r="E267" s="128">
        <f t="shared" ca="1" si="14"/>
        <v>86170.92733454323</v>
      </c>
    </row>
    <row r="268" spans="1:5" x14ac:dyDescent="0.3">
      <c r="A268" s="73">
        <v>43460</v>
      </c>
      <c r="B268" s="130">
        <v>2467.6999510000001</v>
      </c>
      <c r="C268" s="125">
        <f t="shared" si="12"/>
        <v>-6.4457191009378745E-2</v>
      </c>
      <c r="D268" s="128">
        <f t="shared" si="13"/>
        <v>-64457.191009378745</v>
      </c>
      <c r="E268" s="128">
        <f t="shared" ca="1" si="14"/>
        <v>86170.92733454323</v>
      </c>
    </row>
    <row r="269" spans="1:5" x14ac:dyDescent="0.3">
      <c r="A269" s="73">
        <v>43455</v>
      </c>
      <c r="B269" s="130">
        <v>2416.6201169999999</v>
      </c>
      <c r="C269" s="125">
        <f t="shared" si="12"/>
        <v>-8.2207891362125141E-2</v>
      </c>
      <c r="D269" s="128">
        <f t="shared" si="13"/>
        <v>-82207.891362125141</v>
      </c>
      <c r="E269" s="128">
        <f t="shared" ca="1" si="14"/>
        <v>86170.92733454323</v>
      </c>
    </row>
    <row r="270" spans="1:5" x14ac:dyDescent="0.3">
      <c r="A270" s="73">
        <v>43454</v>
      </c>
      <c r="B270" s="130">
        <v>2467.419922</v>
      </c>
      <c r="C270" s="125">
        <f t="shared" si="12"/>
        <v>-8.476790487717778E-2</v>
      </c>
      <c r="D270" s="128">
        <f t="shared" si="13"/>
        <v>-84767.904877177774</v>
      </c>
      <c r="E270" s="128">
        <f t="shared" ca="1" si="14"/>
        <v>86170.92733454323</v>
      </c>
    </row>
    <row r="271" spans="1:5" x14ac:dyDescent="0.3">
      <c r="A271" s="73">
        <v>43453</v>
      </c>
      <c r="B271" s="130">
        <v>2506.959961</v>
      </c>
      <c r="C271" s="125">
        <f t="shared" si="12"/>
        <v>-7.1516963986170357E-2</v>
      </c>
      <c r="D271" s="128">
        <f t="shared" si="13"/>
        <v>-71516.963986170362</v>
      </c>
      <c r="E271" s="128">
        <f t="shared" ca="1" si="14"/>
        <v>82665.89609880971</v>
      </c>
    </row>
    <row r="272" spans="1:5" x14ac:dyDescent="0.3">
      <c r="A272" s="73">
        <v>43452</v>
      </c>
      <c r="B272" s="130">
        <v>2546.1599120000001</v>
      </c>
      <c r="C272" s="125">
        <f t="shared" si="12"/>
        <v>-8.7518929303384563E-2</v>
      </c>
      <c r="D272" s="128">
        <f t="shared" si="13"/>
        <v>-87518.929303384561</v>
      </c>
      <c r="E272" s="128">
        <f t="shared" ca="1" si="14"/>
        <v>82665.89609880971</v>
      </c>
    </row>
    <row r="273" spans="1:5" x14ac:dyDescent="0.3">
      <c r="A273" s="73">
        <v>43451</v>
      </c>
      <c r="B273" s="130">
        <v>2545.9399410000001</v>
      </c>
      <c r="C273" s="125">
        <f t="shared" si="12"/>
        <v>-7.7614779906293063E-2</v>
      </c>
      <c r="D273" s="128">
        <f t="shared" si="13"/>
        <v>-77614.779906293057</v>
      </c>
      <c r="E273" s="128">
        <f t="shared" ca="1" si="14"/>
        <v>74455.055800827235</v>
      </c>
    </row>
    <row r="274" spans="1:5" x14ac:dyDescent="0.3">
      <c r="A274" s="73">
        <v>43448</v>
      </c>
      <c r="B274" s="130">
        <v>2599.9499510000001</v>
      </c>
      <c r="C274" s="125">
        <f t="shared" si="12"/>
        <v>-5.0350681398501185E-2</v>
      </c>
      <c r="D274" s="128">
        <f t="shared" si="13"/>
        <v>-50350.681398501183</v>
      </c>
      <c r="E274" s="128">
        <f t="shared" ca="1" si="14"/>
        <v>70214.135888056</v>
      </c>
    </row>
    <row r="275" spans="1:5" x14ac:dyDescent="0.3">
      <c r="A275" s="73">
        <v>43447</v>
      </c>
      <c r="B275" s="130">
        <v>2650.540039</v>
      </c>
      <c r="C275" s="125">
        <f t="shared" si="12"/>
        <v>-3.3985836625453292E-2</v>
      </c>
      <c r="D275" s="128">
        <f t="shared" si="13"/>
        <v>-33985.836625453288</v>
      </c>
      <c r="E275" s="128">
        <f t="shared" ca="1" si="14"/>
        <v>70214.135888056</v>
      </c>
    </row>
    <row r="276" spans="1:5" x14ac:dyDescent="0.3">
      <c r="A276" s="73">
        <v>43446</v>
      </c>
      <c r="B276" s="130">
        <v>2651.070068</v>
      </c>
      <c r="C276" s="125">
        <f t="shared" si="12"/>
        <v>-1.1595034954686945E-2</v>
      </c>
      <c r="D276" s="128">
        <f t="shared" si="13"/>
        <v>-11595.034954686944</v>
      </c>
      <c r="E276" s="128">
        <f t="shared" ca="1" si="14"/>
        <v>70214.135888056</v>
      </c>
    </row>
    <row r="277" spans="1:5" x14ac:dyDescent="0.3">
      <c r="A277" s="73">
        <v>43445</v>
      </c>
      <c r="B277" s="130">
        <v>2636.780029</v>
      </c>
      <c r="C277" s="125">
        <f t="shared" si="12"/>
        <v>-1.3716330087377826E-2</v>
      </c>
      <c r="D277" s="128">
        <f t="shared" si="13"/>
        <v>-13716.330087377826</v>
      </c>
      <c r="E277" s="128">
        <f t="shared" ca="1" si="14"/>
        <v>70214.135888056</v>
      </c>
    </row>
    <row r="278" spans="1:5" x14ac:dyDescent="0.3">
      <c r="A278" s="73">
        <v>43444</v>
      </c>
      <c r="B278" s="130">
        <v>2637.719971</v>
      </c>
      <c r="C278" s="125">
        <f t="shared" si="12"/>
        <v>-4.607654282686946E-3</v>
      </c>
      <c r="D278" s="128">
        <f t="shared" si="13"/>
        <v>-4607.6542826869463</v>
      </c>
      <c r="E278" s="128">
        <f t="shared" ca="1" si="14"/>
        <v>70214.135888056</v>
      </c>
    </row>
    <row r="279" spans="1:5" x14ac:dyDescent="0.3">
      <c r="A279" s="73">
        <v>43441</v>
      </c>
      <c r="B279" s="130">
        <v>2633.080078</v>
      </c>
      <c r="C279" s="125">
        <f t="shared" si="12"/>
        <v>-3.3346639552779278E-3</v>
      </c>
      <c r="D279" s="128">
        <f t="shared" si="13"/>
        <v>-3334.6639552779279</v>
      </c>
      <c r="E279" s="128">
        <f t="shared" ca="1" si="14"/>
        <v>70214.135888056</v>
      </c>
    </row>
    <row r="280" spans="1:5" x14ac:dyDescent="0.3">
      <c r="A280" s="73">
        <v>43440</v>
      </c>
      <c r="B280" s="130">
        <v>2695.9499510000001</v>
      </c>
      <c r="C280" s="125">
        <f t="shared" si="12"/>
        <v>1.9399832160045261E-3</v>
      </c>
      <c r="D280" s="128">
        <f t="shared" si="13"/>
        <v>1939.983216004526</v>
      </c>
      <c r="E280" s="128">
        <f t="shared" ca="1" si="14"/>
        <v>70214.135888056</v>
      </c>
    </row>
    <row r="281" spans="1:5" x14ac:dyDescent="0.3">
      <c r="A281" s="73">
        <v>43438</v>
      </c>
      <c r="B281" s="130">
        <v>2700.0600589999999</v>
      </c>
      <c r="C281" s="125">
        <f t="shared" si="12"/>
        <v>-1.3233328851075865E-2</v>
      </c>
      <c r="D281" s="128">
        <f t="shared" si="13"/>
        <v>-13233.328851075865</v>
      </c>
      <c r="E281" s="128">
        <f t="shared" ca="1" si="14"/>
        <v>70214.135888056</v>
      </c>
    </row>
    <row r="282" spans="1:5" x14ac:dyDescent="0.3">
      <c r="A282" s="73">
        <v>43437</v>
      </c>
      <c r="B282" s="130">
        <v>2790.3701169999999</v>
      </c>
      <c r="C282" s="125">
        <f t="shared" si="12"/>
        <v>2.2038739682037178E-2</v>
      </c>
      <c r="D282" s="128">
        <f t="shared" si="13"/>
        <v>22038.73968203718</v>
      </c>
      <c r="E282" s="128">
        <f t="shared" ca="1" si="14"/>
        <v>70214.135888056</v>
      </c>
    </row>
    <row r="283" spans="1:5" x14ac:dyDescent="0.3">
      <c r="A283" s="73">
        <v>43434</v>
      </c>
      <c r="B283" s="130">
        <v>2760.169922</v>
      </c>
      <c r="C283" s="125">
        <f t="shared" si="12"/>
        <v>2.1687250537979486E-2</v>
      </c>
      <c r="D283" s="128">
        <f t="shared" si="13"/>
        <v>21687.250537979486</v>
      </c>
      <c r="E283" s="128">
        <f t="shared" ca="1" si="14"/>
        <v>70214.135888056</v>
      </c>
    </row>
    <row r="284" spans="1:5" x14ac:dyDescent="0.3">
      <c r="A284" s="73">
        <v>43433</v>
      </c>
      <c r="B284" s="130">
        <v>2737.8000489999999</v>
      </c>
      <c r="C284" s="125">
        <f t="shared" si="12"/>
        <v>5.738091305567572E-3</v>
      </c>
      <c r="D284" s="128">
        <f t="shared" si="13"/>
        <v>5738.0913055675719</v>
      </c>
      <c r="E284" s="128">
        <f t="shared" ca="1" si="14"/>
        <v>70214.135888056</v>
      </c>
    </row>
    <row r="285" spans="1:5" x14ac:dyDescent="0.3">
      <c r="A285" s="73">
        <v>43432</v>
      </c>
      <c r="B285" s="130">
        <v>2743.790039</v>
      </c>
      <c r="C285" s="125">
        <f t="shared" si="12"/>
        <v>6.4448460457704471E-3</v>
      </c>
      <c r="D285" s="128">
        <f t="shared" si="13"/>
        <v>6444.8460457704468</v>
      </c>
      <c r="E285" s="128">
        <f t="shared" ca="1" si="14"/>
        <v>70214.135888056</v>
      </c>
    </row>
    <row r="286" spans="1:5" x14ac:dyDescent="0.3">
      <c r="A286" s="73">
        <v>43431</v>
      </c>
      <c r="B286" s="130">
        <v>2682.169922</v>
      </c>
      <c r="C286" s="125">
        <f t="shared" si="12"/>
        <v>-3.554107595606959E-2</v>
      </c>
      <c r="D286" s="128">
        <f t="shared" si="13"/>
        <v>-35541.075956069588</v>
      </c>
      <c r="E286" s="128">
        <f t="shared" ca="1" si="14"/>
        <v>70214.135888056</v>
      </c>
    </row>
    <row r="287" spans="1:5" x14ac:dyDescent="0.3">
      <c r="A287" s="73">
        <v>43430</v>
      </c>
      <c r="B287" s="130">
        <v>2673.4499510000001</v>
      </c>
      <c r="C287" s="125">
        <f t="shared" si="12"/>
        <v>-4.7519843842859011E-2</v>
      </c>
      <c r="D287" s="128">
        <f t="shared" si="13"/>
        <v>-47519.843842859009</v>
      </c>
      <c r="E287" s="128">
        <f t="shared" ca="1" si="14"/>
        <v>70214.135888056</v>
      </c>
    </row>
    <row r="288" spans="1:5" x14ac:dyDescent="0.3">
      <c r="A288" s="73">
        <v>43425</v>
      </c>
      <c r="B288" s="130">
        <v>2649.929932</v>
      </c>
      <c r="C288" s="125">
        <f t="shared" si="12"/>
        <v>-5.826807985908633E-2</v>
      </c>
      <c r="D288" s="128">
        <f t="shared" si="13"/>
        <v>-58268.079859086327</v>
      </c>
      <c r="E288" s="128">
        <f t="shared" ca="1" si="14"/>
        <v>70214.135888056</v>
      </c>
    </row>
    <row r="289" spans="1:5" x14ac:dyDescent="0.3">
      <c r="A289" s="73">
        <v>43424</v>
      </c>
      <c r="B289" s="130">
        <v>2641.889893</v>
      </c>
      <c r="C289" s="125">
        <f t="shared" si="12"/>
        <v>-4.1212890823434156E-2</v>
      </c>
      <c r="D289" s="128">
        <f t="shared" si="13"/>
        <v>-41212.890823434158</v>
      </c>
      <c r="E289" s="128">
        <f t="shared" ca="1" si="14"/>
        <v>70214.135888056</v>
      </c>
    </row>
    <row r="290" spans="1:5" x14ac:dyDescent="0.3">
      <c r="A290" s="73">
        <v>43423</v>
      </c>
      <c r="B290" s="130">
        <v>2690.7299800000001</v>
      </c>
      <c r="C290" s="125">
        <f t="shared" si="12"/>
        <v>-1.7375709096060343E-2</v>
      </c>
      <c r="D290" s="128">
        <f t="shared" si="13"/>
        <v>-17375.709096060342</v>
      </c>
      <c r="E290" s="128">
        <f t="shared" ca="1" si="14"/>
        <v>70214.135888056</v>
      </c>
    </row>
    <row r="291" spans="1:5" x14ac:dyDescent="0.3">
      <c r="A291" s="73">
        <v>43420</v>
      </c>
      <c r="B291" s="130">
        <v>2736.2700199999999</v>
      </c>
      <c r="C291" s="125">
        <f t="shared" si="12"/>
        <v>4.8511456647237772E-3</v>
      </c>
      <c r="D291" s="128">
        <f t="shared" si="13"/>
        <v>4851.1456647237774</v>
      </c>
      <c r="E291" s="128">
        <f t="shared" ca="1" si="14"/>
        <v>70214.135888056</v>
      </c>
    </row>
    <row r="292" spans="1:5" x14ac:dyDescent="0.3">
      <c r="A292" s="73">
        <v>43419</v>
      </c>
      <c r="B292" s="130">
        <v>2730.1999510000001</v>
      </c>
      <c r="C292" s="125">
        <f t="shared" si="12"/>
        <v>-3.7112381049949628E-3</v>
      </c>
      <c r="D292" s="128">
        <f t="shared" si="13"/>
        <v>-3711.2381049949627</v>
      </c>
      <c r="E292" s="128">
        <f t="shared" ca="1" si="14"/>
        <v>70214.135888056</v>
      </c>
    </row>
    <row r="293" spans="1:5" x14ac:dyDescent="0.3">
      <c r="A293" s="73">
        <v>43418</v>
      </c>
      <c r="B293" s="130">
        <v>2701.580078</v>
      </c>
      <c r="C293" s="125">
        <f t="shared" si="12"/>
        <v>-3.7466394409001458E-3</v>
      </c>
      <c r="D293" s="128">
        <f t="shared" si="13"/>
        <v>-3746.6394409001459</v>
      </c>
      <c r="E293" s="128">
        <f t="shared" ca="1" si="14"/>
        <v>70214.135888056</v>
      </c>
    </row>
    <row r="294" spans="1:5" x14ac:dyDescent="0.3">
      <c r="A294" s="73">
        <v>43417</v>
      </c>
      <c r="B294" s="130">
        <v>2722.179932</v>
      </c>
      <c r="C294" s="125">
        <f t="shared" si="12"/>
        <v>1.4743013656349335E-2</v>
      </c>
      <c r="D294" s="128">
        <f t="shared" si="13"/>
        <v>14743.013656349336</v>
      </c>
      <c r="E294" s="128">
        <f t="shared" ca="1" si="14"/>
        <v>70214.135888056</v>
      </c>
    </row>
    <row r="295" spans="1:5" x14ac:dyDescent="0.3">
      <c r="A295" s="73">
        <v>43416</v>
      </c>
      <c r="B295" s="130">
        <v>2726.219971</v>
      </c>
      <c r="C295" s="125">
        <f t="shared" si="12"/>
        <v>3.2170362896355886E-2</v>
      </c>
      <c r="D295" s="128">
        <f t="shared" si="13"/>
        <v>32170.362896355888</v>
      </c>
      <c r="E295" s="128">
        <f t="shared" ca="1" si="14"/>
        <v>70214.135888056</v>
      </c>
    </row>
    <row r="296" spans="1:5" x14ac:dyDescent="0.3">
      <c r="A296" s="73">
        <v>43413</v>
      </c>
      <c r="B296" s="130">
        <v>2781.01001</v>
      </c>
      <c r="C296" s="125">
        <f t="shared" si="12"/>
        <v>4.6007647267809038E-2</v>
      </c>
      <c r="D296" s="128">
        <f t="shared" si="13"/>
        <v>46007.647267809036</v>
      </c>
      <c r="E296" s="128">
        <f t="shared" ca="1" si="14"/>
        <v>70214.135888056</v>
      </c>
    </row>
    <row r="297" spans="1:5" x14ac:dyDescent="0.3">
      <c r="A297" s="73">
        <v>43412</v>
      </c>
      <c r="B297" s="130">
        <v>2806.830078</v>
      </c>
      <c r="C297" s="125">
        <f t="shared" si="12"/>
        <v>3.7426496987695179E-2</v>
      </c>
      <c r="D297" s="128">
        <f t="shared" si="13"/>
        <v>37426.49698769518</v>
      </c>
      <c r="E297" s="128">
        <f t="shared" ca="1" si="14"/>
        <v>70214.135888056</v>
      </c>
    </row>
    <row r="298" spans="1:5" x14ac:dyDescent="0.3">
      <c r="A298" s="73">
        <v>43411</v>
      </c>
      <c r="B298" s="130">
        <v>2813.889893</v>
      </c>
      <c r="C298" s="125">
        <f t="shared" si="12"/>
        <v>5.9406569473346771E-2</v>
      </c>
      <c r="D298" s="128">
        <f t="shared" si="13"/>
        <v>59406.569473346768</v>
      </c>
      <c r="E298" s="128">
        <f t="shared" ca="1" si="14"/>
        <v>70214.135888056</v>
      </c>
    </row>
    <row r="299" spans="1:5" x14ac:dyDescent="0.3">
      <c r="A299" s="73">
        <v>43410</v>
      </c>
      <c r="B299" s="130">
        <v>2755.4499510000001</v>
      </c>
      <c r="C299" s="125">
        <f t="shared" si="12"/>
        <v>5.3855088746792568E-3</v>
      </c>
      <c r="D299" s="128">
        <f t="shared" si="13"/>
        <v>5385.5088746792571</v>
      </c>
      <c r="E299" s="128">
        <f t="shared" ca="1" si="14"/>
        <v>70214.135888056</v>
      </c>
    </row>
    <row r="300" spans="1:5" x14ac:dyDescent="0.3">
      <c r="A300" s="73">
        <v>43409</v>
      </c>
      <c r="B300" s="130">
        <v>2738.3100589999999</v>
      </c>
      <c r="C300" s="125">
        <f t="shared" si="12"/>
        <v>-6.3753954257520506E-3</v>
      </c>
      <c r="D300" s="128">
        <f t="shared" si="13"/>
        <v>-6375.3954257520509</v>
      </c>
      <c r="E300" s="128">
        <f t="shared" ca="1" si="14"/>
        <v>70214.135888056</v>
      </c>
    </row>
    <row r="301" spans="1:5" x14ac:dyDescent="0.3">
      <c r="A301" s="73">
        <v>43406</v>
      </c>
      <c r="B301" s="130">
        <v>2723.0600589999999</v>
      </c>
      <c r="C301" s="125">
        <f t="shared" si="12"/>
        <v>-1.6157342538582253E-2</v>
      </c>
      <c r="D301" s="128">
        <f t="shared" si="13"/>
        <v>-16157.342538582254</v>
      </c>
      <c r="E301" s="128">
        <f t="shared" ca="1" si="14"/>
        <v>70214.135888056</v>
      </c>
    </row>
    <row r="302" spans="1:5" x14ac:dyDescent="0.3">
      <c r="A302" s="73">
        <v>43405</v>
      </c>
      <c r="B302" s="130">
        <v>2740.3701169999999</v>
      </c>
      <c r="C302" s="125">
        <f t="shared" si="12"/>
        <v>-1.0260805012473617E-2</v>
      </c>
      <c r="D302" s="128">
        <f t="shared" si="13"/>
        <v>-10260.805012473616</v>
      </c>
      <c r="E302" s="128">
        <f t="shared" ca="1" si="14"/>
        <v>70214.135888056</v>
      </c>
    </row>
    <row r="303" spans="1:5" x14ac:dyDescent="0.3">
      <c r="A303" s="73">
        <v>43404</v>
      </c>
      <c r="B303" s="130">
        <v>2711.73999</v>
      </c>
      <c r="C303" s="125">
        <f t="shared" si="12"/>
        <v>-3.469657745528687E-2</v>
      </c>
      <c r="D303" s="128">
        <f t="shared" si="13"/>
        <v>-34696.577455286868</v>
      </c>
      <c r="E303" s="128">
        <f t="shared" ca="1" si="14"/>
        <v>70214.135888056</v>
      </c>
    </row>
    <row r="304" spans="1:5" x14ac:dyDescent="0.3">
      <c r="A304" s="73">
        <v>43403</v>
      </c>
      <c r="B304" s="130">
        <v>2682.6298830000001</v>
      </c>
      <c r="C304" s="125">
        <f t="shared" si="12"/>
        <v>-4.5300237207258065E-2</v>
      </c>
      <c r="D304" s="128">
        <f t="shared" si="13"/>
        <v>-45300.237207258062</v>
      </c>
      <c r="E304" s="128">
        <f t="shared" ca="1" si="14"/>
        <v>70214.135888056</v>
      </c>
    </row>
    <row r="305" spans="1:5" x14ac:dyDescent="0.3">
      <c r="A305" s="73">
        <v>43402</v>
      </c>
      <c r="B305" s="130">
        <v>2641.25</v>
      </c>
      <c r="C305" s="125">
        <f t="shared" si="12"/>
        <v>-3.9821301315974389E-2</v>
      </c>
      <c r="D305" s="128">
        <f t="shared" si="13"/>
        <v>-39821.301315974386</v>
      </c>
      <c r="E305" s="128">
        <f t="shared" ca="1" si="14"/>
        <v>70214.135888056</v>
      </c>
    </row>
    <row r="306" spans="1:5" x14ac:dyDescent="0.3">
      <c r="A306" s="73">
        <v>43399</v>
      </c>
      <c r="B306" s="130">
        <v>2658.6899410000001</v>
      </c>
      <c r="C306" s="125">
        <f t="shared" si="12"/>
        <v>-3.9188598506418537E-2</v>
      </c>
      <c r="D306" s="128">
        <f t="shared" si="13"/>
        <v>-39188.598506418537</v>
      </c>
      <c r="E306" s="128">
        <f t="shared" ca="1" si="14"/>
        <v>70214.135888056</v>
      </c>
    </row>
    <row r="307" spans="1:5" x14ac:dyDescent="0.3">
      <c r="A307" s="73">
        <v>43398</v>
      </c>
      <c r="B307" s="130">
        <v>2705.570068</v>
      </c>
      <c r="C307" s="125">
        <f t="shared" si="12"/>
        <v>-8.3566554471246057E-3</v>
      </c>
      <c r="D307" s="128">
        <f t="shared" si="13"/>
        <v>-8356.6554471246054</v>
      </c>
      <c r="E307" s="128">
        <f t="shared" ca="1" si="14"/>
        <v>70214.135888056</v>
      </c>
    </row>
    <row r="308" spans="1:5" x14ac:dyDescent="0.3">
      <c r="A308" s="73">
        <v>43397</v>
      </c>
      <c r="B308" s="130">
        <v>2656.1000979999999</v>
      </c>
      <c r="C308" s="125">
        <f t="shared" si="12"/>
        <v>-4.651641149131136E-2</v>
      </c>
      <c r="D308" s="128">
        <f t="shared" si="13"/>
        <v>-46516.411491311359</v>
      </c>
      <c r="E308" s="128">
        <f t="shared" ca="1" si="14"/>
        <v>70214.135888056</v>
      </c>
    </row>
    <row r="309" spans="1:5" x14ac:dyDescent="0.3">
      <c r="A309" s="73">
        <v>43396</v>
      </c>
      <c r="B309" s="130">
        <v>2740.6899410000001</v>
      </c>
      <c r="C309" s="125">
        <f t="shared" si="12"/>
        <v>-4.8483909098723021E-2</v>
      </c>
      <c r="D309" s="128">
        <f t="shared" si="13"/>
        <v>-48483.909098723023</v>
      </c>
      <c r="E309" s="128">
        <f t="shared" ca="1" si="14"/>
        <v>70214.135888056</v>
      </c>
    </row>
    <row r="310" spans="1:5" x14ac:dyDescent="0.3">
      <c r="A310" s="73">
        <v>43395</v>
      </c>
      <c r="B310" s="130">
        <v>2755.8798830000001</v>
      </c>
      <c r="C310" s="125">
        <f t="shared" si="12"/>
        <v>-4.4566882202219493E-2</v>
      </c>
      <c r="D310" s="128">
        <f t="shared" si="13"/>
        <v>-44566.882202219495</v>
      </c>
      <c r="E310" s="128">
        <f t="shared" ca="1" si="14"/>
        <v>70214.135888056</v>
      </c>
    </row>
    <row r="311" spans="1:5" x14ac:dyDescent="0.3">
      <c r="A311" s="73">
        <v>43392</v>
      </c>
      <c r="B311" s="130">
        <v>2767.780029</v>
      </c>
      <c r="C311" s="125">
        <f t="shared" si="12"/>
        <v>-4.0820370403149009E-2</v>
      </c>
      <c r="D311" s="128">
        <f t="shared" si="13"/>
        <v>-40820.370403149012</v>
      </c>
      <c r="E311" s="128">
        <f t="shared" ca="1" si="14"/>
        <v>70214.135888056</v>
      </c>
    </row>
    <row r="312" spans="1:5" x14ac:dyDescent="0.3">
      <c r="A312" s="73">
        <v>43391</v>
      </c>
      <c r="B312" s="130">
        <v>2768.780029</v>
      </c>
      <c r="C312" s="125">
        <f t="shared" si="12"/>
        <v>-4.5778058767976249E-2</v>
      </c>
      <c r="D312" s="128">
        <f t="shared" si="13"/>
        <v>-45778.058767976247</v>
      </c>
      <c r="E312" s="128">
        <f t="shared" ca="1" si="14"/>
        <v>70214.135888056</v>
      </c>
    </row>
    <row r="313" spans="1:5" x14ac:dyDescent="0.3">
      <c r="A313" s="73">
        <v>43390</v>
      </c>
      <c r="B313" s="130">
        <v>2809.209961</v>
      </c>
      <c r="C313" s="125">
        <f t="shared" si="12"/>
        <v>-3.9753768950529067E-2</v>
      </c>
      <c r="D313" s="128">
        <f t="shared" si="13"/>
        <v>-39753.768950529069</v>
      </c>
      <c r="E313" s="128">
        <f t="shared" ca="1" si="14"/>
        <v>70214.135888056</v>
      </c>
    </row>
    <row r="314" spans="1:5" x14ac:dyDescent="0.3">
      <c r="A314" s="73">
        <v>43389</v>
      </c>
      <c r="B314" s="130">
        <v>2809.919922</v>
      </c>
      <c r="C314" s="125">
        <f t="shared" si="12"/>
        <v>-3.8827682769993599E-2</v>
      </c>
      <c r="D314" s="128">
        <f t="shared" si="13"/>
        <v>-38827.682769993597</v>
      </c>
      <c r="E314" s="128">
        <f t="shared" ca="1" si="14"/>
        <v>70214.135888056</v>
      </c>
    </row>
    <row r="315" spans="1:5" x14ac:dyDescent="0.3">
      <c r="A315" s="73">
        <v>43388</v>
      </c>
      <c r="B315" s="130">
        <v>2750.790039</v>
      </c>
      <c r="C315" s="125">
        <f t="shared" si="12"/>
        <v>-5.9427148342301228E-2</v>
      </c>
      <c r="D315" s="128">
        <f t="shared" si="13"/>
        <v>-59427.148342301225</v>
      </c>
      <c r="E315" s="128">
        <f t="shared" ca="1" si="14"/>
        <v>70214.135888056</v>
      </c>
    </row>
    <row r="316" spans="1:5" x14ac:dyDescent="0.3">
      <c r="A316" s="73">
        <v>43385</v>
      </c>
      <c r="B316" s="130">
        <v>2767.1298830000001</v>
      </c>
      <c r="C316" s="125">
        <f t="shared" si="12"/>
        <v>-5.0395026049561253E-2</v>
      </c>
      <c r="D316" s="128">
        <f t="shared" si="13"/>
        <v>-50395.026049561253</v>
      </c>
      <c r="E316" s="128">
        <f t="shared" ca="1" si="14"/>
        <v>70214.135888056</v>
      </c>
    </row>
    <row r="317" spans="1:5" x14ac:dyDescent="0.3">
      <c r="A317" s="73">
        <v>43384</v>
      </c>
      <c r="B317" s="130">
        <v>2728.3701169999999</v>
      </c>
      <c r="C317" s="125">
        <f t="shared" si="12"/>
        <v>-6.3702773850377481E-2</v>
      </c>
      <c r="D317" s="128">
        <f t="shared" si="13"/>
        <v>-63702.773850377482</v>
      </c>
      <c r="E317" s="128">
        <f t="shared" ca="1" si="14"/>
        <v>70214.135888056</v>
      </c>
    </row>
    <row r="318" spans="1:5" x14ac:dyDescent="0.3">
      <c r="A318" s="73">
        <v>43383</v>
      </c>
      <c r="B318" s="130">
        <v>2785.679932</v>
      </c>
      <c r="C318" s="125">
        <f t="shared" si="12"/>
        <v>-4.1394109436927784E-2</v>
      </c>
      <c r="D318" s="128">
        <f t="shared" si="13"/>
        <v>-41394.109436927785</v>
      </c>
      <c r="E318" s="128">
        <f t="shared" ca="1" si="14"/>
        <v>70214.135888056</v>
      </c>
    </row>
    <row r="319" spans="1:5" x14ac:dyDescent="0.3">
      <c r="A319" s="73">
        <v>43382</v>
      </c>
      <c r="B319" s="130">
        <v>2880.3400879999999</v>
      </c>
      <c r="C319" s="125">
        <f t="shared" si="12"/>
        <v>-1.2080001882067259E-2</v>
      </c>
      <c r="D319" s="128">
        <f t="shared" si="13"/>
        <v>-12080.001882067259</v>
      </c>
      <c r="E319" s="128">
        <f t="shared" ca="1" si="14"/>
        <v>70214.135888056</v>
      </c>
    </row>
    <row r="320" spans="1:5" x14ac:dyDescent="0.3">
      <c r="A320" s="73">
        <v>43381</v>
      </c>
      <c r="B320" s="130">
        <v>2884.429932</v>
      </c>
      <c r="C320" s="125">
        <f t="shared" si="12"/>
        <v>-1.196839852423548E-2</v>
      </c>
      <c r="D320" s="128">
        <f t="shared" si="13"/>
        <v>-11968.398524235479</v>
      </c>
      <c r="E320" s="128">
        <f t="shared" ca="1" si="14"/>
        <v>70214.135888056</v>
      </c>
    </row>
    <row r="321" spans="1:5" x14ac:dyDescent="0.3">
      <c r="A321" s="73">
        <v>43378</v>
      </c>
      <c r="B321" s="130">
        <v>2885.570068</v>
      </c>
      <c r="C321" s="125">
        <f t="shared" si="12"/>
        <v>-1.5052840481733942E-2</v>
      </c>
      <c r="D321" s="128">
        <f t="shared" si="13"/>
        <v>-15052.840481733941</v>
      </c>
      <c r="E321" s="128">
        <f t="shared" ca="1" si="14"/>
        <v>70214.135888056</v>
      </c>
    </row>
    <row r="322" spans="1:5" x14ac:dyDescent="0.3">
      <c r="A322" s="73">
        <v>43377</v>
      </c>
      <c r="B322" s="130">
        <v>2901.610107</v>
      </c>
      <c r="C322" s="125">
        <f t="shared" si="12"/>
        <v>-9.9428108845858176E-3</v>
      </c>
      <c r="D322" s="128">
        <f t="shared" si="13"/>
        <v>-9942.8108845858169</v>
      </c>
      <c r="E322" s="128">
        <f t="shared" ca="1" si="14"/>
        <v>70214.135888056</v>
      </c>
    </row>
    <row r="323" spans="1:5" x14ac:dyDescent="0.3">
      <c r="A323" s="73">
        <v>43376</v>
      </c>
      <c r="B323" s="130">
        <v>2925.51001</v>
      </c>
      <c r="C323" s="125">
        <f t="shared" si="12"/>
        <v>6.0386386615634002E-3</v>
      </c>
      <c r="D323" s="128">
        <f t="shared" si="13"/>
        <v>6038.6386615634001</v>
      </c>
      <c r="E323" s="128">
        <f t="shared" ca="1" si="14"/>
        <v>70214.135888056</v>
      </c>
    </row>
    <row r="324" spans="1:5" x14ac:dyDescent="0.3">
      <c r="A324" s="73">
        <v>43375</v>
      </c>
      <c r="B324" s="130">
        <v>2923.429932</v>
      </c>
      <c r="C324" s="125">
        <f t="shared" si="12"/>
        <v>6.5832754119177217E-3</v>
      </c>
      <c r="D324" s="128">
        <f t="shared" si="13"/>
        <v>6583.2754119177216</v>
      </c>
      <c r="E324" s="128">
        <f t="shared" ca="1" si="14"/>
        <v>70214.135888056</v>
      </c>
    </row>
    <row r="325" spans="1:5" x14ac:dyDescent="0.3">
      <c r="A325" s="73">
        <v>43374</v>
      </c>
      <c r="B325" s="130">
        <v>2924.5900879999999</v>
      </c>
      <c r="C325" s="125">
        <f t="shared" si="12"/>
        <v>1.2389240651110134E-2</v>
      </c>
      <c r="D325" s="128">
        <f t="shared" si="13"/>
        <v>12389.240651110134</v>
      </c>
      <c r="E325" s="128">
        <f t="shared" ca="1" si="14"/>
        <v>70214.135888056</v>
      </c>
    </row>
    <row r="326" spans="1:5" x14ac:dyDescent="0.3">
      <c r="A326" s="73">
        <v>43371</v>
      </c>
      <c r="B326" s="130">
        <v>2913.9799800000001</v>
      </c>
      <c r="C326" s="125">
        <f t="shared" si="12"/>
        <v>3.0981280635193897E-3</v>
      </c>
      <c r="D326" s="128">
        <f t="shared" si="13"/>
        <v>3098.1280635193898</v>
      </c>
      <c r="E326" s="128">
        <f t="shared" ca="1" si="14"/>
        <v>70214.135888056</v>
      </c>
    </row>
    <row r="327" spans="1:5" x14ac:dyDescent="0.3">
      <c r="A327" s="73">
        <v>43370</v>
      </c>
      <c r="B327" s="130">
        <v>2914</v>
      </c>
      <c r="C327" s="125">
        <f t="shared" si="12"/>
        <v>3.3813566066607237E-3</v>
      </c>
      <c r="D327" s="128">
        <f t="shared" si="13"/>
        <v>3381.3566066607236</v>
      </c>
      <c r="E327" s="128">
        <f t="shared" ca="1" si="14"/>
        <v>70214.135888056</v>
      </c>
    </row>
    <row r="328" spans="1:5" x14ac:dyDescent="0.3">
      <c r="A328" s="73">
        <v>43369</v>
      </c>
      <c r="B328" s="130">
        <v>2905.969971</v>
      </c>
      <c r="C328" s="125">
        <f t="shared" ref="C328:C391" si="15">B328/B338-1</f>
        <v>5.9018766391407684E-3</v>
      </c>
      <c r="D328" s="128">
        <f t="shared" ref="D328:D391" si="16">C328*$B$5</f>
        <v>5901.876639140768</v>
      </c>
      <c r="E328" s="128">
        <f t="shared" ref="E328:E391" ca="1" si="17">ABS(_xlfn.PERCENTILE.INC(OFFSET(D328,0,0,Window),1-VaRLevel))</f>
        <v>70214.135888056</v>
      </c>
    </row>
    <row r="329" spans="1:5" x14ac:dyDescent="0.3">
      <c r="A329" s="73">
        <v>43368</v>
      </c>
      <c r="B329" s="130">
        <v>2915.5600589999999</v>
      </c>
      <c r="C329" s="125">
        <f t="shared" si="15"/>
        <v>9.5814477093014716E-3</v>
      </c>
      <c r="D329" s="128">
        <f t="shared" si="16"/>
        <v>9581.4477093014721</v>
      </c>
      <c r="E329" s="128">
        <f t="shared" ca="1" si="17"/>
        <v>70214.135888056</v>
      </c>
    </row>
    <row r="330" spans="1:5" x14ac:dyDescent="0.3">
      <c r="A330" s="73">
        <v>43367</v>
      </c>
      <c r="B330" s="130">
        <v>2919.3701169999999</v>
      </c>
      <c r="C330" s="125">
        <f t="shared" si="15"/>
        <v>1.468137891500243E-2</v>
      </c>
      <c r="D330" s="128">
        <f t="shared" si="16"/>
        <v>14681.378915002429</v>
      </c>
      <c r="E330" s="128">
        <f t="shared" ca="1" si="17"/>
        <v>70214.135888056</v>
      </c>
    </row>
    <row r="331" spans="1:5" x14ac:dyDescent="0.3">
      <c r="A331" s="73">
        <v>43364</v>
      </c>
      <c r="B331" s="130">
        <v>2929.669922</v>
      </c>
      <c r="C331" s="125">
        <f t="shared" si="15"/>
        <v>2.0193751174634844E-2</v>
      </c>
      <c r="D331" s="128">
        <f t="shared" si="16"/>
        <v>20193.751174634843</v>
      </c>
      <c r="E331" s="128">
        <f t="shared" ca="1" si="17"/>
        <v>70214.135888056</v>
      </c>
    </row>
    <row r="332" spans="1:5" x14ac:dyDescent="0.3">
      <c r="A332" s="73">
        <v>43363</v>
      </c>
      <c r="B332" s="130">
        <v>2930.75</v>
      </c>
      <c r="C332" s="125">
        <f t="shared" si="15"/>
        <v>1.8310991853081493E-2</v>
      </c>
      <c r="D332" s="128">
        <f t="shared" si="16"/>
        <v>18310.991853081494</v>
      </c>
      <c r="E332" s="128">
        <f t="shared" ca="1" si="17"/>
        <v>70214.135888056</v>
      </c>
    </row>
    <row r="333" spans="1:5" x14ac:dyDescent="0.3">
      <c r="A333" s="73">
        <v>43362</v>
      </c>
      <c r="B333" s="130">
        <v>2907.9499510000001</v>
      </c>
      <c r="C333" s="125">
        <f t="shared" si="15"/>
        <v>6.6986956807892906E-3</v>
      </c>
      <c r="D333" s="128">
        <f t="shared" si="16"/>
        <v>6698.6956807892902</v>
      </c>
      <c r="E333" s="128">
        <f t="shared" ca="1" si="17"/>
        <v>70214.135888056</v>
      </c>
    </row>
    <row r="334" spans="1:5" x14ac:dyDescent="0.3">
      <c r="A334" s="73">
        <v>43361</v>
      </c>
      <c r="B334" s="130">
        <v>2904.3100589999999</v>
      </c>
      <c r="C334" s="125">
        <f t="shared" si="15"/>
        <v>2.6202353268478529E-3</v>
      </c>
      <c r="D334" s="128">
        <f t="shared" si="16"/>
        <v>2620.2353268478528</v>
      </c>
      <c r="E334" s="128">
        <f t="shared" ca="1" si="17"/>
        <v>70214.135888056</v>
      </c>
    </row>
    <row r="335" spans="1:5" x14ac:dyDescent="0.3">
      <c r="A335" s="73">
        <v>43360</v>
      </c>
      <c r="B335" s="130">
        <v>2888.8000489999999</v>
      </c>
      <c r="C335" s="125">
        <f t="shared" si="15"/>
        <v>-4.3838990985145543E-3</v>
      </c>
      <c r="D335" s="128">
        <f t="shared" si="16"/>
        <v>-4383.8990985145547</v>
      </c>
      <c r="E335" s="128">
        <f t="shared" ca="1" si="17"/>
        <v>70214.135888056</v>
      </c>
    </row>
    <row r="336" spans="1:5" x14ac:dyDescent="0.3">
      <c r="A336" s="73">
        <v>43357</v>
      </c>
      <c r="B336" s="130">
        <v>2904.9799800000001</v>
      </c>
      <c r="C336" s="125">
        <f t="shared" si="15"/>
        <v>1.3271025963230709E-3</v>
      </c>
      <c r="D336" s="128">
        <f t="shared" si="16"/>
        <v>1327.1025963230709</v>
      </c>
      <c r="E336" s="128">
        <f t="shared" ca="1" si="17"/>
        <v>70214.135888056</v>
      </c>
    </row>
    <row r="337" spans="1:5" x14ac:dyDescent="0.3">
      <c r="A337" s="73">
        <v>43356</v>
      </c>
      <c r="B337" s="130">
        <v>2904.179932</v>
      </c>
      <c r="C337" s="125">
        <f t="shared" si="15"/>
        <v>-3.3836552923217633E-3</v>
      </c>
      <c r="D337" s="128">
        <f t="shared" si="16"/>
        <v>-3383.6552923217632</v>
      </c>
      <c r="E337" s="128">
        <f t="shared" ca="1" si="17"/>
        <v>70214.135888056</v>
      </c>
    </row>
    <row r="338" spans="1:5" x14ac:dyDescent="0.3">
      <c r="A338" s="73">
        <v>43355</v>
      </c>
      <c r="B338" s="130">
        <v>2888.919922</v>
      </c>
      <c r="C338" s="125">
        <f t="shared" si="15"/>
        <v>-2.9680892420546057E-3</v>
      </c>
      <c r="D338" s="128">
        <f t="shared" si="16"/>
        <v>-2968.0892420546056</v>
      </c>
      <c r="E338" s="128">
        <f t="shared" ca="1" si="17"/>
        <v>70214.135888056</v>
      </c>
    </row>
    <row r="339" spans="1:5" x14ac:dyDescent="0.3">
      <c r="A339" s="73">
        <v>43354</v>
      </c>
      <c r="B339" s="130">
        <v>2887.889893</v>
      </c>
      <c r="C339" s="125">
        <f t="shared" si="15"/>
        <v>-3.0551920540166089E-3</v>
      </c>
      <c r="D339" s="128">
        <f t="shared" si="16"/>
        <v>-3055.1920540166088</v>
      </c>
      <c r="E339" s="128">
        <f t="shared" ca="1" si="17"/>
        <v>70214.135888056</v>
      </c>
    </row>
    <row r="340" spans="1:5" x14ac:dyDescent="0.3">
      <c r="A340" s="73">
        <v>43353</v>
      </c>
      <c r="B340" s="130">
        <v>2877.1298830000001</v>
      </c>
      <c r="C340" s="125">
        <f t="shared" si="15"/>
        <v>8.4876701490488315E-4</v>
      </c>
      <c r="D340" s="128">
        <f t="shared" si="16"/>
        <v>848.76701490488313</v>
      </c>
      <c r="E340" s="128">
        <f t="shared" ca="1" si="17"/>
        <v>70214.135888056</v>
      </c>
    </row>
    <row r="341" spans="1:5" x14ac:dyDescent="0.3">
      <c r="A341" s="73">
        <v>43350</v>
      </c>
      <c r="B341" s="130">
        <v>2871.679932</v>
      </c>
      <c r="C341" s="125">
        <f t="shared" si="15"/>
        <v>5.1452765167783188E-3</v>
      </c>
      <c r="D341" s="128">
        <f t="shared" si="16"/>
        <v>5145.2765167783191</v>
      </c>
      <c r="E341" s="128">
        <f t="shared" ca="1" si="17"/>
        <v>70214.135888056</v>
      </c>
    </row>
    <row r="342" spans="1:5" x14ac:dyDescent="0.3">
      <c r="A342" s="73">
        <v>43349</v>
      </c>
      <c r="B342" s="130">
        <v>2878.0500489999999</v>
      </c>
      <c r="C342" s="125">
        <f t="shared" si="15"/>
        <v>5.6712094451634165E-3</v>
      </c>
      <c r="D342" s="128">
        <f t="shared" si="16"/>
        <v>5671.2094451634166</v>
      </c>
      <c r="E342" s="128">
        <f t="shared" ca="1" si="17"/>
        <v>70214.135888056</v>
      </c>
    </row>
    <row r="343" spans="1:5" x14ac:dyDescent="0.3">
      <c r="A343" s="73">
        <v>43348</v>
      </c>
      <c r="B343" s="130">
        <v>2888.6000979999999</v>
      </c>
      <c r="C343" s="125">
        <f t="shared" si="15"/>
        <v>8.9558140348717785E-3</v>
      </c>
      <c r="D343" s="128">
        <f t="shared" si="16"/>
        <v>8955.8140348717789</v>
      </c>
      <c r="E343" s="128">
        <f t="shared" ca="1" si="17"/>
        <v>70214.135888056</v>
      </c>
    </row>
    <row r="344" spans="1:5" x14ac:dyDescent="0.3">
      <c r="A344" s="73">
        <v>43347</v>
      </c>
      <c r="B344" s="130">
        <v>2896.719971</v>
      </c>
      <c r="C344" s="125">
        <f t="shared" si="15"/>
        <v>1.3884923721894538E-2</v>
      </c>
      <c r="D344" s="128">
        <f t="shared" si="16"/>
        <v>13884.923721894538</v>
      </c>
      <c r="E344" s="128">
        <f t="shared" ca="1" si="17"/>
        <v>70214.135888056</v>
      </c>
    </row>
    <row r="345" spans="1:5" x14ac:dyDescent="0.3">
      <c r="A345" s="73">
        <v>43343</v>
      </c>
      <c r="B345" s="130">
        <v>2901.5200199999999</v>
      </c>
      <c r="C345" s="125">
        <f t="shared" si="15"/>
        <v>1.8030805299970254E-2</v>
      </c>
      <c r="D345" s="128">
        <f t="shared" si="16"/>
        <v>18030.805299970252</v>
      </c>
      <c r="E345" s="128">
        <f t="shared" ca="1" si="17"/>
        <v>70214.135888056</v>
      </c>
    </row>
    <row r="346" spans="1:5" x14ac:dyDescent="0.3">
      <c r="A346" s="73">
        <v>43342</v>
      </c>
      <c r="B346" s="130">
        <v>2901.1298830000001</v>
      </c>
      <c r="C346" s="125">
        <f t="shared" si="15"/>
        <v>2.127650086961741E-2</v>
      </c>
      <c r="D346" s="128">
        <f t="shared" si="16"/>
        <v>21276.500869617408</v>
      </c>
      <c r="E346" s="128">
        <f t="shared" ca="1" si="17"/>
        <v>70214.135888056</v>
      </c>
    </row>
    <row r="347" spans="1:5" x14ac:dyDescent="0.3">
      <c r="A347" s="73">
        <v>43341</v>
      </c>
      <c r="B347" s="130">
        <v>2914.040039</v>
      </c>
      <c r="C347" s="125">
        <f t="shared" si="15"/>
        <v>3.3945123609895322E-2</v>
      </c>
      <c r="D347" s="128">
        <f t="shared" si="16"/>
        <v>33945.123609895323</v>
      </c>
      <c r="E347" s="128">
        <f t="shared" ca="1" si="17"/>
        <v>70214.135888056</v>
      </c>
    </row>
    <row r="348" spans="1:5" x14ac:dyDescent="0.3">
      <c r="A348" s="73">
        <v>43340</v>
      </c>
      <c r="B348" s="130">
        <v>2897.5200199999999</v>
      </c>
      <c r="C348" s="125">
        <f t="shared" si="15"/>
        <v>2.0267912150329082E-2</v>
      </c>
      <c r="D348" s="128">
        <f t="shared" si="16"/>
        <v>20267.912150329081</v>
      </c>
      <c r="E348" s="128">
        <f t="shared" ca="1" si="17"/>
        <v>70214.135888056</v>
      </c>
    </row>
    <row r="349" spans="1:5" x14ac:dyDescent="0.3">
      <c r="A349" s="73">
        <v>43339</v>
      </c>
      <c r="B349" s="130">
        <v>2896.73999</v>
      </c>
      <c r="C349" s="125">
        <f t="shared" si="15"/>
        <v>2.6510246463482989E-2</v>
      </c>
      <c r="D349" s="128">
        <f t="shared" si="16"/>
        <v>26510.246463482988</v>
      </c>
      <c r="E349" s="128">
        <f t="shared" ca="1" si="17"/>
        <v>70214.135888056</v>
      </c>
    </row>
    <row r="350" spans="1:5" x14ac:dyDescent="0.3">
      <c r="A350" s="73">
        <v>43336</v>
      </c>
      <c r="B350" s="130">
        <v>2874.6899410000001</v>
      </c>
      <c r="C350" s="125">
        <f t="shared" si="15"/>
        <v>1.4615538025239072E-2</v>
      </c>
      <c r="D350" s="128">
        <f t="shared" si="16"/>
        <v>14615.538025239071</v>
      </c>
      <c r="E350" s="128">
        <f t="shared" ca="1" si="17"/>
        <v>70214.135888056</v>
      </c>
    </row>
    <row r="351" spans="1:5" x14ac:dyDescent="0.3">
      <c r="A351" s="73">
        <v>43335</v>
      </c>
      <c r="B351" s="130">
        <v>2856.9799800000001</v>
      </c>
      <c r="C351" s="125">
        <f t="shared" si="15"/>
        <v>1.1914514073783078E-3</v>
      </c>
      <c r="D351" s="128">
        <f t="shared" si="16"/>
        <v>1191.4514073783077</v>
      </c>
      <c r="E351" s="128">
        <f t="shared" ca="1" si="17"/>
        <v>70214.135888056</v>
      </c>
    </row>
    <row r="352" spans="1:5" x14ac:dyDescent="0.3">
      <c r="A352" s="73">
        <v>43334</v>
      </c>
      <c r="B352" s="130">
        <v>2861.820068</v>
      </c>
      <c r="C352" s="125">
        <f t="shared" si="15"/>
        <v>1.4417598315590308E-3</v>
      </c>
      <c r="D352" s="128">
        <f t="shared" si="16"/>
        <v>1441.7598315590308</v>
      </c>
      <c r="E352" s="128">
        <f t="shared" ca="1" si="17"/>
        <v>70214.135888056</v>
      </c>
    </row>
    <row r="353" spans="1:5" x14ac:dyDescent="0.3">
      <c r="A353" s="73">
        <v>43333</v>
      </c>
      <c r="B353" s="130">
        <v>2862.959961</v>
      </c>
      <c r="C353" s="125">
        <f t="shared" si="15"/>
        <v>1.5777816919348986E-3</v>
      </c>
      <c r="D353" s="128">
        <f t="shared" si="16"/>
        <v>1577.7816919348986</v>
      </c>
      <c r="E353" s="128">
        <f t="shared" ca="1" si="17"/>
        <v>70214.135888056</v>
      </c>
    </row>
    <row r="354" spans="1:5" x14ac:dyDescent="0.3">
      <c r="A354" s="73">
        <v>43332</v>
      </c>
      <c r="B354" s="130">
        <v>2857.0500489999999</v>
      </c>
      <c r="C354" s="125">
        <f t="shared" si="15"/>
        <v>2.333057545832018E-3</v>
      </c>
      <c r="D354" s="128">
        <f t="shared" si="16"/>
        <v>2333.0575458320181</v>
      </c>
      <c r="E354" s="128">
        <f t="shared" ca="1" si="17"/>
        <v>70214.135888056</v>
      </c>
    </row>
    <row r="355" spans="1:5" x14ac:dyDescent="0.3">
      <c r="A355" s="73">
        <v>43329</v>
      </c>
      <c r="B355" s="130">
        <v>2850.1298830000001</v>
      </c>
      <c r="C355" s="125">
        <f t="shared" si="15"/>
        <v>3.4431618154699972E-3</v>
      </c>
      <c r="D355" s="128">
        <f t="shared" si="16"/>
        <v>3443.1618154699972</v>
      </c>
      <c r="E355" s="128">
        <f t="shared" ca="1" si="17"/>
        <v>70214.135888056</v>
      </c>
    </row>
    <row r="356" spans="1:5" x14ac:dyDescent="0.3">
      <c r="A356" s="73">
        <v>43328</v>
      </c>
      <c r="B356" s="130">
        <v>2840.6899410000001</v>
      </c>
      <c r="C356" s="125">
        <f t="shared" si="15"/>
        <v>4.7643869731281985E-3</v>
      </c>
      <c r="D356" s="128">
        <f t="shared" si="16"/>
        <v>4764.3869731281984</v>
      </c>
      <c r="E356" s="128">
        <f t="shared" ca="1" si="17"/>
        <v>70214.135888056</v>
      </c>
    </row>
    <row r="357" spans="1:5" x14ac:dyDescent="0.3">
      <c r="A357" s="73">
        <v>43327</v>
      </c>
      <c r="B357" s="130">
        <v>2818.3701169999999</v>
      </c>
      <c r="C357" s="125">
        <f t="shared" si="15"/>
        <v>1.7807922944290677E-3</v>
      </c>
      <c r="D357" s="128">
        <f t="shared" si="16"/>
        <v>1780.7922944290676</v>
      </c>
      <c r="E357" s="128">
        <f t="shared" ca="1" si="17"/>
        <v>70214.135888056</v>
      </c>
    </row>
    <row r="358" spans="1:5" x14ac:dyDescent="0.3">
      <c r="A358" s="73">
        <v>43326</v>
      </c>
      <c r="B358" s="130">
        <v>2839.959961</v>
      </c>
      <c r="C358" s="125">
        <f t="shared" si="15"/>
        <v>8.404646422143669E-3</v>
      </c>
      <c r="D358" s="128">
        <f t="shared" si="16"/>
        <v>8404.646422143669</v>
      </c>
      <c r="E358" s="128">
        <f t="shared" ca="1" si="17"/>
        <v>70214.135888056</v>
      </c>
    </row>
    <row r="359" spans="1:5" x14ac:dyDescent="0.3">
      <c r="A359" s="73">
        <v>43325</v>
      </c>
      <c r="B359" s="130">
        <v>2821.929932</v>
      </c>
      <c r="C359" s="125">
        <f t="shared" si="15"/>
        <v>6.897107444545636E-3</v>
      </c>
      <c r="D359" s="128">
        <f t="shared" si="16"/>
        <v>6897.1074445456361</v>
      </c>
      <c r="E359" s="128">
        <f t="shared" ca="1" si="17"/>
        <v>70214.135888056</v>
      </c>
    </row>
    <row r="360" spans="1:5" x14ac:dyDescent="0.3">
      <c r="A360" s="73">
        <v>43322</v>
      </c>
      <c r="B360" s="130">
        <v>2833.280029</v>
      </c>
      <c r="C360" s="125">
        <f t="shared" si="15"/>
        <v>5.1297921297472904E-3</v>
      </c>
      <c r="D360" s="128">
        <f t="shared" si="16"/>
        <v>5129.7921297472903</v>
      </c>
      <c r="E360" s="128">
        <f t="shared" ca="1" si="17"/>
        <v>70214.135888056</v>
      </c>
    </row>
    <row r="361" spans="1:5" x14ac:dyDescent="0.3">
      <c r="A361" s="73">
        <v>43321</v>
      </c>
      <c r="B361" s="130">
        <v>2853.580078</v>
      </c>
      <c r="C361" s="125">
        <f t="shared" si="15"/>
        <v>5.6882744077788594E-3</v>
      </c>
      <c r="D361" s="128">
        <f t="shared" si="16"/>
        <v>5688.2744077788593</v>
      </c>
      <c r="E361" s="128">
        <f t="shared" ca="1" si="17"/>
        <v>70214.135888056</v>
      </c>
    </row>
    <row r="362" spans="1:5" x14ac:dyDescent="0.3">
      <c r="A362" s="73">
        <v>43320</v>
      </c>
      <c r="B362" s="130">
        <v>2857.6999510000001</v>
      </c>
      <c r="C362" s="125">
        <f t="shared" si="15"/>
        <v>4.0862953905322907E-3</v>
      </c>
      <c r="D362" s="128">
        <f t="shared" si="16"/>
        <v>4086.2953905322906</v>
      </c>
      <c r="E362" s="128">
        <f t="shared" ca="1" si="17"/>
        <v>70214.135888056</v>
      </c>
    </row>
    <row r="363" spans="1:5" x14ac:dyDescent="0.3">
      <c r="A363" s="73">
        <v>43319</v>
      </c>
      <c r="B363" s="130">
        <v>2858.4499510000001</v>
      </c>
      <c r="C363" s="125">
        <f t="shared" si="15"/>
        <v>1.3491012027414317E-2</v>
      </c>
      <c r="D363" s="128">
        <f t="shared" si="16"/>
        <v>13491.012027414317</v>
      </c>
      <c r="E363" s="128">
        <f t="shared" ca="1" si="17"/>
        <v>70214.135888056</v>
      </c>
    </row>
    <row r="364" spans="1:5" x14ac:dyDescent="0.3">
      <c r="A364" s="73">
        <v>43318</v>
      </c>
      <c r="B364" s="130">
        <v>2850.3999020000001</v>
      </c>
      <c r="C364" s="125">
        <f t="shared" si="15"/>
        <v>1.5468554214626007E-2</v>
      </c>
      <c r="D364" s="128">
        <f t="shared" si="16"/>
        <v>15468.554214626007</v>
      </c>
      <c r="E364" s="128">
        <f t="shared" ca="1" si="17"/>
        <v>70214.135888056</v>
      </c>
    </row>
    <row r="365" spans="1:5" x14ac:dyDescent="0.3">
      <c r="A365" s="73">
        <v>43315</v>
      </c>
      <c r="B365" s="130">
        <v>2840.3500979999999</v>
      </c>
      <c r="C365" s="125">
        <f t="shared" si="15"/>
        <v>1.3748164209692604E-2</v>
      </c>
      <c r="D365" s="128">
        <f t="shared" si="16"/>
        <v>13748.164209692604</v>
      </c>
      <c r="E365" s="128">
        <f t="shared" ca="1" si="17"/>
        <v>70214.135888056</v>
      </c>
    </row>
    <row r="366" spans="1:5" x14ac:dyDescent="0.3">
      <c r="A366" s="73">
        <v>43314</v>
      </c>
      <c r="B366" s="130">
        <v>2827.219971</v>
      </c>
      <c r="C366" s="125">
        <f t="shared" si="15"/>
        <v>8.1048536743038024E-3</v>
      </c>
      <c r="D366" s="128">
        <f t="shared" si="16"/>
        <v>8104.8536743038021</v>
      </c>
      <c r="E366" s="128">
        <f t="shared" ca="1" si="17"/>
        <v>70214.135888056</v>
      </c>
    </row>
    <row r="367" spans="1:5" x14ac:dyDescent="0.3">
      <c r="A367" s="73">
        <v>43313</v>
      </c>
      <c r="B367" s="130">
        <v>2813.360107</v>
      </c>
      <c r="C367" s="125">
        <f t="shared" si="15"/>
        <v>-8.0266865063027826E-4</v>
      </c>
      <c r="D367" s="128">
        <f t="shared" si="16"/>
        <v>-802.66865063027831</v>
      </c>
      <c r="E367" s="128">
        <f t="shared" ca="1" si="17"/>
        <v>70214.135888056</v>
      </c>
    </row>
    <row r="368" spans="1:5" x14ac:dyDescent="0.3">
      <c r="A368" s="73">
        <v>43312</v>
      </c>
      <c r="B368" s="130">
        <v>2816.290039</v>
      </c>
      <c r="C368" s="125">
        <f t="shared" si="15"/>
        <v>2.3989570865268206E-3</v>
      </c>
      <c r="D368" s="128">
        <f t="shared" si="16"/>
        <v>2398.9570865268206</v>
      </c>
      <c r="E368" s="128">
        <f t="shared" ca="1" si="17"/>
        <v>70214.135888056</v>
      </c>
    </row>
    <row r="369" spans="1:5" x14ac:dyDescent="0.3">
      <c r="A369" s="73">
        <v>43311</v>
      </c>
      <c r="B369" s="130">
        <v>2802.6000979999999</v>
      </c>
      <c r="C369" s="125">
        <f t="shared" si="15"/>
        <v>1.4901806017417751E-3</v>
      </c>
      <c r="D369" s="128">
        <f t="shared" si="16"/>
        <v>1490.180601741775</v>
      </c>
      <c r="E369" s="128">
        <f t="shared" ca="1" si="17"/>
        <v>70214.135888056</v>
      </c>
    </row>
    <row r="370" spans="1:5" x14ac:dyDescent="0.3">
      <c r="A370" s="73">
        <v>43308</v>
      </c>
      <c r="B370" s="130">
        <v>2818.820068</v>
      </c>
      <c r="C370" s="125">
        <f t="shared" si="15"/>
        <v>6.2506500998502634E-3</v>
      </c>
      <c r="D370" s="128">
        <f t="shared" si="16"/>
        <v>6250.6500998502634</v>
      </c>
      <c r="E370" s="128">
        <f t="shared" ca="1" si="17"/>
        <v>70214.135888056</v>
      </c>
    </row>
    <row r="371" spans="1:5" x14ac:dyDescent="0.3">
      <c r="A371" s="73">
        <v>43307</v>
      </c>
      <c r="B371" s="130">
        <v>2837.4399410000001</v>
      </c>
      <c r="C371" s="125">
        <f t="shared" si="15"/>
        <v>1.3990651953287525E-2</v>
      </c>
      <c r="D371" s="128">
        <f t="shared" si="16"/>
        <v>13990.651953287525</v>
      </c>
      <c r="E371" s="128">
        <f t="shared" ca="1" si="17"/>
        <v>70214.135888056</v>
      </c>
    </row>
    <row r="372" spans="1:5" x14ac:dyDescent="0.3">
      <c r="A372" s="73">
        <v>43306</v>
      </c>
      <c r="B372" s="130">
        <v>2846.070068</v>
      </c>
      <c r="C372" s="125">
        <f t="shared" si="15"/>
        <v>2.5973153575149732E-2</v>
      </c>
      <c r="D372" s="128">
        <f t="shared" si="16"/>
        <v>25973.153575149732</v>
      </c>
      <c r="E372" s="128">
        <f t="shared" ca="1" si="17"/>
        <v>70214.135888056</v>
      </c>
    </row>
    <row r="373" spans="1:5" x14ac:dyDescent="0.3">
      <c r="A373" s="73">
        <v>43305</v>
      </c>
      <c r="B373" s="130">
        <v>2820.3999020000001</v>
      </c>
      <c r="C373" s="125">
        <f t="shared" si="15"/>
        <v>9.5065619947536373E-3</v>
      </c>
      <c r="D373" s="128">
        <f t="shared" si="16"/>
        <v>9506.5619947536379</v>
      </c>
      <c r="E373" s="128">
        <f t="shared" ca="1" si="17"/>
        <v>70214.135888056</v>
      </c>
    </row>
    <row r="374" spans="1:5" x14ac:dyDescent="0.3">
      <c r="A374" s="73">
        <v>43304</v>
      </c>
      <c r="B374" s="130">
        <v>2806.9799800000001</v>
      </c>
      <c r="C374" s="125">
        <f t="shared" si="15"/>
        <v>8.1927679125326502E-3</v>
      </c>
      <c r="D374" s="128">
        <f t="shared" si="16"/>
        <v>8192.7679125326504</v>
      </c>
      <c r="E374" s="128">
        <f t="shared" ca="1" si="17"/>
        <v>70214.135888056</v>
      </c>
    </row>
    <row r="375" spans="1:5" x14ac:dyDescent="0.3">
      <c r="A375" s="73">
        <v>43301</v>
      </c>
      <c r="B375" s="130">
        <v>2801.830078</v>
      </c>
      <c r="C375" s="125">
        <f t="shared" si="15"/>
        <v>1.5222010480721027E-2</v>
      </c>
      <c r="D375" s="128">
        <f t="shared" si="16"/>
        <v>15222.010480721026</v>
      </c>
      <c r="E375" s="128">
        <f t="shared" ca="1" si="17"/>
        <v>70214.135888056</v>
      </c>
    </row>
    <row r="376" spans="1:5" x14ac:dyDescent="0.3">
      <c r="A376" s="73">
        <v>43300</v>
      </c>
      <c r="B376" s="130">
        <v>2804.48999</v>
      </c>
      <c r="C376" s="125">
        <f t="shared" si="15"/>
        <v>2.4804367573725505E-2</v>
      </c>
      <c r="D376" s="128">
        <f t="shared" si="16"/>
        <v>24804.367573725507</v>
      </c>
      <c r="E376" s="128">
        <f t="shared" ca="1" si="17"/>
        <v>70214.135888056</v>
      </c>
    </row>
    <row r="377" spans="1:5" x14ac:dyDescent="0.3">
      <c r="A377" s="73">
        <v>43299</v>
      </c>
      <c r="B377" s="130">
        <v>2815.6201169999999</v>
      </c>
      <c r="C377" s="125">
        <f t="shared" si="15"/>
        <v>3.7741188364561085E-2</v>
      </c>
      <c r="D377" s="128">
        <f t="shared" si="16"/>
        <v>37741.188364561087</v>
      </c>
      <c r="E377" s="128">
        <f t="shared" ca="1" si="17"/>
        <v>70214.135888056</v>
      </c>
    </row>
    <row r="378" spans="1:5" x14ac:dyDescent="0.3">
      <c r="A378" s="73">
        <v>43298</v>
      </c>
      <c r="B378" s="130">
        <v>2809.5500489999999</v>
      </c>
      <c r="C378" s="125">
        <f t="shared" si="15"/>
        <v>3.0380967974173112E-2</v>
      </c>
      <c r="D378" s="128">
        <f t="shared" si="16"/>
        <v>30380.967974173112</v>
      </c>
      <c r="E378" s="128">
        <f t="shared" ca="1" si="17"/>
        <v>70214.135888056</v>
      </c>
    </row>
    <row r="379" spans="1:5" x14ac:dyDescent="0.3">
      <c r="A379" s="73">
        <v>43297</v>
      </c>
      <c r="B379" s="130">
        <v>2798.429932</v>
      </c>
      <c r="C379" s="125">
        <f t="shared" si="15"/>
        <v>2.9451403434479495E-2</v>
      </c>
      <c r="D379" s="128">
        <f t="shared" si="16"/>
        <v>29451.403434479496</v>
      </c>
      <c r="E379" s="128">
        <f t="shared" ca="1" si="17"/>
        <v>70214.135888056</v>
      </c>
    </row>
    <row r="380" spans="1:5" x14ac:dyDescent="0.3">
      <c r="A380" s="73">
        <v>43294</v>
      </c>
      <c r="B380" s="130">
        <v>2801.3100589999999</v>
      </c>
      <c r="C380" s="125">
        <f t="shared" si="15"/>
        <v>3.1292451212764805E-2</v>
      </c>
      <c r="D380" s="128">
        <f t="shared" si="16"/>
        <v>31292.451212764805</v>
      </c>
      <c r="E380" s="128">
        <f t="shared" ca="1" si="17"/>
        <v>70214.135888056</v>
      </c>
    </row>
    <row r="381" spans="1:5" x14ac:dyDescent="0.3">
      <c r="A381" s="73">
        <v>43293</v>
      </c>
      <c r="B381" s="130">
        <v>2798.290039</v>
      </c>
      <c r="C381" s="125">
        <f t="shared" si="15"/>
        <v>3.6545808231446264E-2</v>
      </c>
      <c r="D381" s="128">
        <f t="shared" si="16"/>
        <v>36545.808231446266</v>
      </c>
      <c r="E381" s="128">
        <f t="shared" ca="1" si="17"/>
        <v>70214.135888056</v>
      </c>
    </row>
    <row r="382" spans="1:5" x14ac:dyDescent="0.3">
      <c r="A382" s="73">
        <v>43292</v>
      </c>
      <c r="B382" s="130">
        <v>2774.0200199999999</v>
      </c>
      <c r="C382" s="125">
        <f t="shared" si="15"/>
        <v>1.8714225869375101E-2</v>
      </c>
      <c r="D382" s="128">
        <f t="shared" si="16"/>
        <v>18714.225869375099</v>
      </c>
      <c r="E382" s="128">
        <f t="shared" ca="1" si="17"/>
        <v>70214.135888056</v>
      </c>
    </row>
    <row r="383" spans="1:5" x14ac:dyDescent="0.3">
      <c r="A383" s="73">
        <v>43291</v>
      </c>
      <c r="B383" s="130">
        <v>2793.8400879999999</v>
      </c>
      <c r="C383" s="125">
        <f t="shared" si="15"/>
        <v>2.8254707489567821E-2</v>
      </c>
      <c r="D383" s="128">
        <f t="shared" si="16"/>
        <v>28254.70748956782</v>
      </c>
      <c r="E383" s="128">
        <f t="shared" ca="1" si="17"/>
        <v>70214.135888056</v>
      </c>
    </row>
    <row r="384" spans="1:5" x14ac:dyDescent="0.3">
      <c r="A384" s="73">
        <v>43290</v>
      </c>
      <c r="B384" s="130">
        <v>2784.169922</v>
      </c>
      <c r="C384" s="125">
        <f t="shared" si="15"/>
        <v>1.0632056657259303E-2</v>
      </c>
      <c r="D384" s="128">
        <f t="shared" si="16"/>
        <v>10632.056657259303</v>
      </c>
      <c r="E384" s="128">
        <f t="shared" ca="1" si="17"/>
        <v>70214.135888056</v>
      </c>
    </row>
    <row r="385" spans="1:5" x14ac:dyDescent="0.3">
      <c r="A385" s="73">
        <v>43287</v>
      </c>
      <c r="B385" s="130">
        <v>2759.820068</v>
      </c>
      <c r="C385" s="125">
        <f t="shared" si="15"/>
        <v>3.6585221849960714E-3</v>
      </c>
      <c r="D385" s="128">
        <f t="shared" si="16"/>
        <v>3658.5221849960712</v>
      </c>
      <c r="E385" s="128">
        <f t="shared" ca="1" si="17"/>
        <v>70214.135888056</v>
      </c>
    </row>
    <row r="386" spans="1:5" x14ac:dyDescent="0.3">
      <c r="A386" s="73">
        <v>43286</v>
      </c>
      <c r="B386" s="130">
        <v>2736.610107</v>
      </c>
      <c r="C386" s="125">
        <f t="shared" si="15"/>
        <v>-1.1097365048270191E-2</v>
      </c>
      <c r="D386" s="128">
        <f t="shared" si="16"/>
        <v>-11097.365048270191</v>
      </c>
      <c r="E386" s="128">
        <f t="shared" ca="1" si="17"/>
        <v>70214.135888056</v>
      </c>
    </row>
    <row r="387" spans="1:5" x14ac:dyDescent="0.3">
      <c r="A387" s="73">
        <v>43284</v>
      </c>
      <c r="B387" s="130">
        <v>2713.219971</v>
      </c>
      <c r="C387" s="125">
        <f t="shared" si="15"/>
        <v>-1.7870952775242088E-2</v>
      </c>
      <c r="D387" s="128">
        <f t="shared" si="16"/>
        <v>-17870.952775242087</v>
      </c>
      <c r="E387" s="128">
        <f t="shared" ca="1" si="17"/>
        <v>70214.135888056</v>
      </c>
    </row>
    <row r="388" spans="1:5" x14ac:dyDescent="0.3">
      <c r="A388" s="73">
        <v>43283</v>
      </c>
      <c r="B388" s="130">
        <v>2726.709961</v>
      </c>
      <c r="C388" s="125">
        <f t="shared" si="15"/>
        <v>-1.6959004596665106E-2</v>
      </c>
      <c r="D388" s="128">
        <f t="shared" si="16"/>
        <v>-16959.004596665105</v>
      </c>
      <c r="E388" s="128">
        <f t="shared" ca="1" si="17"/>
        <v>70214.135888056</v>
      </c>
    </row>
    <row r="389" spans="1:5" x14ac:dyDescent="0.3">
      <c r="A389" s="73">
        <v>43280</v>
      </c>
      <c r="B389" s="130">
        <v>2718.3701169999999</v>
      </c>
      <c r="C389" s="125">
        <f t="shared" si="15"/>
        <v>-2.2049386234412216E-2</v>
      </c>
      <c r="D389" s="128">
        <f t="shared" si="16"/>
        <v>-22049.386234412217</v>
      </c>
      <c r="E389" s="128">
        <f t="shared" ca="1" si="17"/>
        <v>70214.135888056</v>
      </c>
    </row>
    <row r="390" spans="1:5" x14ac:dyDescent="0.3">
      <c r="A390" s="73">
        <v>43279</v>
      </c>
      <c r="B390" s="130">
        <v>2716.3100589999999</v>
      </c>
      <c r="C390" s="125">
        <f t="shared" si="15"/>
        <v>-2.3784427343079173E-2</v>
      </c>
      <c r="D390" s="128">
        <f t="shared" si="16"/>
        <v>-23784.427343079173</v>
      </c>
      <c r="E390" s="128">
        <f t="shared" ca="1" si="17"/>
        <v>70214.135888056</v>
      </c>
    </row>
    <row r="391" spans="1:5" x14ac:dyDescent="0.3">
      <c r="A391" s="73">
        <v>43278</v>
      </c>
      <c r="B391" s="130">
        <v>2699.6298830000001</v>
      </c>
      <c r="C391" s="125">
        <f t="shared" si="15"/>
        <v>-2.7381172275698584E-2</v>
      </c>
      <c r="D391" s="128">
        <f t="shared" si="16"/>
        <v>-27381.172275698584</v>
      </c>
      <c r="E391" s="128">
        <f t="shared" ca="1" si="17"/>
        <v>70214.135888056</v>
      </c>
    </row>
    <row r="392" spans="1:5" x14ac:dyDescent="0.3">
      <c r="A392" s="73">
        <v>43277</v>
      </c>
      <c r="B392" s="130">
        <v>2723.0600589999999</v>
      </c>
      <c r="C392" s="125">
        <f t="shared" ref="C392:C455" si="18">B392/B402-1</f>
        <v>-2.2889655617207127E-2</v>
      </c>
      <c r="D392" s="128">
        <f t="shared" ref="D392:D455" si="19">C392*$B$5</f>
        <v>-22889.655617207129</v>
      </c>
      <c r="E392" s="128">
        <f t="shared" ref="E392:E455" ca="1" si="20">ABS(_xlfn.PERCENTILE.INC(OFFSET(D392,0,0,Window),1-VaRLevel))</f>
        <v>70214.135888056</v>
      </c>
    </row>
    <row r="393" spans="1:5" x14ac:dyDescent="0.3">
      <c r="A393" s="73">
        <v>43276</v>
      </c>
      <c r="B393" s="130">
        <v>2717.070068</v>
      </c>
      <c r="C393" s="125">
        <f t="shared" si="18"/>
        <v>-2.3339299784327805E-2</v>
      </c>
      <c r="D393" s="128">
        <f t="shared" si="19"/>
        <v>-23339.299784327806</v>
      </c>
      <c r="E393" s="128">
        <f t="shared" ca="1" si="20"/>
        <v>70214.135888056</v>
      </c>
    </row>
    <row r="394" spans="1:5" x14ac:dyDescent="0.3">
      <c r="A394" s="73">
        <v>43273</v>
      </c>
      <c r="B394" s="130">
        <v>2754.8798830000001</v>
      </c>
      <c r="C394" s="125">
        <f t="shared" si="18"/>
        <v>-8.6901349564365571E-3</v>
      </c>
      <c r="D394" s="128">
        <f t="shared" si="19"/>
        <v>-8690.1349564365573</v>
      </c>
      <c r="E394" s="128">
        <f t="shared" ca="1" si="20"/>
        <v>70214.135888056</v>
      </c>
    </row>
    <row r="395" spans="1:5" x14ac:dyDescent="0.3">
      <c r="A395" s="73">
        <v>43272</v>
      </c>
      <c r="B395" s="130">
        <v>2749.76001</v>
      </c>
      <c r="C395" s="125">
        <f t="shared" si="18"/>
        <v>-7.4394778060623556E-3</v>
      </c>
      <c r="D395" s="128">
        <f t="shared" si="19"/>
        <v>-7439.4778060623557</v>
      </c>
      <c r="E395" s="128">
        <f t="shared" ca="1" si="20"/>
        <v>70214.135888056</v>
      </c>
    </row>
    <row r="396" spans="1:5" x14ac:dyDescent="0.3">
      <c r="A396" s="73">
        <v>43271</v>
      </c>
      <c r="B396" s="130">
        <v>2767.320068</v>
      </c>
      <c r="C396" s="125">
        <f t="shared" si="18"/>
        <v>-1.8143559875892779E-3</v>
      </c>
      <c r="D396" s="128">
        <f t="shared" si="19"/>
        <v>-1814.3559875892779</v>
      </c>
      <c r="E396" s="128">
        <f t="shared" ca="1" si="20"/>
        <v>70214.135888056</v>
      </c>
    </row>
    <row r="397" spans="1:5" x14ac:dyDescent="0.3">
      <c r="A397" s="73">
        <v>43270</v>
      </c>
      <c r="B397" s="130">
        <v>2762.5900879999999</v>
      </c>
      <c r="C397" s="125">
        <f t="shared" si="18"/>
        <v>5.0167486736683031E-3</v>
      </c>
      <c r="D397" s="128">
        <f t="shared" si="19"/>
        <v>5016.7486736683031</v>
      </c>
      <c r="E397" s="128">
        <f t="shared" ca="1" si="20"/>
        <v>70214.135888056</v>
      </c>
    </row>
    <row r="398" spans="1:5" x14ac:dyDescent="0.3">
      <c r="A398" s="73">
        <v>43269</v>
      </c>
      <c r="B398" s="130">
        <v>2773.75</v>
      </c>
      <c r="C398" s="125">
        <f t="shared" si="18"/>
        <v>9.7856403306599837E-3</v>
      </c>
      <c r="D398" s="128">
        <f t="shared" si="19"/>
        <v>9785.6403306599841</v>
      </c>
      <c r="E398" s="128">
        <f t="shared" ca="1" si="20"/>
        <v>70214.135888056</v>
      </c>
    </row>
    <row r="399" spans="1:5" x14ac:dyDescent="0.3">
      <c r="A399" s="73">
        <v>43266</v>
      </c>
      <c r="B399" s="130">
        <v>2779.6599120000001</v>
      </c>
      <c r="C399" s="125">
        <f t="shared" si="18"/>
        <v>1.6470220020691873E-2</v>
      </c>
      <c r="D399" s="128">
        <f t="shared" si="19"/>
        <v>16470.220020691871</v>
      </c>
      <c r="E399" s="128">
        <f t="shared" ca="1" si="20"/>
        <v>70214.135888056</v>
      </c>
    </row>
    <row r="400" spans="1:5" x14ac:dyDescent="0.3">
      <c r="A400" s="73">
        <v>43265</v>
      </c>
      <c r="B400" s="130">
        <v>2782.48999</v>
      </c>
      <c r="C400" s="125">
        <f t="shared" si="18"/>
        <v>2.8544274482441567E-2</v>
      </c>
      <c r="D400" s="128">
        <f t="shared" si="19"/>
        <v>28544.274482441568</v>
      </c>
      <c r="E400" s="128">
        <f t="shared" ca="1" si="20"/>
        <v>70214.135888056</v>
      </c>
    </row>
    <row r="401" spans="1:5" x14ac:dyDescent="0.3">
      <c r="A401" s="73">
        <v>43264</v>
      </c>
      <c r="B401" s="130">
        <v>2775.6298830000001</v>
      </c>
      <c r="C401" s="125">
        <f t="shared" si="18"/>
        <v>1.8949957162602393E-2</v>
      </c>
      <c r="D401" s="128">
        <f t="shared" si="19"/>
        <v>18949.957162602394</v>
      </c>
      <c r="E401" s="128">
        <f t="shared" ca="1" si="20"/>
        <v>70214.135888056</v>
      </c>
    </row>
    <row r="402" spans="1:5" x14ac:dyDescent="0.3">
      <c r="A402" s="73">
        <v>43263</v>
      </c>
      <c r="B402" s="130">
        <v>2786.8500979999999</v>
      </c>
      <c r="C402" s="125">
        <f t="shared" si="18"/>
        <v>3.6057633907278897E-2</v>
      </c>
      <c r="D402" s="128">
        <f t="shared" si="19"/>
        <v>36057.633907278898</v>
      </c>
      <c r="E402" s="128">
        <f t="shared" ca="1" si="20"/>
        <v>70214.135888056</v>
      </c>
    </row>
    <row r="403" spans="1:5" x14ac:dyDescent="0.3">
      <c r="A403" s="73">
        <v>43262</v>
      </c>
      <c r="B403" s="130">
        <v>2782</v>
      </c>
      <c r="C403" s="125">
        <f t="shared" si="18"/>
        <v>2.229421652686403E-2</v>
      </c>
      <c r="D403" s="128">
        <f t="shared" si="19"/>
        <v>22294.216526864031</v>
      </c>
      <c r="E403" s="128">
        <f t="shared" ca="1" si="20"/>
        <v>70214.135888056</v>
      </c>
    </row>
    <row r="404" spans="1:5" x14ac:dyDescent="0.3">
      <c r="A404" s="73">
        <v>43259</v>
      </c>
      <c r="B404" s="130">
        <v>2779.030029</v>
      </c>
      <c r="C404" s="125">
        <f t="shared" si="18"/>
        <v>1.8795648741840809E-2</v>
      </c>
      <c r="D404" s="128">
        <f t="shared" si="19"/>
        <v>18795.648741840811</v>
      </c>
      <c r="E404" s="128">
        <f t="shared" ca="1" si="20"/>
        <v>70214.135888056</v>
      </c>
    </row>
    <row r="405" spans="1:5" x14ac:dyDescent="0.3">
      <c r="A405" s="73">
        <v>43258</v>
      </c>
      <c r="B405" s="130">
        <v>2770.3701169999999</v>
      </c>
      <c r="C405" s="125">
        <f t="shared" si="18"/>
        <v>1.356609707382761E-2</v>
      </c>
      <c r="D405" s="128">
        <f t="shared" si="19"/>
        <v>13566.09707382761</v>
      </c>
      <c r="E405" s="128">
        <f t="shared" ca="1" si="20"/>
        <v>70214.135888056</v>
      </c>
    </row>
    <row r="406" spans="1:5" x14ac:dyDescent="0.3">
      <c r="A406" s="73">
        <v>43257</v>
      </c>
      <c r="B406" s="130">
        <v>2772.3500979999999</v>
      </c>
      <c r="C406" s="125">
        <f t="shared" si="18"/>
        <v>1.7585323236163797E-2</v>
      </c>
      <c r="D406" s="128">
        <f t="shared" si="19"/>
        <v>17585.323236163797</v>
      </c>
      <c r="E406" s="128">
        <f t="shared" ca="1" si="20"/>
        <v>70214.135888056</v>
      </c>
    </row>
    <row r="407" spans="1:5" x14ac:dyDescent="0.3">
      <c r="A407" s="73">
        <v>43256</v>
      </c>
      <c r="B407" s="130">
        <v>2748.8000489999999</v>
      </c>
      <c r="C407" s="125">
        <f t="shared" si="18"/>
        <v>5.7775269546123109E-3</v>
      </c>
      <c r="D407" s="128">
        <f t="shared" si="19"/>
        <v>5777.5269546123109</v>
      </c>
      <c r="E407" s="128">
        <f t="shared" ca="1" si="20"/>
        <v>70214.135888056</v>
      </c>
    </row>
    <row r="408" spans="1:5" x14ac:dyDescent="0.3">
      <c r="A408" s="73">
        <v>43255</v>
      </c>
      <c r="B408" s="130">
        <v>2746.8701169999999</v>
      </c>
      <c r="C408" s="125">
        <f t="shared" si="18"/>
        <v>1.2495584677446381E-2</v>
      </c>
      <c r="D408" s="128">
        <f t="shared" si="19"/>
        <v>12495.584677446381</v>
      </c>
      <c r="E408" s="128">
        <f t="shared" ca="1" si="20"/>
        <v>70214.135888056</v>
      </c>
    </row>
    <row r="409" spans="1:5" x14ac:dyDescent="0.3">
      <c r="A409" s="73">
        <v>43252</v>
      </c>
      <c r="B409" s="130">
        <v>2734.6201169999999</v>
      </c>
      <c r="C409" s="125">
        <f t="shared" si="18"/>
        <v>5.3270375398466463E-3</v>
      </c>
      <c r="D409" s="128">
        <f t="shared" si="19"/>
        <v>5327.0375398466467</v>
      </c>
      <c r="E409" s="128">
        <f t="shared" ca="1" si="20"/>
        <v>70214.135888056</v>
      </c>
    </row>
    <row r="410" spans="1:5" x14ac:dyDescent="0.3">
      <c r="A410" s="73">
        <v>43251</v>
      </c>
      <c r="B410" s="130">
        <v>2705.2700199999999</v>
      </c>
      <c r="C410" s="125">
        <f t="shared" si="18"/>
        <v>-6.3141207754203732E-3</v>
      </c>
      <c r="D410" s="128">
        <f t="shared" si="19"/>
        <v>-6314.1207754203733</v>
      </c>
      <c r="E410" s="128">
        <f t="shared" ca="1" si="20"/>
        <v>70214.135888056</v>
      </c>
    </row>
    <row r="411" spans="1:5" x14ac:dyDescent="0.3">
      <c r="A411" s="73">
        <v>43250</v>
      </c>
      <c r="B411" s="130">
        <v>2724.01001</v>
      </c>
      <c r="C411" s="125">
        <f t="shared" si="18"/>
        <v>4.6322297025500614E-3</v>
      </c>
      <c r="D411" s="128">
        <f t="shared" si="19"/>
        <v>4632.2297025500611</v>
      </c>
      <c r="E411" s="128">
        <f t="shared" ca="1" si="20"/>
        <v>70214.135888056</v>
      </c>
    </row>
    <row r="412" spans="1:5" x14ac:dyDescent="0.3">
      <c r="A412" s="73">
        <v>43249</v>
      </c>
      <c r="B412" s="130">
        <v>2689.860107</v>
      </c>
      <c r="C412" s="125">
        <f t="shared" si="18"/>
        <v>-1.4750131944546774E-2</v>
      </c>
      <c r="D412" s="128">
        <f t="shared" si="19"/>
        <v>-14750.131944546774</v>
      </c>
      <c r="E412" s="128">
        <f t="shared" ca="1" si="20"/>
        <v>70214.135888056</v>
      </c>
    </row>
    <row r="413" spans="1:5" x14ac:dyDescent="0.3">
      <c r="A413" s="73">
        <v>43245</v>
      </c>
      <c r="B413" s="130">
        <v>2721.330078</v>
      </c>
      <c r="C413" s="125">
        <f t="shared" si="18"/>
        <v>-2.3425766090121591E-3</v>
      </c>
      <c r="D413" s="128">
        <f t="shared" si="19"/>
        <v>-2342.5766090121592</v>
      </c>
      <c r="E413" s="128">
        <f t="shared" ca="1" si="20"/>
        <v>70214.135888056</v>
      </c>
    </row>
    <row r="414" spans="1:5" x14ac:dyDescent="0.3">
      <c r="A414" s="73">
        <v>43244</v>
      </c>
      <c r="B414" s="130">
        <v>2727.76001</v>
      </c>
      <c r="C414" s="125">
        <f t="shared" si="18"/>
        <v>1.7222994204642017E-3</v>
      </c>
      <c r="D414" s="128">
        <f t="shared" si="19"/>
        <v>1722.2994204642016</v>
      </c>
      <c r="E414" s="128">
        <f t="shared" ca="1" si="20"/>
        <v>70214.135888056</v>
      </c>
    </row>
    <row r="415" spans="1:5" x14ac:dyDescent="0.3">
      <c r="A415" s="73">
        <v>43243</v>
      </c>
      <c r="B415" s="130">
        <v>2733.290039</v>
      </c>
      <c r="C415" s="125">
        <f t="shared" si="18"/>
        <v>1.3158918776777329E-2</v>
      </c>
      <c r="D415" s="128">
        <f t="shared" si="19"/>
        <v>13158.918776777329</v>
      </c>
      <c r="E415" s="128">
        <f t="shared" ca="1" si="20"/>
        <v>70214.135888056</v>
      </c>
    </row>
    <row r="416" spans="1:5" x14ac:dyDescent="0.3">
      <c r="A416" s="73">
        <v>43242</v>
      </c>
      <c r="B416" s="130">
        <v>2724.4399410000001</v>
      </c>
      <c r="C416" s="125">
        <f t="shared" si="18"/>
        <v>1.9656284818853287E-2</v>
      </c>
      <c r="D416" s="128">
        <f t="shared" si="19"/>
        <v>19656.284818853288</v>
      </c>
      <c r="E416" s="128">
        <f t="shared" ca="1" si="20"/>
        <v>70214.135888056</v>
      </c>
    </row>
    <row r="417" spans="1:5" x14ac:dyDescent="0.3">
      <c r="A417" s="73">
        <v>43241</v>
      </c>
      <c r="B417" s="130">
        <v>2733.01001</v>
      </c>
      <c r="C417" s="125">
        <f t="shared" si="18"/>
        <v>2.2592027195409425E-2</v>
      </c>
      <c r="D417" s="128">
        <f t="shared" si="19"/>
        <v>22592.027195409424</v>
      </c>
      <c r="E417" s="128">
        <f t="shared" ca="1" si="20"/>
        <v>70214.135888056</v>
      </c>
    </row>
    <row r="418" spans="1:5" x14ac:dyDescent="0.3">
      <c r="A418" s="73">
        <v>43238</v>
      </c>
      <c r="B418" s="130">
        <v>2712.969971</v>
      </c>
      <c r="C418" s="125">
        <f t="shared" si="18"/>
        <v>1.8603919190779417E-2</v>
      </c>
      <c r="D418" s="128">
        <f t="shared" si="19"/>
        <v>18603.919190779416</v>
      </c>
      <c r="E418" s="128">
        <f t="shared" ca="1" si="20"/>
        <v>70214.135888056</v>
      </c>
    </row>
    <row r="419" spans="1:5" x14ac:dyDescent="0.3">
      <c r="A419" s="73">
        <v>43237</v>
      </c>
      <c r="B419" s="130">
        <v>2720.1298830000001</v>
      </c>
      <c r="C419" s="125">
        <f t="shared" si="18"/>
        <v>3.4376116060402584E-2</v>
      </c>
      <c r="D419" s="128">
        <f t="shared" si="19"/>
        <v>34376.116060402586</v>
      </c>
      <c r="E419" s="128">
        <f t="shared" ca="1" si="20"/>
        <v>70214.135888056</v>
      </c>
    </row>
    <row r="420" spans="1:5" x14ac:dyDescent="0.3">
      <c r="A420" s="73">
        <v>43236</v>
      </c>
      <c r="B420" s="130">
        <v>2722.459961</v>
      </c>
      <c r="C420" s="125">
        <f t="shared" si="18"/>
        <v>3.2929024334785506E-2</v>
      </c>
      <c r="D420" s="128">
        <f t="shared" si="19"/>
        <v>32929.024334785507</v>
      </c>
      <c r="E420" s="128">
        <f t="shared" ca="1" si="20"/>
        <v>70214.135888056</v>
      </c>
    </row>
    <row r="421" spans="1:5" x14ac:dyDescent="0.3">
      <c r="A421" s="73">
        <v>43235</v>
      </c>
      <c r="B421" s="130">
        <v>2711.4499510000001</v>
      </c>
      <c r="C421" s="125">
        <f t="shared" si="18"/>
        <v>2.1338669939131139E-2</v>
      </c>
      <c r="D421" s="128">
        <f t="shared" si="19"/>
        <v>21338.669939131138</v>
      </c>
      <c r="E421" s="128">
        <f t="shared" ca="1" si="20"/>
        <v>70214.135888056</v>
      </c>
    </row>
    <row r="422" spans="1:5" x14ac:dyDescent="0.3">
      <c r="A422" s="73">
        <v>43234</v>
      </c>
      <c r="B422" s="130">
        <v>2730.1298830000001</v>
      </c>
      <c r="C422" s="125">
        <f t="shared" si="18"/>
        <v>3.0996330311429121E-2</v>
      </c>
      <c r="D422" s="128">
        <f t="shared" si="19"/>
        <v>30996.330311429119</v>
      </c>
      <c r="E422" s="128">
        <f t="shared" ca="1" si="20"/>
        <v>70214.135888056</v>
      </c>
    </row>
    <row r="423" spans="1:5" x14ac:dyDescent="0.3">
      <c r="A423" s="73">
        <v>43231</v>
      </c>
      <c r="B423" s="130">
        <v>2727.719971</v>
      </c>
      <c r="C423" s="125">
        <f t="shared" si="18"/>
        <v>2.1652438061737778E-2</v>
      </c>
      <c r="D423" s="128">
        <f t="shared" si="19"/>
        <v>21652.438061737779</v>
      </c>
      <c r="E423" s="128">
        <f t="shared" ca="1" si="20"/>
        <v>70214.135888056</v>
      </c>
    </row>
    <row r="424" spans="1:5" x14ac:dyDescent="0.3">
      <c r="A424" s="73">
        <v>43230</v>
      </c>
      <c r="B424" s="130">
        <v>2723.070068</v>
      </c>
      <c r="C424" s="125">
        <f t="shared" si="18"/>
        <v>2.1046640809973871E-2</v>
      </c>
      <c r="D424" s="128">
        <f t="shared" si="19"/>
        <v>21046.640809973873</v>
      </c>
      <c r="E424" s="128">
        <f t="shared" ca="1" si="20"/>
        <v>70214.135888056</v>
      </c>
    </row>
    <row r="425" spans="1:5" x14ac:dyDescent="0.3">
      <c r="A425" s="73">
        <v>43229</v>
      </c>
      <c r="B425" s="130">
        <v>2697.790039</v>
      </c>
      <c r="C425" s="125">
        <f t="shared" si="18"/>
        <v>2.2122504799577669E-2</v>
      </c>
      <c r="D425" s="128">
        <f t="shared" si="19"/>
        <v>22122.504799577669</v>
      </c>
      <c r="E425" s="128">
        <f t="shared" ca="1" si="20"/>
        <v>70214.135888056</v>
      </c>
    </row>
    <row r="426" spans="1:5" x14ac:dyDescent="0.3">
      <c r="A426" s="73">
        <v>43228</v>
      </c>
      <c r="B426" s="130">
        <v>2671.919922</v>
      </c>
      <c r="C426" s="125">
        <f t="shared" si="18"/>
        <v>1.4180683743524547E-2</v>
      </c>
      <c r="D426" s="128">
        <f t="shared" si="19"/>
        <v>14180.683743524547</v>
      </c>
      <c r="E426" s="128">
        <f t="shared" ca="1" si="20"/>
        <v>70214.135888056</v>
      </c>
    </row>
    <row r="427" spans="1:5" x14ac:dyDescent="0.3">
      <c r="A427" s="73">
        <v>43227</v>
      </c>
      <c r="B427" s="130">
        <v>2672.6298830000001</v>
      </c>
      <c r="C427" s="125">
        <f t="shared" si="18"/>
        <v>8.7625088129983375E-4</v>
      </c>
      <c r="D427" s="128">
        <f t="shared" si="19"/>
        <v>876.25088129983374</v>
      </c>
      <c r="E427" s="128">
        <f t="shared" ca="1" si="20"/>
        <v>70214.135888056</v>
      </c>
    </row>
    <row r="428" spans="1:5" x14ac:dyDescent="0.3">
      <c r="A428" s="73">
        <v>43224</v>
      </c>
      <c r="B428" s="130">
        <v>2663.419922</v>
      </c>
      <c r="C428" s="125">
        <f t="shared" si="18"/>
        <v>-2.5167112096324828E-3</v>
      </c>
      <c r="D428" s="128">
        <f t="shared" si="19"/>
        <v>-2516.7112096324827</v>
      </c>
      <c r="E428" s="128">
        <f t="shared" ca="1" si="20"/>
        <v>70214.135888056</v>
      </c>
    </row>
    <row r="429" spans="1:5" x14ac:dyDescent="0.3">
      <c r="A429" s="73">
        <v>43223</v>
      </c>
      <c r="B429" s="130">
        <v>2629.7299800000001</v>
      </c>
      <c r="C429" s="125">
        <f t="shared" si="18"/>
        <v>-2.354134622329318E-2</v>
      </c>
      <c r="D429" s="128">
        <f t="shared" si="19"/>
        <v>-23541.346223293182</v>
      </c>
      <c r="E429" s="128">
        <f t="shared" ca="1" si="20"/>
        <v>70214.135888056</v>
      </c>
    </row>
    <row r="430" spans="1:5" x14ac:dyDescent="0.3">
      <c r="A430" s="73">
        <v>43222</v>
      </c>
      <c r="B430" s="130">
        <v>2635.669922</v>
      </c>
      <c r="C430" s="125">
        <f t="shared" si="18"/>
        <v>-2.6939709183408933E-2</v>
      </c>
      <c r="D430" s="128">
        <f t="shared" si="19"/>
        <v>-26939.709183408933</v>
      </c>
      <c r="E430" s="128">
        <f t="shared" ca="1" si="20"/>
        <v>70214.135888056</v>
      </c>
    </row>
    <row r="431" spans="1:5" x14ac:dyDescent="0.3">
      <c r="A431" s="73">
        <v>43221</v>
      </c>
      <c r="B431" s="130">
        <v>2654.8000489999999</v>
      </c>
      <c r="C431" s="125">
        <f t="shared" si="18"/>
        <v>-1.9062236425518631E-2</v>
      </c>
      <c r="D431" s="128">
        <f t="shared" si="19"/>
        <v>-19062.236425518629</v>
      </c>
      <c r="E431" s="128">
        <f t="shared" ca="1" si="20"/>
        <v>70214.135888056</v>
      </c>
    </row>
    <row r="432" spans="1:5" x14ac:dyDescent="0.3">
      <c r="A432" s="73">
        <v>43220</v>
      </c>
      <c r="B432" s="130">
        <v>2648.0500489999999</v>
      </c>
      <c r="C432" s="125">
        <f t="shared" si="18"/>
        <v>-1.1124651966148313E-2</v>
      </c>
      <c r="D432" s="128">
        <f t="shared" si="19"/>
        <v>-11124.651966148313</v>
      </c>
      <c r="E432" s="128">
        <f t="shared" ca="1" si="20"/>
        <v>70214.135888056</v>
      </c>
    </row>
    <row r="433" spans="1:5" x14ac:dyDescent="0.3">
      <c r="A433" s="73">
        <v>43217</v>
      </c>
      <c r="B433" s="130">
        <v>2669.9099120000001</v>
      </c>
      <c r="C433" s="125">
        <f t="shared" si="18"/>
        <v>5.1236165903485453E-3</v>
      </c>
      <c r="D433" s="128">
        <f t="shared" si="19"/>
        <v>5123.6165903485453</v>
      </c>
      <c r="E433" s="128">
        <f t="shared" ca="1" si="20"/>
        <v>70214.135888056</v>
      </c>
    </row>
    <row r="434" spans="1:5" x14ac:dyDescent="0.3">
      <c r="A434" s="73">
        <v>43216</v>
      </c>
      <c r="B434" s="130">
        <v>2666.9399410000001</v>
      </c>
      <c r="C434" s="125">
        <f t="shared" si="18"/>
        <v>1.1073431248140864E-3</v>
      </c>
      <c r="D434" s="128">
        <f t="shared" si="19"/>
        <v>1107.3431248140864</v>
      </c>
      <c r="E434" s="128">
        <f t="shared" ca="1" si="20"/>
        <v>70214.135888056</v>
      </c>
    </row>
    <row r="435" spans="1:5" x14ac:dyDescent="0.3">
      <c r="A435" s="73">
        <v>43215</v>
      </c>
      <c r="B435" s="130">
        <v>2639.3999020000001</v>
      </c>
      <c r="C435" s="125">
        <f t="shared" si="18"/>
        <v>-1.0559570138034546E-3</v>
      </c>
      <c r="D435" s="128">
        <f t="shared" si="19"/>
        <v>-1055.9570138034546</v>
      </c>
      <c r="E435" s="128">
        <f t="shared" ca="1" si="20"/>
        <v>70214.135888056</v>
      </c>
    </row>
    <row r="436" spans="1:5" x14ac:dyDescent="0.3">
      <c r="A436" s="73">
        <v>43214</v>
      </c>
      <c r="B436" s="130">
        <v>2634.5600589999999</v>
      </c>
      <c r="C436" s="125">
        <f t="shared" si="18"/>
        <v>-8.3971203022868979E-3</v>
      </c>
      <c r="D436" s="128">
        <f t="shared" si="19"/>
        <v>-8397.1203022868976</v>
      </c>
      <c r="E436" s="128">
        <f t="shared" ca="1" si="20"/>
        <v>70214.135888056</v>
      </c>
    </row>
    <row r="437" spans="1:5" x14ac:dyDescent="0.3">
      <c r="A437" s="73">
        <v>43213</v>
      </c>
      <c r="B437" s="130">
        <v>2670.290039</v>
      </c>
      <c r="C437" s="125">
        <f t="shared" si="18"/>
        <v>2.186246878258391E-2</v>
      </c>
      <c r="D437" s="128">
        <f t="shared" si="19"/>
        <v>21862.46878258391</v>
      </c>
      <c r="E437" s="128">
        <f t="shared" ca="1" si="20"/>
        <v>70214.135888056</v>
      </c>
    </row>
    <row r="438" spans="1:5" x14ac:dyDescent="0.3">
      <c r="A438" s="73">
        <v>43210</v>
      </c>
      <c r="B438" s="130">
        <v>2670.139893</v>
      </c>
      <c r="C438" s="125">
        <f t="shared" si="18"/>
        <v>2.5214313365565788E-2</v>
      </c>
      <c r="D438" s="128">
        <f t="shared" si="19"/>
        <v>25214.313365565788</v>
      </c>
      <c r="E438" s="128">
        <f t="shared" ca="1" si="20"/>
        <v>70214.135888056</v>
      </c>
    </row>
    <row r="439" spans="1:5" x14ac:dyDescent="0.3">
      <c r="A439" s="73">
        <v>43209</v>
      </c>
      <c r="B439" s="130">
        <v>2693.1298830000001</v>
      </c>
      <c r="C439" s="125">
        <f t="shared" si="18"/>
        <v>1.1374995868696836E-2</v>
      </c>
      <c r="D439" s="128">
        <f t="shared" si="19"/>
        <v>11374.995868696835</v>
      </c>
      <c r="E439" s="128">
        <f t="shared" ca="1" si="20"/>
        <v>70214.135888056</v>
      </c>
    </row>
    <row r="440" spans="1:5" x14ac:dyDescent="0.3">
      <c r="A440" s="73">
        <v>43208</v>
      </c>
      <c r="B440" s="130">
        <v>2708.639893</v>
      </c>
      <c r="C440" s="125">
        <f t="shared" si="18"/>
        <v>2.4180510164385938E-2</v>
      </c>
      <c r="D440" s="128">
        <f t="shared" si="19"/>
        <v>24180.510164385938</v>
      </c>
      <c r="E440" s="128">
        <f t="shared" ca="1" si="20"/>
        <v>70214.135888056</v>
      </c>
    </row>
    <row r="441" spans="1:5" x14ac:dyDescent="0.3">
      <c r="A441" s="73">
        <v>43207</v>
      </c>
      <c r="B441" s="130">
        <v>2706.389893</v>
      </c>
      <c r="C441" s="125">
        <f t="shared" si="18"/>
        <v>3.5166074594326746E-2</v>
      </c>
      <c r="D441" s="128">
        <f t="shared" si="19"/>
        <v>35166.074594326747</v>
      </c>
      <c r="E441" s="128">
        <f t="shared" ca="1" si="20"/>
        <v>70214.135888056</v>
      </c>
    </row>
    <row r="442" spans="1:5" x14ac:dyDescent="0.3">
      <c r="A442" s="73">
        <v>43206</v>
      </c>
      <c r="B442" s="130">
        <v>2677.8400879999999</v>
      </c>
      <c r="C442" s="125">
        <f t="shared" si="18"/>
        <v>3.7166796810275793E-2</v>
      </c>
      <c r="D442" s="128">
        <f t="shared" si="19"/>
        <v>37166.796810275795</v>
      </c>
      <c r="E442" s="128">
        <f t="shared" ca="1" si="20"/>
        <v>70214.135888056</v>
      </c>
    </row>
    <row r="443" spans="1:5" x14ac:dyDescent="0.3">
      <c r="A443" s="73">
        <v>43203</v>
      </c>
      <c r="B443" s="130">
        <v>2656.3000489999999</v>
      </c>
      <c r="C443" s="125">
        <f t="shared" si="18"/>
        <v>5.8427455029588238E-3</v>
      </c>
      <c r="D443" s="128">
        <f t="shared" si="19"/>
        <v>5842.7455029588236</v>
      </c>
      <c r="E443" s="128">
        <f t="shared" ca="1" si="20"/>
        <v>70214.135888056</v>
      </c>
    </row>
    <row r="444" spans="1:5" x14ac:dyDescent="0.3">
      <c r="A444" s="73">
        <v>43202</v>
      </c>
      <c r="B444" s="130">
        <v>2663.98999</v>
      </c>
      <c r="C444" s="125">
        <f t="shared" si="18"/>
        <v>2.2644909788867684E-2</v>
      </c>
      <c r="D444" s="128">
        <f t="shared" si="19"/>
        <v>22644.909788867684</v>
      </c>
      <c r="E444" s="128">
        <f t="shared" ca="1" si="20"/>
        <v>70214.135888056</v>
      </c>
    </row>
    <row r="445" spans="1:5" x14ac:dyDescent="0.3">
      <c r="A445" s="73">
        <v>43201</v>
      </c>
      <c r="B445" s="130">
        <v>2642.1899410000001</v>
      </c>
      <c r="C445" s="125">
        <f t="shared" si="18"/>
        <v>1.1318072538595514E-2</v>
      </c>
      <c r="D445" s="128">
        <f t="shared" si="19"/>
        <v>11318.072538595514</v>
      </c>
      <c r="E445" s="128">
        <f t="shared" ca="1" si="20"/>
        <v>70214.135888056</v>
      </c>
    </row>
    <row r="446" spans="1:5" x14ac:dyDescent="0.3">
      <c r="A446" s="73">
        <v>43200</v>
      </c>
      <c r="B446" s="130">
        <v>2656.8701169999999</v>
      </c>
      <c r="C446" s="125">
        <f t="shared" si="18"/>
        <v>-6.3189782740102896E-4</v>
      </c>
      <c r="D446" s="128">
        <f t="shared" si="19"/>
        <v>-631.89782740102896</v>
      </c>
      <c r="E446" s="128">
        <f t="shared" ca="1" si="20"/>
        <v>70214.135888056</v>
      </c>
    </row>
    <row r="447" spans="1:5" x14ac:dyDescent="0.3">
      <c r="A447" s="73">
        <v>43199</v>
      </c>
      <c r="B447" s="130">
        <v>2613.1599120000001</v>
      </c>
      <c r="C447" s="125">
        <f t="shared" si="18"/>
        <v>9.6203248142756603E-3</v>
      </c>
      <c r="D447" s="128">
        <f t="shared" si="19"/>
        <v>9620.3248142756602</v>
      </c>
      <c r="E447" s="128">
        <f t="shared" ca="1" si="20"/>
        <v>70214.135888056</v>
      </c>
    </row>
    <row r="448" spans="1:5" x14ac:dyDescent="0.3">
      <c r="A448" s="73">
        <v>43196</v>
      </c>
      <c r="B448" s="130">
        <v>2604.469971</v>
      </c>
      <c r="C448" s="125">
        <f t="shared" si="18"/>
        <v>-1.4835313851201737E-2</v>
      </c>
      <c r="D448" s="128">
        <f t="shared" si="19"/>
        <v>-14835.313851201738</v>
      </c>
      <c r="E448" s="128">
        <f t="shared" ca="1" si="20"/>
        <v>70214.135888056</v>
      </c>
    </row>
    <row r="449" spans="1:5" x14ac:dyDescent="0.3">
      <c r="A449" s="73">
        <v>43195</v>
      </c>
      <c r="B449" s="130">
        <v>2662.8400879999999</v>
      </c>
      <c r="C449" s="125">
        <f t="shared" si="18"/>
        <v>-1.8101442600250817E-2</v>
      </c>
      <c r="D449" s="128">
        <f t="shared" si="19"/>
        <v>-18101.442600250815</v>
      </c>
      <c r="E449" s="128">
        <f t="shared" ca="1" si="20"/>
        <v>70214.135888056</v>
      </c>
    </row>
    <row r="450" spans="1:5" x14ac:dyDescent="0.3">
      <c r="A450" s="73">
        <v>43194</v>
      </c>
      <c r="B450" s="130">
        <v>2644.6899410000001</v>
      </c>
      <c r="C450" s="125">
        <f t="shared" si="18"/>
        <v>-2.6592417045997574E-2</v>
      </c>
      <c r="D450" s="128">
        <f t="shared" si="19"/>
        <v>-26592.417045997572</v>
      </c>
      <c r="E450" s="128">
        <f t="shared" ca="1" si="20"/>
        <v>70214.135888056</v>
      </c>
    </row>
    <row r="451" spans="1:5" x14ac:dyDescent="0.3">
      <c r="A451" s="73">
        <v>43193</v>
      </c>
      <c r="B451" s="130">
        <v>2614.4499510000001</v>
      </c>
      <c r="C451" s="125">
        <f t="shared" si="18"/>
        <v>-3.6296674369734716E-2</v>
      </c>
      <c r="D451" s="128">
        <f t="shared" si="19"/>
        <v>-36296.674369734719</v>
      </c>
      <c r="E451" s="128">
        <f t="shared" ca="1" si="20"/>
        <v>70214.135888056</v>
      </c>
    </row>
    <row r="452" spans="1:5" x14ac:dyDescent="0.3">
      <c r="A452" s="73">
        <v>43192</v>
      </c>
      <c r="B452" s="130">
        <v>2581.8798830000001</v>
      </c>
      <c r="C452" s="125">
        <f t="shared" si="18"/>
        <v>-6.1820315471890264E-2</v>
      </c>
      <c r="D452" s="128">
        <f t="shared" si="19"/>
        <v>-61820.315471890266</v>
      </c>
      <c r="E452" s="128">
        <f t="shared" ca="1" si="20"/>
        <v>70214.135888056</v>
      </c>
    </row>
    <row r="453" spans="1:5" x14ac:dyDescent="0.3">
      <c r="A453" s="73">
        <v>43188</v>
      </c>
      <c r="B453" s="130">
        <v>2640.8701169999999</v>
      </c>
      <c r="C453" s="125">
        <f t="shared" si="18"/>
        <v>-3.8750335044379081E-2</v>
      </c>
      <c r="D453" s="128">
        <f t="shared" si="19"/>
        <v>-38750.335044379084</v>
      </c>
      <c r="E453" s="128">
        <f t="shared" ca="1" si="20"/>
        <v>70214.135888056</v>
      </c>
    </row>
    <row r="454" spans="1:5" x14ac:dyDescent="0.3">
      <c r="A454" s="73">
        <v>43187</v>
      </c>
      <c r="B454" s="130">
        <v>2605</v>
      </c>
      <c r="C454" s="125">
        <f t="shared" si="18"/>
        <v>-5.2548111297758937E-2</v>
      </c>
      <c r="D454" s="128">
        <f t="shared" si="19"/>
        <v>-52548.111297758936</v>
      </c>
      <c r="E454" s="128">
        <f t="shared" ca="1" si="20"/>
        <v>70214.135888056</v>
      </c>
    </row>
    <row r="455" spans="1:5" x14ac:dyDescent="0.3">
      <c r="A455" s="73">
        <v>43186</v>
      </c>
      <c r="B455" s="130">
        <v>2612.6201169999999</v>
      </c>
      <c r="C455" s="125">
        <f t="shared" si="18"/>
        <v>-5.5216210385903741E-2</v>
      </c>
      <c r="D455" s="128">
        <f t="shared" si="19"/>
        <v>-55216.210385903738</v>
      </c>
      <c r="E455" s="128">
        <f t="shared" ca="1" si="20"/>
        <v>70214.135888056</v>
      </c>
    </row>
    <row r="456" spans="1:5" x14ac:dyDescent="0.3">
      <c r="A456" s="73">
        <v>43185</v>
      </c>
      <c r="B456" s="130">
        <v>2658.5500489999999</v>
      </c>
      <c r="C456" s="125">
        <f t="shared" ref="C456:C519" si="21">B456/B466-1</f>
        <v>-4.4724784624438296E-2</v>
      </c>
      <c r="D456" s="128">
        <f t="shared" ref="D456:D519" si="22">C456*$B$5</f>
        <v>-44724.784624438296</v>
      </c>
      <c r="E456" s="128">
        <f t="shared" ref="E456:E519" ca="1" si="23">ABS(_xlfn.PERCENTILE.INC(OFFSET(D456,0,0,Window),1-VaRLevel))</f>
        <v>70214.135888056</v>
      </c>
    </row>
    <row r="457" spans="1:5" x14ac:dyDescent="0.3">
      <c r="A457" s="73">
        <v>43182</v>
      </c>
      <c r="B457" s="130">
        <v>2588.26001</v>
      </c>
      <c r="C457" s="125">
        <f t="shared" si="21"/>
        <v>-7.1166363364526086E-2</v>
      </c>
      <c r="D457" s="128">
        <f t="shared" si="22"/>
        <v>-71166.363364526085</v>
      </c>
      <c r="E457" s="128">
        <f t="shared" ca="1" si="23"/>
        <v>70214.135888056</v>
      </c>
    </row>
    <row r="458" spans="1:5" x14ac:dyDescent="0.3">
      <c r="A458" s="73">
        <v>43181</v>
      </c>
      <c r="B458" s="130">
        <v>2643.6899410000001</v>
      </c>
      <c r="C458" s="125">
        <f t="shared" si="21"/>
        <v>-3.4786810738641649E-2</v>
      </c>
      <c r="D458" s="128">
        <f t="shared" si="22"/>
        <v>-34786.810738641652</v>
      </c>
      <c r="E458" s="128">
        <f t="shared" ca="1" si="23"/>
        <v>67134.20341911391</v>
      </c>
    </row>
    <row r="459" spans="1:5" x14ac:dyDescent="0.3">
      <c r="A459" s="73">
        <v>43180</v>
      </c>
      <c r="B459" s="130">
        <v>2711.929932</v>
      </c>
      <c r="C459" s="125">
        <f t="shared" si="21"/>
        <v>-5.4533213777274714E-3</v>
      </c>
      <c r="D459" s="128">
        <f t="shared" si="22"/>
        <v>-5453.3213777274714</v>
      </c>
      <c r="E459" s="128">
        <f t="shared" ca="1" si="23"/>
        <v>67134.20341911391</v>
      </c>
    </row>
    <row r="460" spans="1:5" x14ac:dyDescent="0.3">
      <c r="A460" s="73">
        <v>43179</v>
      </c>
      <c r="B460" s="130">
        <v>2716.9399410000001</v>
      </c>
      <c r="C460" s="125">
        <f t="shared" si="21"/>
        <v>-4.0981245401665589E-3</v>
      </c>
      <c r="D460" s="128">
        <f t="shared" si="22"/>
        <v>-4098.1245401665592</v>
      </c>
      <c r="E460" s="128">
        <f t="shared" ca="1" si="23"/>
        <v>67134.20341911391</v>
      </c>
    </row>
    <row r="461" spans="1:5" x14ac:dyDescent="0.3">
      <c r="A461" s="73">
        <v>43178</v>
      </c>
      <c r="B461" s="130">
        <v>2712.919922</v>
      </c>
      <c r="C461" s="125">
        <f t="shared" si="21"/>
        <v>-2.9475178335074403E-3</v>
      </c>
      <c r="D461" s="128">
        <f t="shared" si="22"/>
        <v>-2947.5178335074402</v>
      </c>
      <c r="E461" s="128">
        <f t="shared" ca="1" si="23"/>
        <v>67134.20341911391</v>
      </c>
    </row>
    <row r="462" spans="1:5" x14ac:dyDescent="0.3">
      <c r="A462" s="73">
        <v>43175</v>
      </c>
      <c r="B462" s="130">
        <v>2752.01001</v>
      </c>
      <c r="C462" s="125">
        <f t="shared" si="21"/>
        <v>2.2576873200185865E-2</v>
      </c>
      <c r="D462" s="128">
        <f t="shared" si="22"/>
        <v>22576.873200185866</v>
      </c>
      <c r="E462" s="128">
        <f t="shared" ca="1" si="23"/>
        <v>67134.20341911391</v>
      </c>
    </row>
    <row r="463" spans="1:5" x14ac:dyDescent="0.3">
      <c r="A463" s="73">
        <v>43174</v>
      </c>
      <c r="B463" s="130">
        <v>2747.330078</v>
      </c>
      <c r="C463" s="125">
        <f t="shared" si="21"/>
        <v>2.6015213984242447E-2</v>
      </c>
      <c r="D463" s="128">
        <f t="shared" si="22"/>
        <v>26015.213984242448</v>
      </c>
      <c r="E463" s="128">
        <f t="shared" ca="1" si="23"/>
        <v>67134.20341911391</v>
      </c>
    </row>
    <row r="464" spans="1:5" x14ac:dyDescent="0.3">
      <c r="A464" s="73">
        <v>43173</v>
      </c>
      <c r="B464" s="130">
        <v>2749.4799800000001</v>
      </c>
      <c r="C464" s="125">
        <f t="shared" si="21"/>
        <v>1.3136379572546097E-2</v>
      </c>
      <c r="D464" s="128">
        <f t="shared" si="22"/>
        <v>13136.379572546097</v>
      </c>
      <c r="E464" s="128">
        <f t="shared" ca="1" si="23"/>
        <v>67134.20341911391</v>
      </c>
    </row>
    <row r="465" spans="1:5" x14ac:dyDescent="0.3">
      <c r="A465" s="73">
        <v>43172</v>
      </c>
      <c r="B465" s="130">
        <v>2765.3100589999999</v>
      </c>
      <c r="C465" s="125">
        <f t="shared" si="21"/>
        <v>7.6632230595152784E-3</v>
      </c>
      <c r="D465" s="128">
        <f t="shared" si="22"/>
        <v>7663.2230595152787</v>
      </c>
      <c r="E465" s="128">
        <f t="shared" ca="1" si="23"/>
        <v>67134.20341911391</v>
      </c>
    </row>
    <row r="466" spans="1:5" x14ac:dyDescent="0.3">
      <c r="A466" s="73">
        <v>43171</v>
      </c>
      <c r="B466" s="130">
        <v>2783.0200199999999</v>
      </c>
      <c r="C466" s="125">
        <f t="shared" si="21"/>
        <v>1.2303647573119747E-3</v>
      </c>
      <c r="D466" s="128">
        <f t="shared" si="22"/>
        <v>1230.3647573119747</v>
      </c>
      <c r="E466" s="128">
        <f t="shared" ca="1" si="23"/>
        <v>67134.20341911391</v>
      </c>
    </row>
    <row r="467" spans="1:5" x14ac:dyDescent="0.3">
      <c r="A467" s="73">
        <v>43168</v>
      </c>
      <c r="B467" s="130">
        <v>2786.570068</v>
      </c>
      <c r="C467" s="125">
        <f t="shared" si="21"/>
        <v>1.4294040803549679E-2</v>
      </c>
      <c r="D467" s="128">
        <f t="shared" si="22"/>
        <v>14294.040803549678</v>
      </c>
      <c r="E467" s="128">
        <f t="shared" ca="1" si="23"/>
        <v>67134.20341911391</v>
      </c>
    </row>
    <row r="468" spans="1:5" x14ac:dyDescent="0.3">
      <c r="A468" s="73">
        <v>43167</v>
      </c>
      <c r="B468" s="130">
        <v>2738.969971</v>
      </c>
      <c r="C468" s="125">
        <f t="shared" si="21"/>
        <v>1.2947680625807978E-2</v>
      </c>
      <c r="D468" s="128">
        <f t="shared" si="22"/>
        <v>12947.680625807978</v>
      </c>
      <c r="E468" s="128">
        <f t="shared" ca="1" si="23"/>
        <v>67134.20341911391</v>
      </c>
    </row>
    <row r="469" spans="1:5" x14ac:dyDescent="0.3">
      <c r="A469" s="73">
        <v>43166</v>
      </c>
      <c r="B469" s="130">
        <v>2726.8000489999999</v>
      </c>
      <c r="C469" s="125">
        <f t="shared" si="21"/>
        <v>9.4286778233547697E-3</v>
      </c>
      <c r="D469" s="128">
        <f t="shared" si="22"/>
        <v>9428.6778233547702</v>
      </c>
      <c r="E469" s="128">
        <f t="shared" ca="1" si="23"/>
        <v>67134.20341911391</v>
      </c>
    </row>
    <row r="470" spans="1:5" x14ac:dyDescent="0.3">
      <c r="A470" s="73">
        <v>43165</v>
      </c>
      <c r="B470" s="130">
        <v>2728.1201169999999</v>
      </c>
      <c r="C470" s="125">
        <f t="shared" si="21"/>
        <v>4.3663371534155004E-3</v>
      </c>
      <c r="D470" s="128">
        <f t="shared" si="22"/>
        <v>4366.3371534155003</v>
      </c>
      <c r="E470" s="128">
        <f t="shared" ca="1" si="23"/>
        <v>67134.20341911391</v>
      </c>
    </row>
    <row r="471" spans="1:5" x14ac:dyDescent="0.3">
      <c r="A471" s="73">
        <v>43164</v>
      </c>
      <c r="B471" s="130">
        <v>2720.9399410000001</v>
      </c>
      <c r="C471" s="125">
        <f t="shared" si="21"/>
        <v>-4.1285219051639954E-3</v>
      </c>
      <c r="D471" s="128">
        <f t="shared" si="22"/>
        <v>-4128.5219051639951</v>
      </c>
      <c r="E471" s="128">
        <f t="shared" ca="1" si="23"/>
        <v>67134.20341911391</v>
      </c>
    </row>
    <row r="472" spans="1:5" x14ac:dyDescent="0.3">
      <c r="A472" s="73">
        <v>43161</v>
      </c>
      <c r="B472" s="130">
        <v>2691.25</v>
      </c>
      <c r="C472" s="125">
        <f t="shared" si="21"/>
        <v>-1.4627252386033796E-2</v>
      </c>
      <c r="D472" s="128">
        <f t="shared" si="22"/>
        <v>-14627.252386033795</v>
      </c>
      <c r="E472" s="128">
        <f t="shared" ca="1" si="23"/>
        <v>67134.20341911391</v>
      </c>
    </row>
    <row r="473" spans="1:5" x14ac:dyDescent="0.3">
      <c r="A473" s="73">
        <v>43160</v>
      </c>
      <c r="B473" s="130">
        <v>2677.669922</v>
      </c>
      <c r="C473" s="125">
        <f t="shared" si="21"/>
        <v>-7.7668898325172764E-3</v>
      </c>
      <c r="D473" s="128">
        <f t="shared" si="22"/>
        <v>-7766.8898325172768</v>
      </c>
      <c r="E473" s="128">
        <f t="shared" ca="1" si="23"/>
        <v>67134.20341911391</v>
      </c>
    </row>
    <row r="474" spans="1:5" x14ac:dyDescent="0.3">
      <c r="A474" s="73">
        <v>43159</v>
      </c>
      <c r="B474" s="130">
        <v>2713.830078</v>
      </c>
      <c r="C474" s="125">
        <f t="shared" si="21"/>
        <v>1.9110508733775511E-2</v>
      </c>
      <c r="D474" s="128">
        <f t="shared" si="22"/>
        <v>19110.50873377551</v>
      </c>
      <c r="E474" s="128">
        <f t="shared" ca="1" si="23"/>
        <v>67134.20341911391</v>
      </c>
    </row>
    <row r="475" spans="1:5" x14ac:dyDescent="0.3">
      <c r="A475" s="73">
        <v>43158</v>
      </c>
      <c r="B475" s="130">
        <v>2744.280029</v>
      </c>
      <c r="C475" s="125">
        <f t="shared" si="21"/>
        <v>3.3237962725903625E-2</v>
      </c>
      <c r="D475" s="128">
        <f t="shared" si="22"/>
        <v>33237.962725903628</v>
      </c>
      <c r="E475" s="128">
        <f t="shared" ca="1" si="23"/>
        <v>67134.20341911391</v>
      </c>
    </row>
    <row r="476" spans="1:5" x14ac:dyDescent="0.3">
      <c r="A476" s="73">
        <v>43157</v>
      </c>
      <c r="B476" s="130">
        <v>2779.6000979999999</v>
      </c>
      <c r="C476" s="125">
        <f t="shared" si="21"/>
        <v>6.1098297801600809E-2</v>
      </c>
      <c r="D476" s="128">
        <f t="shared" si="22"/>
        <v>61098.297801600813</v>
      </c>
      <c r="E476" s="128">
        <f t="shared" ca="1" si="23"/>
        <v>67134.20341911391</v>
      </c>
    </row>
    <row r="477" spans="1:5" x14ac:dyDescent="0.3">
      <c r="A477" s="73">
        <v>43154</v>
      </c>
      <c r="B477" s="130">
        <v>2747.3000489999999</v>
      </c>
      <c r="C477" s="125">
        <f t="shared" si="21"/>
        <v>6.443240953118945E-2</v>
      </c>
      <c r="D477" s="128">
        <f t="shared" si="22"/>
        <v>64432.409531189449</v>
      </c>
      <c r="E477" s="128">
        <f t="shared" ca="1" si="23"/>
        <v>67134.20341911391</v>
      </c>
    </row>
    <row r="478" spans="1:5" x14ac:dyDescent="0.3">
      <c r="A478" s="73">
        <v>43153</v>
      </c>
      <c r="B478" s="130">
        <v>2703.959961</v>
      </c>
      <c r="C478" s="125">
        <f t="shared" si="21"/>
        <v>8.3157632704322637E-3</v>
      </c>
      <c r="D478" s="128">
        <f t="shared" si="22"/>
        <v>8315.7632704322641</v>
      </c>
      <c r="E478" s="128">
        <f t="shared" ca="1" si="23"/>
        <v>67134.20341911391</v>
      </c>
    </row>
    <row r="479" spans="1:5" x14ac:dyDescent="0.3">
      <c r="A479" s="73">
        <v>43152</v>
      </c>
      <c r="B479" s="130">
        <v>2701.330078</v>
      </c>
      <c r="C479" s="125">
        <f t="shared" si="21"/>
        <v>2.2967954339132568E-3</v>
      </c>
      <c r="D479" s="128">
        <f t="shared" si="22"/>
        <v>2296.7954339132566</v>
      </c>
      <c r="E479" s="128">
        <f t="shared" ca="1" si="23"/>
        <v>67134.20341911391</v>
      </c>
    </row>
    <row r="480" spans="1:5" x14ac:dyDescent="0.3">
      <c r="A480" s="73">
        <v>43151</v>
      </c>
      <c r="B480" s="130">
        <v>2716.26001</v>
      </c>
      <c r="C480" s="125">
        <f t="shared" si="21"/>
        <v>2.5413965774771841E-2</v>
      </c>
      <c r="D480" s="128">
        <f t="shared" si="22"/>
        <v>25413.965774771841</v>
      </c>
      <c r="E480" s="128">
        <f t="shared" ca="1" si="23"/>
        <v>67134.20341911391</v>
      </c>
    </row>
    <row r="481" spans="1:5" x14ac:dyDescent="0.3">
      <c r="A481" s="73">
        <v>43147</v>
      </c>
      <c r="B481" s="130">
        <v>2732.219971</v>
      </c>
      <c r="C481" s="125">
        <f t="shared" si="21"/>
        <v>-1.0828568266860183E-2</v>
      </c>
      <c r="D481" s="128">
        <f t="shared" si="22"/>
        <v>-10828.568266860184</v>
      </c>
      <c r="E481" s="128">
        <f t="shared" ca="1" si="23"/>
        <v>67134.20341911391</v>
      </c>
    </row>
    <row r="482" spans="1:5" x14ac:dyDescent="0.3">
      <c r="A482" s="73">
        <v>43146</v>
      </c>
      <c r="B482" s="130">
        <v>2731.1999510000001</v>
      </c>
      <c r="C482" s="125">
        <f t="shared" si="21"/>
        <v>-3.2168913189809412E-2</v>
      </c>
      <c r="D482" s="128">
        <f t="shared" si="22"/>
        <v>-32168.913189809413</v>
      </c>
      <c r="E482" s="128">
        <f t="shared" ca="1" si="23"/>
        <v>67134.20341911391</v>
      </c>
    </row>
    <row r="483" spans="1:5" x14ac:dyDescent="0.3">
      <c r="A483" s="73">
        <v>43145</v>
      </c>
      <c r="B483" s="130">
        <v>2698.6298830000001</v>
      </c>
      <c r="C483" s="125">
        <f t="shared" si="21"/>
        <v>-4.4330239422806672E-2</v>
      </c>
      <c r="D483" s="128">
        <f t="shared" si="22"/>
        <v>-44330.23942280667</v>
      </c>
      <c r="E483" s="128">
        <f t="shared" ca="1" si="23"/>
        <v>67134.20341911391</v>
      </c>
    </row>
    <row r="484" spans="1:5" x14ac:dyDescent="0.3">
      <c r="A484" s="73">
        <v>43144</v>
      </c>
      <c r="B484" s="130">
        <v>2662.9399410000001</v>
      </c>
      <c r="C484" s="125">
        <f t="shared" si="21"/>
        <v>-5.6508042659179081E-2</v>
      </c>
      <c r="D484" s="128">
        <f t="shared" si="22"/>
        <v>-56508.042659179082</v>
      </c>
      <c r="E484" s="128">
        <f t="shared" ca="1" si="23"/>
        <v>67134.20341911391</v>
      </c>
    </row>
    <row r="485" spans="1:5" x14ac:dyDescent="0.3">
      <c r="A485" s="73">
        <v>43143</v>
      </c>
      <c r="B485" s="130">
        <v>2656</v>
      </c>
      <c r="C485" s="125">
        <f t="shared" si="21"/>
        <v>-6.9223041983974887E-2</v>
      </c>
      <c r="D485" s="128">
        <f t="shared" si="22"/>
        <v>-69223.041983974894</v>
      </c>
      <c r="E485" s="128">
        <f t="shared" ca="1" si="23"/>
        <v>67134.20341911391</v>
      </c>
    </row>
    <row r="486" spans="1:5" x14ac:dyDescent="0.3">
      <c r="A486" s="73">
        <v>43140</v>
      </c>
      <c r="B486" s="130">
        <v>2619.5500489999999</v>
      </c>
      <c r="C486" s="125">
        <f t="shared" si="21"/>
        <v>-8.8176651809281914E-2</v>
      </c>
      <c r="D486" s="128">
        <f t="shared" si="22"/>
        <v>-88176.651809281917</v>
      </c>
      <c r="E486" s="128">
        <f t="shared" ca="1" si="23"/>
        <v>60047.780810253636</v>
      </c>
    </row>
    <row r="487" spans="1:5" x14ac:dyDescent="0.3">
      <c r="A487" s="73">
        <v>43139</v>
      </c>
      <c r="B487" s="130">
        <v>2581</v>
      </c>
      <c r="C487" s="125">
        <f t="shared" si="21"/>
        <v>-9.0957118957471161E-2</v>
      </c>
      <c r="D487" s="128">
        <f t="shared" si="22"/>
        <v>-90957.118957471161</v>
      </c>
      <c r="E487" s="128">
        <f t="shared" ca="1" si="23"/>
        <v>52867.782890467817</v>
      </c>
    </row>
    <row r="488" spans="1:5" x14ac:dyDescent="0.3">
      <c r="A488" s="73">
        <v>43138</v>
      </c>
      <c r="B488" s="130">
        <v>2681.6599120000001</v>
      </c>
      <c r="C488" s="125">
        <f t="shared" si="21"/>
        <v>-5.4934952408613347E-2</v>
      </c>
      <c r="D488" s="128">
        <f t="shared" si="22"/>
        <v>-54934.952408613346</v>
      </c>
      <c r="E488" s="128">
        <f t="shared" ca="1" si="23"/>
        <v>36242.321201239014</v>
      </c>
    </row>
    <row r="489" spans="1:5" x14ac:dyDescent="0.3">
      <c r="A489" s="73">
        <v>43137</v>
      </c>
      <c r="B489" s="130">
        <v>2695.139893</v>
      </c>
      <c r="C489" s="125">
        <f t="shared" si="21"/>
        <v>-5.071623910627554E-2</v>
      </c>
      <c r="D489" s="128">
        <f t="shared" si="22"/>
        <v>-50716.239106275541</v>
      </c>
      <c r="E489" s="128">
        <f t="shared" ca="1" si="23"/>
        <v>20945.50025810405</v>
      </c>
    </row>
    <row r="490" spans="1:5" x14ac:dyDescent="0.3">
      <c r="A490" s="73">
        <v>43136</v>
      </c>
      <c r="B490" s="130">
        <v>2648.9399410000001</v>
      </c>
      <c r="C490" s="125">
        <f t="shared" si="21"/>
        <v>-6.496010613731984E-2</v>
      </c>
      <c r="D490" s="128">
        <f t="shared" si="22"/>
        <v>-64960.106137319839</v>
      </c>
      <c r="E490" s="128">
        <f t="shared" ca="1" si="23"/>
        <v>18957.86928326216</v>
      </c>
    </row>
    <row r="491" spans="1:5" x14ac:dyDescent="0.3">
      <c r="A491" s="73">
        <v>43133</v>
      </c>
      <c r="B491" s="130">
        <v>2762.1298830000001</v>
      </c>
      <c r="C491" s="125">
        <f t="shared" si="21"/>
        <v>-1.7140577575387561E-2</v>
      </c>
      <c r="D491" s="128">
        <f t="shared" si="22"/>
        <v>-17140.577575387561</v>
      </c>
      <c r="E491" s="128">
        <f t="shared" ca="1" si="23"/>
        <v>17096.110424552397</v>
      </c>
    </row>
    <row r="492" spans="1:5" x14ac:dyDescent="0.3">
      <c r="A492" s="73">
        <v>43132</v>
      </c>
      <c r="B492" s="130">
        <v>2821.9799800000001</v>
      </c>
      <c r="C492" s="125">
        <f t="shared" si="21"/>
        <v>8.5595761131125325E-3</v>
      </c>
      <c r="D492" s="128">
        <f t="shared" si="22"/>
        <v>8559.5761131125328</v>
      </c>
      <c r="E492" s="128">
        <f t="shared" ca="1" si="23"/>
        <v>16788.092697858861</v>
      </c>
    </row>
    <row r="493" spans="1:5" x14ac:dyDescent="0.3">
      <c r="A493" s="73">
        <v>43131</v>
      </c>
      <c r="B493" s="130">
        <v>2823.8100589999999</v>
      </c>
      <c r="C493" s="125">
        <f t="shared" si="21"/>
        <v>7.5823531173788705E-3</v>
      </c>
      <c r="D493" s="128">
        <f t="shared" si="22"/>
        <v>7582.3531173788706</v>
      </c>
      <c r="E493" s="128">
        <f t="shared" ca="1" si="23"/>
        <v>16788.092697858861</v>
      </c>
    </row>
    <row r="494" spans="1:5" x14ac:dyDescent="0.3">
      <c r="A494" s="73">
        <v>43130</v>
      </c>
      <c r="B494" s="130">
        <v>2822.429932</v>
      </c>
      <c r="C494" s="125">
        <f t="shared" si="21"/>
        <v>1.6571704314402247E-2</v>
      </c>
      <c r="D494" s="128">
        <f t="shared" si="22"/>
        <v>16571.704314402246</v>
      </c>
      <c r="E494" s="128">
        <f t="shared" ca="1" si="23"/>
        <v>16788.092697858861</v>
      </c>
    </row>
    <row r="495" spans="1:5" x14ac:dyDescent="0.3">
      <c r="A495" s="73">
        <v>43129</v>
      </c>
      <c r="B495" s="130">
        <v>2853.530029</v>
      </c>
      <c r="C495" s="125">
        <f t="shared" si="21"/>
        <v>2.415084100490561E-2</v>
      </c>
      <c r="D495" s="128">
        <f t="shared" si="22"/>
        <v>24150.841004905611</v>
      </c>
      <c r="E495" s="128">
        <f t="shared" ca="1" si="23"/>
        <v>16788.092697858861</v>
      </c>
    </row>
    <row r="496" spans="1:5" x14ac:dyDescent="0.3">
      <c r="A496" s="73">
        <v>43126</v>
      </c>
      <c r="B496" s="130">
        <v>2872.8701169999999</v>
      </c>
      <c r="C496" s="125">
        <f t="shared" si="21"/>
        <v>3.8051589036897537E-2</v>
      </c>
      <c r="D496" s="128">
        <f t="shared" si="22"/>
        <v>38051.589036897538</v>
      </c>
      <c r="E496" s="128">
        <f t="shared" ca="1" si="23"/>
        <v>16788.092697858861</v>
      </c>
    </row>
    <row r="497" spans="1:5" x14ac:dyDescent="0.3">
      <c r="A497" s="73">
        <v>43125</v>
      </c>
      <c r="B497" s="130">
        <v>2839.25</v>
      </c>
      <c r="C497" s="125">
        <f t="shared" si="21"/>
        <v>3.3119506250346653E-2</v>
      </c>
      <c r="D497" s="128">
        <f t="shared" si="22"/>
        <v>33119.506250346654</v>
      </c>
      <c r="E497" s="128">
        <f t="shared" ca="1" si="23"/>
        <v>16788.092697858861</v>
      </c>
    </row>
    <row r="498" spans="1:5" x14ac:dyDescent="0.3">
      <c r="A498" s="73">
        <v>43124</v>
      </c>
      <c r="B498" s="130">
        <v>2837.540039</v>
      </c>
      <c r="C498" s="125">
        <f t="shared" si="21"/>
        <v>3.1348930420781462E-2</v>
      </c>
      <c r="D498" s="128">
        <f t="shared" si="22"/>
        <v>31348.930420781464</v>
      </c>
      <c r="E498" s="128">
        <f t="shared" ca="1" si="23"/>
        <v>16788.092697858861</v>
      </c>
    </row>
    <row r="499" spans="1:5" x14ac:dyDescent="0.3">
      <c r="A499" s="73">
        <v>43123</v>
      </c>
      <c r="B499" s="130">
        <v>2839.1298830000001</v>
      </c>
      <c r="C499" s="125">
        <f t="shared" si="21"/>
        <v>3.3271314402750329E-2</v>
      </c>
      <c r="D499" s="128">
        <f t="shared" si="22"/>
        <v>33271.314402750329</v>
      </c>
      <c r="E499" s="128">
        <f t="shared" ca="1" si="23"/>
        <v>16788.092697858861</v>
      </c>
    </row>
    <row r="500" spans="1:5" x14ac:dyDescent="0.3">
      <c r="A500" s="73">
        <v>43122</v>
      </c>
      <c r="B500" s="130">
        <v>2832.969971</v>
      </c>
      <c r="C500" s="125">
        <f t="shared" si="21"/>
        <v>3.2743405285476035E-2</v>
      </c>
      <c r="D500" s="128">
        <f t="shared" si="22"/>
        <v>32743.405285476034</v>
      </c>
      <c r="E500" s="128">
        <f t="shared" ca="1" si="23"/>
        <v>16788.092697858861</v>
      </c>
    </row>
    <row r="501" spans="1:5" x14ac:dyDescent="0.3">
      <c r="A501" s="73">
        <v>43119</v>
      </c>
      <c r="B501" s="130">
        <v>2810.3000489999999</v>
      </c>
      <c r="C501" s="125">
        <f t="shared" si="21"/>
        <v>3.1685160120577427E-2</v>
      </c>
      <c r="D501" s="128">
        <f t="shared" si="22"/>
        <v>31685.160120577428</v>
      </c>
      <c r="E501" s="128">
        <f t="shared" ca="1" si="23"/>
        <v>16788.092697858861</v>
      </c>
    </row>
    <row r="502" spans="1:5" x14ac:dyDescent="0.3">
      <c r="A502" s="73">
        <v>43118</v>
      </c>
      <c r="B502" s="130">
        <v>2798.030029</v>
      </c>
      <c r="C502" s="125">
        <f t="shared" si="21"/>
        <v>3.1318868050167259E-2</v>
      </c>
      <c r="D502" s="128">
        <f t="shared" si="22"/>
        <v>31318.868050167261</v>
      </c>
      <c r="E502" s="128">
        <f t="shared" ca="1" si="23"/>
        <v>16788.092697858861</v>
      </c>
    </row>
    <row r="503" spans="1:5" x14ac:dyDescent="0.3">
      <c r="A503" s="73">
        <v>43117</v>
      </c>
      <c r="B503" s="130">
        <v>2802.5600589999999</v>
      </c>
      <c r="C503" s="125">
        <f t="shared" si="21"/>
        <v>3.9598487157362472E-2</v>
      </c>
      <c r="D503" s="128">
        <f t="shared" si="22"/>
        <v>39598.48715736247</v>
      </c>
      <c r="E503" s="128">
        <f t="shared" ca="1" si="23"/>
        <v>16788.092697858861</v>
      </c>
    </row>
    <row r="504" spans="1:5" x14ac:dyDescent="0.3">
      <c r="A504" s="73">
        <v>43116</v>
      </c>
      <c r="B504" s="130">
        <v>2776.419922</v>
      </c>
      <c r="C504" s="125">
        <f t="shared" si="21"/>
        <v>3.8453555636562387E-2</v>
      </c>
      <c r="D504" s="128">
        <f t="shared" si="22"/>
        <v>38453.555636562385</v>
      </c>
      <c r="E504" s="128">
        <f t="shared" ca="1" si="23"/>
        <v>16788.092697858861</v>
      </c>
    </row>
    <row r="505" spans="1:5" x14ac:dyDescent="0.3">
      <c r="A505" s="73">
        <v>43112</v>
      </c>
      <c r="B505" s="130">
        <v>2786.23999</v>
      </c>
      <c r="C505" s="125">
        <f t="shared" si="21"/>
        <v>3.6725016024961255E-2</v>
      </c>
      <c r="D505" s="128">
        <f t="shared" si="22"/>
        <v>36725.016024961253</v>
      </c>
      <c r="E505" s="128">
        <f t="shared" ca="1" si="23"/>
        <v>16788.092697858861</v>
      </c>
    </row>
    <row r="506" spans="1:5" x14ac:dyDescent="0.3">
      <c r="A506" s="73">
        <v>43111</v>
      </c>
      <c r="B506" s="130">
        <v>2767.5600589999999</v>
      </c>
      <c r="C506" s="125">
        <f t="shared" si="21"/>
        <v>3.1663052648315038E-2</v>
      </c>
      <c r="D506" s="128">
        <f t="shared" si="22"/>
        <v>31663.052648315039</v>
      </c>
      <c r="E506" s="128">
        <f t="shared" ca="1" si="23"/>
        <v>16788.092697858861</v>
      </c>
    </row>
    <row r="507" spans="1:5" x14ac:dyDescent="0.3">
      <c r="A507" s="73">
        <v>43110</v>
      </c>
      <c r="B507" s="130">
        <v>2748.2299800000001</v>
      </c>
      <c r="C507" s="125">
        <f t="shared" si="21"/>
        <v>2.5267666480134343E-2</v>
      </c>
      <c r="D507" s="128">
        <f t="shared" si="22"/>
        <v>25267.666480134343</v>
      </c>
      <c r="E507" s="128">
        <f t="shared" ca="1" si="23"/>
        <v>16788.092697858861</v>
      </c>
    </row>
    <row r="508" spans="1:5" x14ac:dyDescent="0.3">
      <c r="A508" s="73">
        <v>43109</v>
      </c>
      <c r="B508" s="130">
        <v>2751.290039</v>
      </c>
      <c r="C508" s="125">
        <f t="shared" si="21"/>
        <v>2.5322899361089224E-2</v>
      </c>
      <c r="D508" s="128">
        <f t="shared" si="22"/>
        <v>25322.899361089225</v>
      </c>
      <c r="E508" s="128">
        <f t="shared" ca="1" si="23"/>
        <v>16788.092697858861</v>
      </c>
    </row>
    <row r="509" spans="1:5" x14ac:dyDescent="0.3">
      <c r="A509" s="73">
        <v>43108</v>
      </c>
      <c r="B509" s="130">
        <v>2747.709961</v>
      </c>
      <c r="C509" s="125">
        <f t="shared" si="21"/>
        <v>2.3519554863784542E-2</v>
      </c>
      <c r="D509" s="128">
        <f t="shared" si="22"/>
        <v>23519.554863784542</v>
      </c>
      <c r="E509" s="128">
        <f t="shared" ca="1" si="23"/>
        <v>16788.092697858861</v>
      </c>
    </row>
    <row r="510" spans="1:5" x14ac:dyDescent="0.3">
      <c r="A510" s="73">
        <v>43105</v>
      </c>
      <c r="B510" s="130">
        <v>2743.1499020000001</v>
      </c>
      <c r="C510" s="125">
        <f t="shared" si="21"/>
        <v>2.3849921433237053E-2</v>
      </c>
      <c r="D510" s="128">
        <f t="shared" si="22"/>
        <v>23849.921433237054</v>
      </c>
      <c r="E510" s="128">
        <f t="shared" ca="1" si="23"/>
        <v>16788.092697858861</v>
      </c>
    </row>
    <row r="511" spans="1:5" x14ac:dyDescent="0.3">
      <c r="A511" s="73">
        <v>43104</v>
      </c>
      <c r="B511" s="130">
        <v>2723.98999</v>
      </c>
      <c r="C511" s="125">
        <f t="shared" si="21"/>
        <v>1.5856981230389477E-2</v>
      </c>
      <c r="D511" s="128">
        <f t="shared" si="22"/>
        <v>15856.981230389478</v>
      </c>
      <c r="E511" s="128">
        <f t="shared" ca="1" si="23"/>
        <v>16788.092697858861</v>
      </c>
    </row>
    <row r="512" spans="1:5" x14ac:dyDescent="0.3">
      <c r="A512" s="73">
        <v>43103</v>
      </c>
      <c r="B512" s="130">
        <v>2713.0600589999999</v>
      </c>
      <c r="C512" s="125">
        <f t="shared" si="21"/>
        <v>8.5125597544775111E-3</v>
      </c>
      <c r="D512" s="128">
        <f t="shared" si="22"/>
        <v>8512.5597544775119</v>
      </c>
      <c r="E512" s="128">
        <f t="shared" ca="1" si="23"/>
        <v>16788.092697858861</v>
      </c>
    </row>
    <row r="513" spans="1:5" x14ac:dyDescent="0.3">
      <c r="A513" s="73">
        <v>43102</v>
      </c>
      <c r="B513" s="130">
        <v>2695.8100589999999</v>
      </c>
      <c r="C513" s="125">
        <f t="shared" si="21"/>
        <v>7.4743720813554848E-3</v>
      </c>
      <c r="D513" s="128">
        <f t="shared" si="22"/>
        <v>7474.3720813554846</v>
      </c>
      <c r="E513" s="128">
        <f t="shared" ca="1" si="23"/>
        <v>16788.092697858861</v>
      </c>
    </row>
    <row r="514" spans="1:5" x14ac:dyDescent="0.3">
      <c r="A514" s="73">
        <v>43098</v>
      </c>
      <c r="B514" s="130">
        <v>2673.610107</v>
      </c>
      <c r="C514" s="125">
        <f t="shared" si="21"/>
        <v>8.1448022136236808E-3</v>
      </c>
      <c r="D514" s="128">
        <f t="shared" si="22"/>
        <v>8144.8022136236805</v>
      </c>
      <c r="E514" s="128">
        <f t="shared" ca="1" si="23"/>
        <v>16788.092697858861</v>
      </c>
    </row>
    <row r="515" spans="1:5" x14ac:dyDescent="0.3">
      <c r="A515" s="73">
        <v>43097</v>
      </c>
      <c r="B515" s="130">
        <v>2687.540039</v>
      </c>
      <c r="C515" s="125">
        <f t="shared" si="21"/>
        <v>9.2719980815083591E-3</v>
      </c>
      <c r="D515" s="128">
        <f t="shared" si="22"/>
        <v>9271.99808150836</v>
      </c>
      <c r="E515" s="128">
        <f t="shared" ca="1" si="23"/>
        <v>16788.092697858861</v>
      </c>
    </row>
    <row r="516" spans="1:5" x14ac:dyDescent="0.3">
      <c r="A516" s="73">
        <v>43096</v>
      </c>
      <c r="B516" s="130">
        <v>2682.6201169999999</v>
      </c>
      <c r="C516" s="125">
        <f t="shared" si="21"/>
        <v>6.9479147845146194E-3</v>
      </c>
      <c r="D516" s="128">
        <f t="shared" si="22"/>
        <v>6947.914784514619</v>
      </c>
      <c r="E516" s="128">
        <f t="shared" ca="1" si="23"/>
        <v>16788.092697858861</v>
      </c>
    </row>
    <row r="517" spans="1:5" x14ac:dyDescent="0.3">
      <c r="A517" s="73">
        <v>43095</v>
      </c>
      <c r="B517" s="130">
        <v>2680.5</v>
      </c>
      <c r="C517" s="125">
        <f t="shared" si="21"/>
        <v>7.7105590912391886E-3</v>
      </c>
      <c r="D517" s="128">
        <f t="shared" si="22"/>
        <v>7710.559091239189</v>
      </c>
      <c r="E517" s="128">
        <f t="shared" ca="1" si="23"/>
        <v>16788.092697858861</v>
      </c>
    </row>
    <row r="518" spans="1:5" x14ac:dyDescent="0.3">
      <c r="A518" s="73">
        <v>43091</v>
      </c>
      <c r="B518" s="130">
        <v>2683.3400879999999</v>
      </c>
      <c r="C518" s="125">
        <f t="shared" si="21"/>
        <v>1.2008330379030818E-2</v>
      </c>
      <c r="D518" s="128">
        <f t="shared" si="22"/>
        <v>12008.330379030818</v>
      </c>
      <c r="E518" s="128">
        <f t="shared" ca="1" si="23"/>
        <v>16788.092697858861</v>
      </c>
    </row>
    <row r="519" spans="1:5" x14ac:dyDescent="0.3">
      <c r="A519" s="73">
        <v>43090</v>
      </c>
      <c r="B519" s="130">
        <v>2684.570068</v>
      </c>
      <c r="C519" s="125">
        <f t="shared" si="21"/>
        <v>1.8047193517183979E-2</v>
      </c>
      <c r="D519" s="128">
        <f t="shared" si="22"/>
        <v>18047.19351718398</v>
      </c>
      <c r="E519" s="128">
        <f t="shared" ca="1" si="23"/>
        <v>16788.092697858861</v>
      </c>
    </row>
    <row r="520" spans="1:5" x14ac:dyDescent="0.3">
      <c r="A520" s="73">
        <v>43089</v>
      </c>
      <c r="B520" s="130">
        <v>2679.25</v>
      </c>
      <c r="C520" s="125">
        <f t="shared" ref="C520:C583" si="24">B520/B530-1</f>
        <v>1.9009070814263618E-2</v>
      </c>
      <c r="D520" s="128">
        <f t="shared" ref="D520:D583" si="25">C520*$B$5</f>
        <v>19009.070814263618</v>
      </c>
      <c r="E520" s="128">
        <f t="shared" ref="E520:E583" ca="1" si="26">ABS(_xlfn.PERCENTILE.INC(OFFSET(D520,0,0,Window),1-VaRLevel))</f>
        <v>16788.092697858861</v>
      </c>
    </row>
    <row r="521" spans="1:5" x14ac:dyDescent="0.3">
      <c r="A521" s="73">
        <v>43088</v>
      </c>
      <c r="B521" s="130">
        <v>2681.469971</v>
      </c>
      <c r="C521" s="125">
        <f t="shared" si="24"/>
        <v>1.9737029878604373E-2</v>
      </c>
      <c r="D521" s="128">
        <f t="shared" si="25"/>
        <v>19737.029878604371</v>
      </c>
      <c r="E521" s="128">
        <f t="shared" ca="1" si="26"/>
        <v>16788.092697858861</v>
      </c>
    </row>
    <row r="522" spans="1:5" x14ac:dyDescent="0.3">
      <c r="A522" s="73">
        <v>43087</v>
      </c>
      <c r="B522" s="130">
        <v>2690.1599120000001</v>
      </c>
      <c r="C522" s="125">
        <f t="shared" si="24"/>
        <v>1.9216186817565539E-2</v>
      </c>
      <c r="D522" s="128">
        <f t="shared" si="25"/>
        <v>19216.18681756554</v>
      </c>
      <c r="E522" s="128">
        <f t="shared" ca="1" si="26"/>
        <v>16788.092697858861</v>
      </c>
    </row>
    <row r="523" spans="1:5" x14ac:dyDescent="0.3">
      <c r="A523" s="73">
        <v>43084</v>
      </c>
      <c r="B523" s="130">
        <v>2675.8100589999999</v>
      </c>
      <c r="C523" s="125">
        <f t="shared" si="24"/>
        <v>1.271282798883977E-2</v>
      </c>
      <c r="D523" s="128">
        <f t="shared" si="25"/>
        <v>12712.82798883977</v>
      </c>
      <c r="E523" s="128">
        <f t="shared" ca="1" si="26"/>
        <v>16788.092697858861</v>
      </c>
    </row>
    <row r="524" spans="1:5" x14ac:dyDescent="0.3">
      <c r="A524" s="73">
        <v>43083</v>
      </c>
      <c r="B524" s="130">
        <v>2652.01001</v>
      </c>
      <c r="C524" s="125">
        <f t="shared" si="24"/>
        <v>1.673200382798834E-3</v>
      </c>
      <c r="D524" s="128">
        <f t="shared" si="25"/>
        <v>1673.200382798834</v>
      </c>
      <c r="E524" s="128">
        <f t="shared" ca="1" si="26"/>
        <v>16788.092697858861</v>
      </c>
    </row>
    <row r="525" spans="1:5" x14ac:dyDescent="0.3">
      <c r="A525" s="73">
        <v>43082</v>
      </c>
      <c r="B525" s="130">
        <v>2662.8500979999999</v>
      </c>
      <c r="C525" s="125">
        <f t="shared" si="24"/>
        <v>1.400573063460242E-2</v>
      </c>
      <c r="D525" s="128">
        <f t="shared" si="25"/>
        <v>14005.73063460242</v>
      </c>
      <c r="E525" s="128">
        <f t="shared" ca="1" si="26"/>
        <v>16788.092697858861</v>
      </c>
    </row>
    <row r="526" spans="1:5" x14ac:dyDescent="0.3">
      <c r="A526" s="73">
        <v>43081</v>
      </c>
      <c r="B526" s="130">
        <v>2664.110107</v>
      </c>
      <c r="C526" s="125">
        <f t="shared" si="24"/>
        <v>1.411096422196545E-2</v>
      </c>
      <c r="D526" s="128">
        <f t="shared" si="25"/>
        <v>14110.964221965449</v>
      </c>
      <c r="E526" s="128">
        <f t="shared" ca="1" si="26"/>
        <v>16788.092697858861</v>
      </c>
    </row>
    <row r="527" spans="1:5" x14ac:dyDescent="0.3">
      <c r="A527" s="73">
        <v>43080</v>
      </c>
      <c r="B527" s="130">
        <v>2659.98999</v>
      </c>
      <c r="C527" s="125">
        <f t="shared" si="24"/>
        <v>2.2514653441636945E-2</v>
      </c>
      <c r="D527" s="128">
        <f t="shared" si="25"/>
        <v>22514.653441636943</v>
      </c>
      <c r="E527" s="128">
        <f t="shared" ca="1" si="26"/>
        <v>16788.092697858861</v>
      </c>
    </row>
    <row r="528" spans="1:5" x14ac:dyDescent="0.3">
      <c r="A528" s="73">
        <v>43077</v>
      </c>
      <c r="B528" s="130">
        <v>2651.5</v>
      </c>
      <c r="C528" s="125">
        <f t="shared" si="24"/>
        <v>1.8859399893573325E-2</v>
      </c>
      <c r="D528" s="128">
        <f t="shared" si="25"/>
        <v>18859.399893573325</v>
      </c>
      <c r="E528" s="128">
        <f t="shared" ca="1" si="26"/>
        <v>16788.092697858861</v>
      </c>
    </row>
    <row r="529" spans="1:5" x14ac:dyDescent="0.3">
      <c r="A529" s="73">
        <v>43076</v>
      </c>
      <c r="B529" s="130">
        <v>2636.9799800000001</v>
      </c>
      <c r="C529" s="125">
        <f t="shared" si="24"/>
        <v>1.5363369939184413E-2</v>
      </c>
      <c r="D529" s="128">
        <f t="shared" si="25"/>
        <v>15363.369939184413</v>
      </c>
      <c r="E529" s="128">
        <f t="shared" ca="1" si="26"/>
        <v>16788.092697858861</v>
      </c>
    </row>
    <row r="530" spans="1:5" x14ac:dyDescent="0.3">
      <c r="A530" s="73">
        <v>43075</v>
      </c>
      <c r="B530" s="130">
        <v>2629.2700199999999</v>
      </c>
      <c r="C530" s="125">
        <f t="shared" si="24"/>
        <v>1.163510642916088E-2</v>
      </c>
      <c r="D530" s="128">
        <f t="shared" si="25"/>
        <v>11635.10642916088</v>
      </c>
      <c r="E530" s="128">
        <f t="shared" ca="1" si="26"/>
        <v>16788.092697858861</v>
      </c>
    </row>
    <row r="531" spans="1:5" x14ac:dyDescent="0.3">
      <c r="A531" s="73">
        <v>43074</v>
      </c>
      <c r="B531" s="130">
        <v>2629.570068</v>
      </c>
      <c r="C531" s="125">
        <f t="shared" si="24"/>
        <v>1.8368553589439562E-2</v>
      </c>
      <c r="D531" s="128">
        <f t="shared" si="25"/>
        <v>18368.553589439562</v>
      </c>
      <c r="E531" s="128">
        <f t="shared" ca="1" si="26"/>
        <v>16788.092697858861</v>
      </c>
    </row>
    <row r="532" spans="1:5" x14ac:dyDescent="0.3">
      <c r="A532" s="73">
        <v>43073</v>
      </c>
      <c r="B532" s="130">
        <v>2639.4399410000001</v>
      </c>
      <c r="C532" s="125">
        <f t="shared" si="24"/>
        <v>2.3494906914903746E-2</v>
      </c>
      <c r="D532" s="128">
        <f t="shared" si="25"/>
        <v>23494.906914903746</v>
      </c>
      <c r="E532" s="128">
        <f t="shared" ca="1" si="26"/>
        <v>16788.092697858861</v>
      </c>
    </row>
    <row r="533" spans="1:5" x14ac:dyDescent="0.3">
      <c r="A533" s="73">
        <v>43070</v>
      </c>
      <c r="B533" s="130">
        <v>2642.219971</v>
      </c>
      <c r="C533" s="125">
        <f t="shared" si="24"/>
        <v>2.1882427693499462E-2</v>
      </c>
      <c r="D533" s="128">
        <f t="shared" si="25"/>
        <v>21882.427693499463</v>
      </c>
      <c r="E533" s="128">
        <f t="shared" ca="1" si="26"/>
        <v>16788.092697858861</v>
      </c>
    </row>
    <row r="534" spans="1:5" x14ac:dyDescent="0.3">
      <c r="A534" s="73">
        <v>43069</v>
      </c>
      <c r="B534" s="130">
        <v>2647.580078</v>
      </c>
      <c r="C534" s="125">
        <f t="shared" si="24"/>
        <v>3.2347855516724033E-2</v>
      </c>
      <c r="D534" s="128">
        <f t="shared" si="25"/>
        <v>32347.855516724034</v>
      </c>
      <c r="E534" s="128">
        <f t="shared" ca="1" si="26"/>
        <v>16788.092697858861</v>
      </c>
    </row>
    <row r="535" spans="1:5" x14ac:dyDescent="0.3">
      <c r="A535" s="73">
        <v>43068</v>
      </c>
      <c r="B535" s="130">
        <v>2626.070068</v>
      </c>
      <c r="C535" s="125">
        <f t="shared" si="24"/>
        <v>1.8302570063089441E-2</v>
      </c>
      <c r="D535" s="128">
        <f t="shared" si="25"/>
        <v>18302.570063089439</v>
      </c>
      <c r="E535" s="128">
        <f t="shared" ca="1" si="26"/>
        <v>16788.092697858861</v>
      </c>
    </row>
    <row r="536" spans="1:5" x14ac:dyDescent="0.3">
      <c r="A536" s="73">
        <v>43067</v>
      </c>
      <c r="B536" s="130">
        <v>2627.040039</v>
      </c>
      <c r="C536" s="125">
        <f t="shared" si="24"/>
        <v>1.6325942636030488E-2</v>
      </c>
      <c r="D536" s="128">
        <f t="shared" si="25"/>
        <v>16325.942636030488</v>
      </c>
      <c r="E536" s="128">
        <f t="shared" ca="1" si="26"/>
        <v>16788.092697858861</v>
      </c>
    </row>
    <row r="537" spans="1:5" x14ac:dyDescent="0.3">
      <c r="A537" s="73">
        <v>43066</v>
      </c>
      <c r="B537" s="130">
        <v>2601.419922</v>
      </c>
      <c r="C537" s="125">
        <f t="shared" si="24"/>
        <v>7.404202701930096E-3</v>
      </c>
      <c r="D537" s="128">
        <f t="shared" si="25"/>
        <v>7404.2027019300958</v>
      </c>
      <c r="E537" s="128">
        <f t="shared" ca="1" si="26"/>
        <v>16788.092697858861</v>
      </c>
    </row>
    <row r="538" spans="1:5" x14ac:dyDescent="0.3">
      <c r="A538" s="73">
        <v>43063</v>
      </c>
      <c r="B538" s="130">
        <v>2602.419922</v>
      </c>
      <c r="C538" s="125">
        <f t="shared" si="24"/>
        <v>6.8868167058377949E-3</v>
      </c>
      <c r="D538" s="128">
        <f t="shared" si="25"/>
        <v>6886.8167058377949</v>
      </c>
      <c r="E538" s="128">
        <f t="shared" ca="1" si="26"/>
        <v>16788.092697858861</v>
      </c>
    </row>
    <row r="539" spans="1:5" x14ac:dyDescent="0.3">
      <c r="A539" s="73">
        <v>43061</v>
      </c>
      <c r="B539" s="130">
        <v>2597.080078</v>
      </c>
      <c r="C539" s="125">
        <f t="shared" si="24"/>
        <v>1.0407862848818006E-3</v>
      </c>
      <c r="D539" s="128">
        <f t="shared" si="25"/>
        <v>1040.7862848818006</v>
      </c>
      <c r="E539" s="128">
        <f t="shared" ca="1" si="26"/>
        <v>16788.092697858861</v>
      </c>
    </row>
    <row r="540" spans="1:5" x14ac:dyDescent="0.3">
      <c r="A540" s="73">
        <v>43060</v>
      </c>
      <c r="B540" s="130">
        <v>2599.030029</v>
      </c>
      <c r="C540" s="125">
        <f t="shared" si="24"/>
        <v>3.2386346024664281E-3</v>
      </c>
      <c r="D540" s="128">
        <f t="shared" si="25"/>
        <v>3238.6346024664281</v>
      </c>
      <c r="E540" s="128">
        <f t="shared" ca="1" si="26"/>
        <v>16788.092697858861</v>
      </c>
    </row>
    <row r="541" spans="1:5" x14ac:dyDescent="0.3">
      <c r="A541" s="73">
        <v>43059</v>
      </c>
      <c r="B541" s="130">
        <v>2582.139893</v>
      </c>
      <c r="C541" s="125">
        <f t="shared" si="24"/>
        <v>-3.4695250357699159E-3</v>
      </c>
      <c r="D541" s="128">
        <f t="shared" si="25"/>
        <v>-3469.525035769916</v>
      </c>
      <c r="E541" s="128">
        <f t="shared" ca="1" si="26"/>
        <v>16788.092697858861</v>
      </c>
    </row>
    <row r="542" spans="1:5" x14ac:dyDescent="0.3">
      <c r="A542" s="73">
        <v>43056</v>
      </c>
      <c r="B542" s="130">
        <v>2578.8500979999999</v>
      </c>
      <c r="C542" s="125">
        <f t="shared" si="24"/>
        <v>-3.4739356738799909E-3</v>
      </c>
      <c r="D542" s="128">
        <f t="shared" si="25"/>
        <v>-3473.9356738799911</v>
      </c>
      <c r="E542" s="128">
        <f t="shared" ca="1" si="26"/>
        <v>16788.092697858861</v>
      </c>
    </row>
    <row r="543" spans="1:5" x14ac:dyDescent="0.3">
      <c r="A543" s="73">
        <v>43055</v>
      </c>
      <c r="B543" s="130">
        <v>2585.639893</v>
      </c>
      <c r="C543" s="125">
        <f t="shared" si="24"/>
        <v>2.2442369827955222E-3</v>
      </c>
      <c r="D543" s="128">
        <f t="shared" si="25"/>
        <v>2244.2369827955222</v>
      </c>
      <c r="E543" s="128">
        <f t="shared" ca="1" si="26"/>
        <v>16788.092697858861</v>
      </c>
    </row>
    <row r="544" spans="1:5" x14ac:dyDescent="0.3">
      <c r="A544" s="73">
        <v>43054</v>
      </c>
      <c r="B544" s="130">
        <v>2564.6201169999999</v>
      </c>
      <c r="C544" s="125">
        <f t="shared" si="24"/>
        <v>-5.7145917547526404E-3</v>
      </c>
      <c r="D544" s="128">
        <f t="shared" si="25"/>
        <v>-5714.5917547526406</v>
      </c>
      <c r="E544" s="128">
        <f t="shared" ca="1" si="26"/>
        <v>16788.092697858861</v>
      </c>
    </row>
    <row r="545" spans="1:5" x14ac:dyDescent="0.3">
      <c r="A545" s="73">
        <v>43053</v>
      </c>
      <c r="B545" s="130">
        <v>2578.8701169999999</v>
      </c>
      <c r="C545" s="125">
        <f t="shared" si="24"/>
        <v>1.4018417503403047E-3</v>
      </c>
      <c r="D545" s="128">
        <f t="shared" si="25"/>
        <v>1401.8417503403048</v>
      </c>
      <c r="E545" s="128">
        <f t="shared" ca="1" si="26"/>
        <v>16788.092697858861</v>
      </c>
    </row>
    <row r="546" spans="1:5" x14ac:dyDescent="0.3">
      <c r="A546" s="73">
        <v>43052</v>
      </c>
      <c r="B546" s="130">
        <v>2584.8400879999999</v>
      </c>
      <c r="C546" s="125">
        <f t="shared" si="24"/>
        <v>4.6680152345450754E-3</v>
      </c>
      <c r="D546" s="128">
        <f t="shared" si="25"/>
        <v>4668.0152345450751</v>
      </c>
      <c r="E546" s="128">
        <f t="shared" ca="1" si="26"/>
        <v>16788.092697858861</v>
      </c>
    </row>
    <row r="547" spans="1:5" x14ac:dyDescent="0.3">
      <c r="A547" s="73">
        <v>43049</v>
      </c>
      <c r="B547" s="130">
        <v>2582.3000489999999</v>
      </c>
      <c r="C547" s="125">
        <f t="shared" si="24"/>
        <v>4.7653917468148954E-4</v>
      </c>
      <c r="D547" s="128">
        <f t="shared" si="25"/>
        <v>476.53917468148956</v>
      </c>
      <c r="E547" s="128">
        <f t="shared" ca="1" si="26"/>
        <v>16788.092697858861</v>
      </c>
    </row>
    <row r="548" spans="1:5" x14ac:dyDescent="0.3">
      <c r="A548" s="73">
        <v>43048</v>
      </c>
      <c r="B548" s="130">
        <v>2584.6201169999999</v>
      </c>
      <c r="C548" s="125">
        <f t="shared" si="24"/>
        <v>9.4595437927804671E-3</v>
      </c>
      <c r="D548" s="128">
        <f t="shared" si="25"/>
        <v>9459.5437927804669</v>
      </c>
      <c r="E548" s="128">
        <f t="shared" ca="1" si="26"/>
        <v>16788.092697858861</v>
      </c>
    </row>
    <row r="549" spans="1:5" x14ac:dyDescent="0.3">
      <c r="A549" s="73">
        <v>43047</v>
      </c>
      <c r="B549" s="130">
        <v>2594.3798830000001</v>
      </c>
      <c r="C549" s="125">
        <f t="shared" si="24"/>
        <v>1.4559170336819749E-2</v>
      </c>
      <c r="D549" s="128">
        <f t="shared" si="25"/>
        <v>14559.170336819749</v>
      </c>
      <c r="E549" s="128">
        <f t="shared" ca="1" si="26"/>
        <v>16788.092697858861</v>
      </c>
    </row>
    <row r="550" spans="1:5" x14ac:dyDescent="0.3">
      <c r="A550" s="73">
        <v>43046</v>
      </c>
      <c r="B550" s="130">
        <v>2590.639893</v>
      </c>
      <c r="C550" s="125">
        <f t="shared" si="24"/>
        <v>8.3724883441402831E-3</v>
      </c>
      <c r="D550" s="128">
        <f t="shared" si="25"/>
        <v>8372.4883441402835</v>
      </c>
      <c r="E550" s="128">
        <f t="shared" ca="1" si="26"/>
        <v>16788.092697858861</v>
      </c>
    </row>
    <row r="551" spans="1:5" x14ac:dyDescent="0.3">
      <c r="A551" s="73">
        <v>43045</v>
      </c>
      <c r="B551" s="130">
        <v>2591.1298830000001</v>
      </c>
      <c r="C551" s="125">
        <f t="shared" si="24"/>
        <v>1.0194973529578988E-2</v>
      </c>
      <c r="D551" s="128">
        <f t="shared" si="25"/>
        <v>10194.973529578987</v>
      </c>
      <c r="E551" s="128">
        <f t="shared" ca="1" si="26"/>
        <v>16788.092697858861</v>
      </c>
    </row>
    <row r="552" spans="1:5" x14ac:dyDescent="0.3">
      <c r="A552" s="73">
        <v>43042</v>
      </c>
      <c r="B552" s="130">
        <v>2587.8400879999999</v>
      </c>
      <c r="C552" s="125">
        <f t="shared" si="24"/>
        <v>4.9045037846526807E-3</v>
      </c>
      <c r="D552" s="128">
        <f t="shared" si="25"/>
        <v>4904.5037846526802</v>
      </c>
      <c r="E552" s="128">
        <f t="shared" ca="1" si="26"/>
        <v>16788.092697858861</v>
      </c>
    </row>
    <row r="553" spans="1:5" x14ac:dyDescent="0.3">
      <c r="A553" s="73">
        <v>43041</v>
      </c>
      <c r="B553" s="130">
        <v>2579.8500979999999</v>
      </c>
      <c r="C553" s="125">
        <f t="shared" si="24"/>
        <v>6.9279104332635733E-3</v>
      </c>
      <c r="D553" s="128">
        <f t="shared" si="25"/>
        <v>6927.9104332635734</v>
      </c>
      <c r="E553" s="128">
        <f t="shared" ca="1" si="26"/>
        <v>18913.402132427</v>
      </c>
    </row>
    <row r="554" spans="1:5" x14ac:dyDescent="0.3">
      <c r="A554" s="73">
        <v>43040</v>
      </c>
      <c r="B554" s="130">
        <v>2579.360107</v>
      </c>
      <c r="C554" s="125">
        <f t="shared" si="24"/>
        <v>7.0668721368900567E-3</v>
      </c>
      <c r="D554" s="128">
        <f t="shared" si="25"/>
        <v>7066.8721368900569</v>
      </c>
      <c r="E554" s="128">
        <f t="shared" ca="1" si="26"/>
        <v>20945.50025810405</v>
      </c>
    </row>
    <row r="555" spans="1:5" x14ac:dyDescent="0.3">
      <c r="A555" s="73">
        <v>43039</v>
      </c>
      <c r="B555" s="130">
        <v>2575.26001</v>
      </c>
      <c r="C555" s="125">
        <f t="shared" si="24"/>
        <v>6.2124524628295319E-3</v>
      </c>
      <c r="D555" s="128">
        <f t="shared" si="25"/>
        <v>6212.4524628295321</v>
      </c>
      <c r="E555" s="128">
        <f t="shared" ca="1" si="26"/>
        <v>21400.991031316178</v>
      </c>
    </row>
    <row r="556" spans="1:5" x14ac:dyDescent="0.3">
      <c r="A556" s="73">
        <v>43038</v>
      </c>
      <c r="B556" s="130">
        <v>2572.830078</v>
      </c>
      <c r="C556" s="125">
        <f t="shared" si="24"/>
        <v>5.9391414098497464E-3</v>
      </c>
      <c r="D556" s="128">
        <f t="shared" si="25"/>
        <v>5939.1414098497462</v>
      </c>
      <c r="E556" s="128">
        <f t="shared" ca="1" si="26"/>
        <v>21400.991031316178</v>
      </c>
    </row>
    <row r="557" spans="1:5" x14ac:dyDescent="0.3">
      <c r="A557" s="73">
        <v>43035</v>
      </c>
      <c r="B557" s="130">
        <v>2581.070068</v>
      </c>
      <c r="C557" s="125">
        <f t="shared" si="24"/>
        <v>1.0927649491556224E-2</v>
      </c>
      <c r="D557" s="128">
        <f t="shared" si="25"/>
        <v>10927.649491556223</v>
      </c>
      <c r="E557" s="128">
        <f t="shared" ca="1" si="26"/>
        <v>21400.991031316178</v>
      </c>
    </row>
    <row r="558" spans="1:5" x14ac:dyDescent="0.3">
      <c r="A558" s="73">
        <v>43034</v>
      </c>
      <c r="B558" s="130">
        <v>2560.3999020000001</v>
      </c>
      <c r="C558" s="125">
        <f t="shared" si="24"/>
        <v>3.7123599049917466E-3</v>
      </c>
      <c r="D558" s="128">
        <f t="shared" si="25"/>
        <v>3712.3599049917466</v>
      </c>
      <c r="E558" s="128">
        <f t="shared" ca="1" si="26"/>
        <v>21400.991031316178</v>
      </c>
    </row>
    <row r="559" spans="1:5" x14ac:dyDescent="0.3">
      <c r="A559" s="73">
        <v>43033</v>
      </c>
      <c r="B559" s="130">
        <v>2557.1499020000001</v>
      </c>
      <c r="C559" s="125">
        <f t="shared" si="24"/>
        <v>7.4744916621316548E-4</v>
      </c>
      <c r="D559" s="128">
        <f t="shared" si="25"/>
        <v>747.44916621316543</v>
      </c>
      <c r="E559" s="128">
        <f t="shared" ca="1" si="26"/>
        <v>21400.991031316178</v>
      </c>
    </row>
    <row r="560" spans="1:5" x14ac:dyDescent="0.3">
      <c r="A560" s="73">
        <v>43032</v>
      </c>
      <c r="B560" s="130">
        <v>2569.1298830000001</v>
      </c>
      <c r="C560" s="125">
        <f t="shared" si="24"/>
        <v>7.249157378407034E-3</v>
      </c>
      <c r="D560" s="128">
        <f t="shared" si="25"/>
        <v>7249.1573784070342</v>
      </c>
      <c r="E560" s="128">
        <f t="shared" ca="1" si="26"/>
        <v>21400.991031316178</v>
      </c>
    </row>
    <row r="561" spans="1:5" x14ac:dyDescent="0.3">
      <c r="A561" s="73">
        <v>43031</v>
      </c>
      <c r="B561" s="130">
        <v>2564.9799800000001</v>
      </c>
      <c r="C561" s="125">
        <f t="shared" si="24"/>
        <v>7.9576222857247192E-3</v>
      </c>
      <c r="D561" s="128">
        <f t="shared" si="25"/>
        <v>7957.6222857247194</v>
      </c>
      <c r="E561" s="128">
        <f t="shared" ca="1" si="26"/>
        <v>21400.991031316178</v>
      </c>
    </row>
    <row r="562" spans="1:5" x14ac:dyDescent="0.3">
      <c r="A562" s="73">
        <v>43028</v>
      </c>
      <c r="B562" s="130">
        <v>2575.209961</v>
      </c>
      <c r="C562" s="125">
        <f t="shared" si="24"/>
        <v>1.0151640708802701E-2</v>
      </c>
      <c r="D562" s="128">
        <f t="shared" si="25"/>
        <v>10151.640708802701</v>
      </c>
      <c r="E562" s="128">
        <f t="shared" ca="1" si="26"/>
        <v>21400.991031316178</v>
      </c>
    </row>
    <row r="563" spans="1:5" x14ac:dyDescent="0.3">
      <c r="A563" s="73">
        <v>43027</v>
      </c>
      <c r="B563" s="130">
        <v>2562.1000979999999</v>
      </c>
      <c r="C563" s="125">
        <f t="shared" si="24"/>
        <v>3.9301546324157499E-3</v>
      </c>
      <c r="D563" s="128">
        <f t="shared" si="25"/>
        <v>3930.1546324157498</v>
      </c>
      <c r="E563" s="128">
        <f t="shared" ca="1" si="26"/>
        <v>21400.991031316178</v>
      </c>
    </row>
    <row r="564" spans="1:5" x14ac:dyDescent="0.3">
      <c r="A564" s="73">
        <v>43026</v>
      </c>
      <c r="B564" s="130">
        <v>2561.26001</v>
      </c>
      <c r="C564" s="125">
        <f t="shared" si="24"/>
        <v>9.268096847069085E-3</v>
      </c>
      <c r="D564" s="128">
        <f t="shared" si="25"/>
        <v>9268.0968470690841</v>
      </c>
      <c r="E564" s="128">
        <f t="shared" ca="1" si="26"/>
        <v>21400.991031316178</v>
      </c>
    </row>
    <row r="565" spans="1:5" x14ac:dyDescent="0.3">
      <c r="A565" s="73">
        <v>43025</v>
      </c>
      <c r="B565" s="130">
        <v>2559.360107</v>
      </c>
      <c r="C565" s="125">
        <f t="shared" si="24"/>
        <v>9.7767788893667884E-3</v>
      </c>
      <c r="D565" s="128">
        <f t="shared" si="25"/>
        <v>9776.7788893667876</v>
      </c>
      <c r="E565" s="128">
        <f t="shared" ca="1" si="26"/>
        <v>21400.991031316178</v>
      </c>
    </row>
    <row r="566" spans="1:5" x14ac:dyDescent="0.3">
      <c r="A566" s="73">
        <v>43024</v>
      </c>
      <c r="B566" s="130">
        <v>2557.639893</v>
      </c>
      <c r="C566" s="125">
        <f t="shared" si="24"/>
        <v>1.1276560495604215E-2</v>
      </c>
      <c r="D566" s="128">
        <f t="shared" si="25"/>
        <v>11276.560495604215</v>
      </c>
      <c r="E566" s="128">
        <f t="shared" ca="1" si="26"/>
        <v>21400.991031316178</v>
      </c>
    </row>
    <row r="567" spans="1:5" x14ac:dyDescent="0.3">
      <c r="A567" s="73">
        <v>43021</v>
      </c>
      <c r="B567" s="130">
        <v>2553.169922</v>
      </c>
      <c r="C567" s="125">
        <f t="shared" si="24"/>
        <v>1.3420000938357379E-2</v>
      </c>
      <c r="D567" s="128">
        <f t="shared" si="25"/>
        <v>13420.00093835738</v>
      </c>
      <c r="E567" s="128">
        <f t="shared" ca="1" si="26"/>
        <v>21400.991031316178</v>
      </c>
    </row>
    <row r="568" spans="1:5" x14ac:dyDescent="0.3">
      <c r="A568" s="73">
        <v>43020</v>
      </c>
      <c r="B568" s="130">
        <v>2550.929932</v>
      </c>
      <c r="C568" s="125">
        <f t="shared" si="24"/>
        <v>1.6282428324158271E-2</v>
      </c>
      <c r="D568" s="128">
        <f t="shared" si="25"/>
        <v>16282.428324158271</v>
      </c>
      <c r="E568" s="128">
        <f t="shared" ca="1" si="26"/>
        <v>21400.991031316178</v>
      </c>
    </row>
    <row r="569" spans="1:5" x14ac:dyDescent="0.3">
      <c r="A569" s="73">
        <v>43019</v>
      </c>
      <c r="B569" s="130">
        <v>2555.23999</v>
      </c>
      <c r="C569" s="125">
        <f t="shared" si="24"/>
        <v>1.9225840134258876E-2</v>
      </c>
      <c r="D569" s="128">
        <f t="shared" si="25"/>
        <v>19225.840134258877</v>
      </c>
      <c r="E569" s="128">
        <f t="shared" ca="1" si="26"/>
        <v>21400.991031316178</v>
      </c>
    </row>
    <row r="570" spans="1:5" x14ac:dyDescent="0.3">
      <c r="A570" s="73">
        <v>43018</v>
      </c>
      <c r="B570" s="130">
        <v>2550.639893</v>
      </c>
      <c r="C570" s="125">
        <f t="shared" si="24"/>
        <v>2.1547156847795845E-2</v>
      </c>
      <c r="D570" s="128">
        <f t="shared" si="25"/>
        <v>21547.156847795846</v>
      </c>
      <c r="E570" s="128">
        <f t="shared" ca="1" si="26"/>
        <v>21400.991031316178</v>
      </c>
    </row>
    <row r="571" spans="1:5" x14ac:dyDescent="0.3">
      <c r="A571" s="73">
        <v>43017</v>
      </c>
      <c r="B571" s="130">
        <v>2544.7299800000001</v>
      </c>
      <c r="C571" s="125">
        <f t="shared" si="24"/>
        <v>1.9253750888919674E-2</v>
      </c>
      <c r="D571" s="128">
        <f t="shared" si="25"/>
        <v>19253.750888919672</v>
      </c>
      <c r="E571" s="128">
        <f t="shared" ca="1" si="26"/>
        <v>21400.991031316178</v>
      </c>
    </row>
    <row r="572" spans="1:5" x14ac:dyDescent="0.3">
      <c r="A572" s="73">
        <v>43014</v>
      </c>
      <c r="B572" s="130">
        <v>2549.330078</v>
      </c>
      <c r="C572" s="125">
        <f t="shared" si="24"/>
        <v>1.8827324354370178E-2</v>
      </c>
      <c r="D572" s="128">
        <f t="shared" si="25"/>
        <v>18827.324354370179</v>
      </c>
      <c r="E572" s="128">
        <f t="shared" ca="1" si="26"/>
        <v>21400.991031316178</v>
      </c>
    </row>
    <row r="573" spans="1:5" x14ac:dyDescent="0.3">
      <c r="A573" s="73">
        <v>43013</v>
      </c>
      <c r="B573" s="130">
        <v>2552.070068</v>
      </c>
      <c r="C573" s="125">
        <f t="shared" si="24"/>
        <v>2.0583047261801823E-2</v>
      </c>
      <c r="D573" s="128">
        <f t="shared" si="25"/>
        <v>20583.047261801825</v>
      </c>
      <c r="E573" s="128">
        <f t="shared" ca="1" si="26"/>
        <v>21400.991031316178</v>
      </c>
    </row>
    <row r="574" spans="1:5" x14ac:dyDescent="0.3">
      <c r="A574" s="73">
        <v>43012</v>
      </c>
      <c r="B574" s="130">
        <v>2537.73999</v>
      </c>
      <c r="C574" s="125">
        <f t="shared" si="24"/>
        <v>1.1761235016430893E-2</v>
      </c>
      <c r="D574" s="128">
        <f t="shared" si="25"/>
        <v>11761.235016430894</v>
      </c>
      <c r="E574" s="128">
        <f t="shared" ca="1" si="26"/>
        <v>21400.991031316178</v>
      </c>
    </row>
    <row r="575" spans="1:5" x14ac:dyDescent="0.3">
      <c r="A575" s="73">
        <v>43011</v>
      </c>
      <c r="B575" s="130">
        <v>2534.580078</v>
      </c>
      <c r="C575" s="125">
        <f t="shared" si="24"/>
        <v>1.1142431967749111E-2</v>
      </c>
      <c r="D575" s="128">
        <f t="shared" si="25"/>
        <v>11142.431967749111</v>
      </c>
      <c r="E575" s="128">
        <f t="shared" ca="1" si="26"/>
        <v>21400.991031316178</v>
      </c>
    </row>
    <row r="576" spans="1:5" x14ac:dyDescent="0.3">
      <c r="A576" s="73">
        <v>43010</v>
      </c>
      <c r="B576" s="130">
        <v>2529.1201169999999</v>
      </c>
      <c r="C576" s="125">
        <f t="shared" si="24"/>
        <v>1.0084388894042728E-2</v>
      </c>
      <c r="D576" s="128">
        <f t="shared" si="25"/>
        <v>10084.388894042728</v>
      </c>
      <c r="E576" s="128">
        <f t="shared" ca="1" si="26"/>
        <v>21400.991031316178</v>
      </c>
    </row>
    <row r="577" spans="1:5" x14ac:dyDescent="0.3">
      <c r="A577" s="73">
        <v>43007</v>
      </c>
      <c r="B577" s="130">
        <v>2519.360107</v>
      </c>
      <c r="C577" s="125">
        <f t="shared" si="24"/>
        <v>7.6513469372925247E-3</v>
      </c>
      <c r="D577" s="128">
        <f t="shared" si="25"/>
        <v>7651.3469372925247</v>
      </c>
      <c r="E577" s="128">
        <f t="shared" ca="1" si="26"/>
        <v>21400.991031316178</v>
      </c>
    </row>
    <row r="578" spans="1:5" x14ac:dyDescent="0.3">
      <c r="A578" s="73">
        <v>43006</v>
      </c>
      <c r="B578" s="130">
        <v>2510.0600589999999</v>
      </c>
      <c r="C578" s="125">
        <f t="shared" si="24"/>
        <v>5.786113800588577E-3</v>
      </c>
      <c r="D578" s="128">
        <f t="shared" si="25"/>
        <v>5786.1138005885769</v>
      </c>
      <c r="E578" s="128">
        <f t="shared" ca="1" si="26"/>
        <v>21400.991031316178</v>
      </c>
    </row>
    <row r="579" spans="1:5" x14ac:dyDescent="0.3">
      <c r="A579" s="73">
        <v>43005</v>
      </c>
      <c r="B579" s="130">
        <v>2507.040039</v>
      </c>
      <c r="C579" s="125">
        <f t="shared" si="24"/>
        <v>3.4702312283541037E-3</v>
      </c>
      <c r="D579" s="128">
        <f t="shared" si="25"/>
        <v>3470.2312283541037</v>
      </c>
      <c r="E579" s="128">
        <f t="shared" ca="1" si="26"/>
        <v>21400.991031316178</v>
      </c>
    </row>
    <row r="580" spans="1:5" x14ac:dyDescent="0.3">
      <c r="A580" s="73">
        <v>43004</v>
      </c>
      <c r="B580" s="130">
        <v>2496.8400879999999</v>
      </c>
      <c r="C580" s="125">
        <f t="shared" si="24"/>
        <v>1.4424629994413962E-4</v>
      </c>
      <c r="D580" s="128">
        <f t="shared" si="25"/>
        <v>144.24629994413962</v>
      </c>
      <c r="E580" s="128">
        <f t="shared" ca="1" si="26"/>
        <v>21400.991031316178</v>
      </c>
    </row>
    <row r="581" spans="1:5" x14ac:dyDescent="0.3">
      <c r="A581" s="73">
        <v>43003</v>
      </c>
      <c r="B581" s="130">
        <v>2496.6599120000001</v>
      </c>
      <c r="C581" s="125">
        <f t="shared" si="24"/>
        <v>3.4362647279742031E-3</v>
      </c>
      <c r="D581" s="128">
        <f t="shared" si="25"/>
        <v>3436.2647279742032</v>
      </c>
      <c r="E581" s="128">
        <f t="shared" ca="1" si="26"/>
        <v>21400.991031316178</v>
      </c>
    </row>
    <row r="582" spans="1:5" x14ac:dyDescent="0.3">
      <c r="A582" s="73">
        <v>43000</v>
      </c>
      <c r="B582" s="130">
        <v>2502.219971</v>
      </c>
      <c r="C582" s="125">
        <f t="shared" si="24"/>
        <v>1.6571683991368547E-2</v>
      </c>
      <c r="D582" s="128">
        <f t="shared" si="25"/>
        <v>16571.683991368547</v>
      </c>
      <c r="E582" s="128">
        <f t="shared" ca="1" si="26"/>
        <v>21400.991031316178</v>
      </c>
    </row>
    <row r="583" spans="1:5" x14ac:dyDescent="0.3">
      <c r="A583" s="73">
        <v>42999</v>
      </c>
      <c r="B583" s="130">
        <v>2500.6000979999999</v>
      </c>
      <c r="C583" s="125">
        <f t="shared" si="24"/>
        <v>1.4401037924911098E-2</v>
      </c>
      <c r="D583" s="128">
        <f t="shared" si="25"/>
        <v>14401.037924911097</v>
      </c>
      <c r="E583" s="128">
        <f t="shared" ca="1" si="26"/>
        <v>21400.991031316178</v>
      </c>
    </row>
    <row r="584" spans="1:5" x14ac:dyDescent="0.3">
      <c r="A584" s="73">
        <v>42998</v>
      </c>
      <c r="B584" s="130">
        <v>2508.23999</v>
      </c>
      <c r="C584" s="125">
        <f t="shared" ref="C584:C647" si="27">B584/B594-1</f>
        <v>1.7318701105871526E-2</v>
      </c>
      <c r="D584" s="128">
        <f t="shared" ref="D584:D647" si="28">C584*$B$5</f>
        <v>17318.701105871525</v>
      </c>
      <c r="E584" s="128">
        <f t="shared" ref="E584:E647" ca="1" si="29">ABS(_xlfn.PERCENTILE.INC(OFFSET(D584,0,0,Window),1-VaRLevel))</f>
        <v>21400.991031316178</v>
      </c>
    </row>
    <row r="585" spans="1:5" x14ac:dyDescent="0.3">
      <c r="A585" s="73">
        <v>42997</v>
      </c>
      <c r="B585" s="130">
        <v>2506.6499020000001</v>
      </c>
      <c r="C585" s="125">
        <f t="shared" si="27"/>
        <v>1.9854670567464483E-2</v>
      </c>
      <c r="D585" s="128">
        <f t="shared" si="28"/>
        <v>19854.670567464484</v>
      </c>
      <c r="E585" s="128">
        <f t="shared" ca="1" si="29"/>
        <v>21400.991031316178</v>
      </c>
    </row>
    <row r="586" spans="1:5" x14ac:dyDescent="0.3">
      <c r="A586" s="73">
        <v>42996</v>
      </c>
      <c r="B586" s="130">
        <v>2503.8701169999999</v>
      </c>
      <c r="C586" s="125">
        <f t="shared" si="27"/>
        <v>1.1031502477016897E-2</v>
      </c>
      <c r="D586" s="128">
        <f t="shared" si="28"/>
        <v>11031.502477016897</v>
      </c>
      <c r="E586" s="128">
        <f t="shared" ca="1" si="29"/>
        <v>21494.107233921961</v>
      </c>
    </row>
    <row r="587" spans="1:5" x14ac:dyDescent="0.3">
      <c r="A587" s="73">
        <v>42993</v>
      </c>
      <c r="B587" s="130">
        <v>2500.2299800000001</v>
      </c>
      <c r="C587" s="125">
        <f t="shared" si="27"/>
        <v>1.1563157863447193E-2</v>
      </c>
      <c r="D587" s="128">
        <f t="shared" si="28"/>
        <v>11563.157863447193</v>
      </c>
      <c r="E587" s="128">
        <f t="shared" ca="1" si="29"/>
        <v>21494.107233921961</v>
      </c>
    </row>
    <row r="588" spans="1:5" x14ac:dyDescent="0.3">
      <c r="A588" s="73">
        <v>42992</v>
      </c>
      <c r="B588" s="130">
        <v>2495.6201169999999</v>
      </c>
      <c r="C588" s="125">
        <f t="shared" si="27"/>
        <v>1.5474520826599392E-2</v>
      </c>
      <c r="D588" s="128">
        <f t="shared" si="28"/>
        <v>15474.520826599392</v>
      </c>
      <c r="E588" s="128">
        <f t="shared" ca="1" si="29"/>
        <v>21494.107233921961</v>
      </c>
    </row>
    <row r="589" spans="1:5" x14ac:dyDescent="0.3">
      <c r="A589" s="73">
        <v>42991</v>
      </c>
      <c r="B589" s="130">
        <v>2498.3701169999999</v>
      </c>
      <c r="C589" s="125">
        <f t="shared" si="27"/>
        <v>2.1285233600549125E-2</v>
      </c>
      <c r="D589" s="128">
        <f t="shared" si="28"/>
        <v>21285.233600549123</v>
      </c>
      <c r="E589" s="128">
        <f t="shared" ca="1" si="29"/>
        <v>21494.107233921961</v>
      </c>
    </row>
    <row r="590" spans="1:5" x14ac:dyDescent="0.3">
      <c r="A590" s="73">
        <v>42990</v>
      </c>
      <c r="B590" s="130">
        <v>2496.4799800000001</v>
      </c>
      <c r="C590" s="125">
        <f t="shared" si="27"/>
        <v>2.1372692621725697E-2</v>
      </c>
      <c r="D590" s="128">
        <f t="shared" si="28"/>
        <v>21372.692621725699</v>
      </c>
      <c r="E590" s="128">
        <f t="shared" ca="1" si="29"/>
        <v>22391.792546182191</v>
      </c>
    </row>
    <row r="591" spans="1:5" x14ac:dyDescent="0.3">
      <c r="A591" s="73">
        <v>42989</v>
      </c>
      <c r="B591" s="130">
        <v>2488.110107</v>
      </c>
      <c r="C591" s="125">
        <f t="shared" si="27"/>
        <v>1.8444181288240102E-2</v>
      </c>
      <c r="D591" s="128">
        <f t="shared" si="28"/>
        <v>18444.181288240103</v>
      </c>
      <c r="E591" s="128">
        <f t="shared" ca="1" si="29"/>
        <v>23818.497291436732</v>
      </c>
    </row>
    <row r="592" spans="1:5" x14ac:dyDescent="0.3">
      <c r="A592" s="73">
        <v>42986</v>
      </c>
      <c r="B592" s="130">
        <v>2461.429932</v>
      </c>
      <c r="C592" s="125">
        <f t="shared" si="27"/>
        <v>9.2087894754977473E-3</v>
      </c>
      <c r="D592" s="128">
        <f t="shared" si="28"/>
        <v>9208.7894754977478</v>
      </c>
      <c r="E592" s="128">
        <f t="shared" ca="1" si="29"/>
        <v>23818.497291436732</v>
      </c>
    </row>
    <row r="593" spans="1:5" x14ac:dyDescent="0.3">
      <c r="A593" s="73">
        <v>42985</v>
      </c>
      <c r="B593" s="130">
        <v>2465.1000979999999</v>
      </c>
      <c r="C593" s="125">
        <f t="shared" si="27"/>
        <v>8.6169042503152493E-3</v>
      </c>
      <c r="D593" s="128">
        <f t="shared" si="28"/>
        <v>8616.9042503152486</v>
      </c>
      <c r="E593" s="128">
        <f t="shared" ca="1" si="29"/>
        <v>23818.497291436732</v>
      </c>
    </row>
    <row r="594" spans="1:5" x14ac:dyDescent="0.3">
      <c r="A594" s="73">
        <v>42984</v>
      </c>
      <c r="B594" s="130">
        <v>2465.540039</v>
      </c>
      <c r="C594" s="125">
        <f t="shared" si="27"/>
        <v>5.3129361131536434E-3</v>
      </c>
      <c r="D594" s="128">
        <f t="shared" si="28"/>
        <v>5312.9361131536434</v>
      </c>
      <c r="E594" s="128">
        <f t="shared" ca="1" si="29"/>
        <v>23818.497291436732</v>
      </c>
    </row>
    <row r="595" spans="1:5" x14ac:dyDescent="0.3">
      <c r="A595" s="73">
        <v>42983</v>
      </c>
      <c r="B595" s="130">
        <v>2457.8500979999999</v>
      </c>
      <c r="C595" s="125">
        <f t="shared" si="27"/>
        <v>1.2139822012148471E-2</v>
      </c>
      <c r="D595" s="128">
        <f t="shared" si="28"/>
        <v>12139.822012148472</v>
      </c>
      <c r="E595" s="128">
        <f t="shared" ca="1" si="29"/>
        <v>23818.497291436732</v>
      </c>
    </row>
    <row r="596" spans="1:5" x14ac:dyDescent="0.3">
      <c r="A596" s="73">
        <v>42979</v>
      </c>
      <c r="B596" s="130">
        <v>2476.5500489999999</v>
      </c>
      <c r="C596" s="125">
        <f t="shared" si="27"/>
        <v>2.1026158590718991E-2</v>
      </c>
      <c r="D596" s="128">
        <f t="shared" si="28"/>
        <v>21026.158590718991</v>
      </c>
      <c r="E596" s="128">
        <f t="shared" ca="1" si="29"/>
        <v>23818.497291436732</v>
      </c>
    </row>
    <row r="597" spans="1:5" x14ac:dyDescent="0.3">
      <c r="A597" s="73">
        <v>42978</v>
      </c>
      <c r="B597" s="130">
        <v>2471.6499020000001</v>
      </c>
      <c r="C597" s="125">
        <f t="shared" si="27"/>
        <v>1.7135687436941938E-2</v>
      </c>
      <c r="D597" s="128">
        <f t="shared" si="28"/>
        <v>17135.687436941938</v>
      </c>
      <c r="E597" s="128">
        <f t="shared" ca="1" si="29"/>
        <v>23818.497291436732</v>
      </c>
    </row>
    <row r="598" spans="1:5" x14ac:dyDescent="0.3">
      <c r="A598" s="73">
        <v>42977</v>
      </c>
      <c r="B598" s="130">
        <v>2457.5900879999999</v>
      </c>
      <c r="C598" s="125">
        <f t="shared" si="27"/>
        <v>-4.2623783153610262E-3</v>
      </c>
      <c r="D598" s="128">
        <f t="shared" si="28"/>
        <v>-4262.3783153610266</v>
      </c>
      <c r="E598" s="128">
        <f t="shared" ca="1" si="29"/>
        <v>23818.497291436732</v>
      </c>
    </row>
    <row r="599" spans="1:5" x14ac:dyDescent="0.3">
      <c r="A599" s="73">
        <v>42976</v>
      </c>
      <c r="B599" s="130">
        <v>2446.3000489999999</v>
      </c>
      <c r="C599" s="125">
        <f t="shared" si="27"/>
        <v>-7.4291905027881189E-3</v>
      </c>
      <c r="D599" s="128">
        <f t="shared" si="28"/>
        <v>-7429.1905027881185</v>
      </c>
      <c r="E599" s="128">
        <f t="shared" ca="1" si="29"/>
        <v>23818.497291436732</v>
      </c>
    </row>
    <row r="600" spans="1:5" x14ac:dyDescent="0.3">
      <c r="A600" s="73">
        <v>42975</v>
      </c>
      <c r="B600" s="130">
        <v>2444.23999</v>
      </c>
      <c r="C600" s="125">
        <f t="shared" si="27"/>
        <v>-8.7597318679003555E-3</v>
      </c>
      <c r="D600" s="128">
        <f t="shared" si="28"/>
        <v>-8759.7318679003547</v>
      </c>
      <c r="E600" s="128">
        <f t="shared" ca="1" si="29"/>
        <v>23818.497291436732</v>
      </c>
    </row>
    <row r="601" spans="1:5" x14ac:dyDescent="0.3">
      <c r="A601" s="73">
        <v>42972</v>
      </c>
      <c r="B601" s="130">
        <v>2443.0500489999999</v>
      </c>
      <c r="C601" s="125">
        <f t="shared" si="27"/>
        <v>7.0862523217507523E-4</v>
      </c>
      <c r="D601" s="128">
        <f t="shared" si="28"/>
        <v>708.62523217507521</v>
      </c>
      <c r="E601" s="128">
        <f t="shared" ca="1" si="29"/>
        <v>23818.497291436732</v>
      </c>
    </row>
    <row r="602" spans="1:5" x14ac:dyDescent="0.3">
      <c r="A602" s="73">
        <v>42971</v>
      </c>
      <c r="B602" s="130">
        <v>2438.969971</v>
      </c>
      <c r="C602" s="125">
        <f t="shared" si="27"/>
        <v>3.1170818434689274E-4</v>
      </c>
      <c r="D602" s="128">
        <f t="shared" si="28"/>
        <v>311.70818434689272</v>
      </c>
      <c r="E602" s="128">
        <f t="shared" ca="1" si="29"/>
        <v>23818.497291436732</v>
      </c>
    </row>
    <row r="603" spans="1:5" x14ac:dyDescent="0.3">
      <c r="A603" s="73">
        <v>42970</v>
      </c>
      <c r="B603" s="130">
        <v>2444.040039</v>
      </c>
      <c r="C603" s="125">
        <f t="shared" si="27"/>
        <v>-1.2117921745839366E-2</v>
      </c>
      <c r="D603" s="128">
        <f t="shared" si="28"/>
        <v>-12117.921745839367</v>
      </c>
      <c r="E603" s="128">
        <f t="shared" ca="1" si="29"/>
        <v>23818.497291436732</v>
      </c>
    </row>
    <row r="604" spans="1:5" x14ac:dyDescent="0.3">
      <c r="A604" s="73">
        <v>42969</v>
      </c>
      <c r="B604" s="130">
        <v>2452.51001</v>
      </c>
      <c r="C604" s="125">
        <f t="shared" si="27"/>
        <v>-9.0548028648500534E-3</v>
      </c>
      <c r="D604" s="128">
        <f t="shared" si="28"/>
        <v>-9054.8028648500531</v>
      </c>
      <c r="E604" s="128">
        <f t="shared" ca="1" si="29"/>
        <v>23818.497291436732</v>
      </c>
    </row>
    <row r="605" spans="1:5" x14ac:dyDescent="0.3">
      <c r="A605" s="73">
        <v>42968</v>
      </c>
      <c r="B605" s="130">
        <v>2428.3701169999999</v>
      </c>
      <c r="C605" s="125">
        <f t="shared" si="27"/>
        <v>-2.1177631136813369E-2</v>
      </c>
      <c r="D605" s="128">
        <f t="shared" si="28"/>
        <v>-21177.631136813368</v>
      </c>
      <c r="E605" s="128">
        <f t="shared" ca="1" si="29"/>
        <v>23818.497291436732</v>
      </c>
    </row>
    <row r="606" spans="1:5" x14ac:dyDescent="0.3">
      <c r="A606" s="73">
        <v>42965</v>
      </c>
      <c r="B606" s="130">
        <v>2425.5500489999999</v>
      </c>
      <c r="C606" s="125">
        <f t="shared" si="27"/>
        <v>-2.07038946496515E-2</v>
      </c>
      <c r="D606" s="128">
        <f t="shared" si="28"/>
        <v>-20703.894649651498</v>
      </c>
      <c r="E606" s="128">
        <f t="shared" ca="1" si="29"/>
        <v>23818.497291436732</v>
      </c>
    </row>
    <row r="607" spans="1:5" x14ac:dyDescent="0.3">
      <c r="A607" s="73">
        <v>42964</v>
      </c>
      <c r="B607" s="130">
        <v>2430.01001</v>
      </c>
      <c r="C607" s="125">
        <f t="shared" si="27"/>
        <v>-1.704982828796886E-2</v>
      </c>
      <c r="D607" s="128">
        <f t="shared" si="28"/>
        <v>-17049.82828796886</v>
      </c>
      <c r="E607" s="128">
        <f t="shared" ca="1" si="29"/>
        <v>23818.497291436732</v>
      </c>
    </row>
    <row r="608" spans="1:5" x14ac:dyDescent="0.3">
      <c r="A608" s="73">
        <v>42963</v>
      </c>
      <c r="B608" s="130">
        <v>2468.110107</v>
      </c>
      <c r="C608" s="125">
        <f t="shared" si="27"/>
        <v>-3.8182415594149033E-3</v>
      </c>
      <c r="D608" s="128">
        <f t="shared" si="28"/>
        <v>-3818.2415594149033</v>
      </c>
      <c r="E608" s="128">
        <f t="shared" ca="1" si="29"/>
        <v>23818.497291436732</v>
      </c>
    </row>
    <row r="609" spans="1:5" x14ac:dyDescent="0.3">
      <c r="A609" s="73">
        <v>42962</v>
      </c>
      <c r="B609" s="130">
        <v>2464.610107</v>
      </c>
      <c r="C609" s="125">
        <f t="shared" si="27"/>
        <v>-4.7408446041137253E-3</v>
      </c>
      <c r="D609" s="128">
        <f t="shared" si="28"/>
        <v>-4740.8446041137249</v>
      </c>
      <c r="E609" s="128">
        <f t="shared" ca="1" si="29"/>
        <v>23818.497291436732</v>
      </c>
    </row>
    <row r="610" spans="1:5" x14ac:dyDescent="0.3">
      <c r="A610" s="73">
        <v>42961</v>
      </c>
      <c r="B610" s="130">
        <v>2465.8400879999999</v>
      </c>
      <c r="C610" s="125">
        <f t="shared" si="27"/>
        <v>-1.8054329075553044E-3</v>
      </c>
      <c r="D610" s="128">
        <f t="shared" si="28"/>
        <v>-1805.4329075553044</v>
      </c>
      <c r="E610" s="128">
        <f t="shared" ca="1" si="29"/>
        <v>23818.497291436732</v>
      </c>
    </row>
    <row r="611" spans="1:5" x14ac:dyDescent="0.3">
      <c r="A611" s="73">
        <v>42958</v>
      </c>
      <c r="B611" s="130">
        <v>2441.320068</v>
      </c>
      <c r="C611" s="125">
        <f t="shared" si="27"/>
        <v>-1.245096427321124E-2</v>
      </c>
      <c r="D611" s="128">
        <f t="shared" si="28"/>
        <v>-12450.964273211241</v>
      </c>
      <c r="E611" s="128">
        <f t="shared" ca="1" si="29"/>
        <v>23818.497291436732</v>
      </c>
    </row>
    <row r="612" spans="1:5" x14ac:dyDescent="0.3">
      <c r="A612" s="73">
        <v>42957</v>
      </c>
      <c r="B612" s="130">
        <v>2438.209961</v>
      </c>
      <c r="C612" s="125">
        <f t="shared" si="27"/>
        <v>-1.5031777303438854E-2</v>
      </c>
      <c r="D612" s="128">
        <f t="shared" si="28"/>
        <v>-15031.777303438854</v>
      </c>
      <c r="E612" s="128">
        <f t="shared" ca="1" si="29"/>
        <v>23818.497291436732</v>
      </c>
    </row>
    <row r="613" spans="1:5" x14ac:dyDescent="0.3">
      <c r="A613" s="73">
        <v>42956</v>
      </c>
      <c r="B613" s="130">
        <v>2474.0200199999999</v>
      </c>
      <c r="C613" s="125">
        <f t="shared" si="27"/>
        <v>-1.5376591130394912E-3</v>
      </c>
      <c r="D613" s="128">
        <f t="shared" si="28"/>
        <v>-1537.6591130394911</v>
      </c>
      <c r="E613" s="128">
        <f t="shared" ca="1" si="29"/>
        <v>23818.497291436732</v>
      </c>
    </row>
    <row r="614" spans="1:5" x14ac:dyDescent="0.3">
      <c r="A614" s="73">
        <v>42955</v>
      </c>
      <c r="B614" s="130">
        <v>2474.919922</v>
      </c>
      <c r="C614" s="125">
        <f t="shared" si="27"/>
        <v>-8.9214579145269202E-4</v>
      </c>
      <c r="D614" s="128">
        <f t="shared" si="28"/>
        <v>-892.14579145269204</v>
      </c>
      <c r="E614" s="128">
        <f t="shared" ca="1" si="29"/>
        <v>23818.497291436732</v>
      </c>
    </row>
    <row r="615" spans="1:5" x14ac:dyDescent="0.3">
      <c r="A615" s="73">
        <v>42954</v>
      </c>
      <c r="B615" s="130">
        <v>2480.9099120000001</v>
      </c>
      <c r="C615" s="125">
        <f t="shared" si="27"/>
        <v>4.4536037312765675E-3</v>
      </c>
      <c r="D615" s="128">
        <f t="shared" si="28"/>
        <v>4453.6037312765675</v>
      </c>
      <c r="E615" s="128">
        <f t="shared" ca="1" si="29"/>
        <v>23818.497291436732</v>
      </c>
    </row>
    <row r="616" spans="1:5" x14ac:dyDescent="0.3">
      <c r="A616" s="73">
        <v>42951</v>
      </c>
      <c r="B616" s="130">
        <v>2476.830078</v>
      </c>
      <c r="C616" s="125">
        <f t="shared" si="27"/>
        <v>1.7350736215924201E-3</v>
      </c>
      <c r="D616" s="128">
        <f t="shared" si="28"/>
        <v>1735.0736215924201</v>
      </c>
      <c r="E616" s="128">
        <f t="shared" ca="1" si="29"/>
        <v>23818.497291436732</v>
      </c>
    </row>
    <row r="617" spans="1:5" x14ac:dyDescent="0.3">
      <c r="A617" s="73">
        <v>42950</v>
      </c>
      <c r="B617" s="130">
        <v>2472.1599120000001</v>
      </c>
      <c r="C617" s="125">
        <f t="shared" si="27"/>
        <v>-5.2155451921653828E-4</v>
      </c>
      <c r="D617" s="128">
        <f t="shared" si="28"/>
        <v>-521.55451921653832</v>
      </c>
      <c r="E617" s="128">
        <f t="shared" ca="1" si="29"/>
        <v>23818.497291436732</v>
      </c>
    </row>
    <row r="618" spans="1:5" x14ac:dyDescent="0.3">
      <c r="A618" s="73">
        <v>42949</v>
      </c>
      <c r="B618" s="130">
        <v>2477.570068</v>
      </c>
      <c r="C618" s="125">
        <f t="shared" si="27"/>
        <v>1.5118217024119307E-3</v>
      </c>
      <c r="D618" s="128">
        <f t="shared" si="28"/>
        <v>1511.8217024119308</v>
      </c>
      <c r="E618" s="128">
        <f t="shared" ca="1" si="29"/>
        <v>23818.497291436732</v>
      </c>
    </row>
    <row r="619" spans="1:5" x14ac:dyDescent="0.3">
      <c r="A619" s="73">
        <v>42948</v>
      </c>
      <c r="B619" s="130">
        <v>2476.3500979999999</v>
      </c>
      <c r="C619" s="125">
        <f t="shared" si="27"/>
        <v>6.3967838525991194E-3</v>
      </c>
      <c r="D619" s="128">
        <f t="shared" si="28"/>
        <v>6396.7838525991192</v>
      </c>
      <c r="E619" s="128">
        <f t="shared" ca="1" si="29"/>
        <v>23818.497291436732</v>
      </c>
    </row>
    <row r="620" spans="1:5" x14ac:dyDescent="0.3">
      <c r="A620" s="73">
        <v>42947</v>
      </c>
      <c r="B620" s="130">
        <v>2470.3000489999999</v>
      </c>
      <c r="C620" s="125">
        <f t="shared" si="27"/>
        <v>4.5382355155016985E-3</v>
      </c>
      <c r="D620" s="128">
        <f t="shared" si="28"/>
        <v>4538.2355155016985</v>
      </c>
      <c r="E620" s="128">
        <f t="shared" ca="1" si="29"/>
        <v>23818.497291436732</v>
      </c>
    </row>
    <row r="621" spans="1:5" x14ac:dyDescent="0.3">
      <c r="A621" s="73">
        <v>42944</v>
      </c>
      <c r="B621" s="130">
        <v>2472.1000979999999</v>
      </c>
      <c r="C621" s="125">
        <f t="shared" si="27"/>
        <v>5.2170269615208209E-3</v>
      </c>
      <c r="D621" s="128">
        <f t="shared" si="28"/>
        <v>5217.0269615208208</v>
      </c>
      <c r="E621" s="128">
        <f t="shared" ca="1" si="29"/>
        <v>23818.497291436732</v>
      </c>
    </row>
    <row r="622" spans="1:5" x14ac:dyDescent="0.3">
      <c r="A622" s="73">
        <v>42943</v>
      </c>
      <c r="B622" s="130">
        <v>2475.419922</v>
      </c>
      <c r="C622" s="125">
        <f t="shared" si="27"/>
        <v>1.1271143470278133E-2</v>
      </c>
      <c r="D622" s="128">
        <f t="shared" si="28"/>
        <v>11271.143470278133</v>
      </c>
      <c r="E622" s="128">
        <f t="shared" ca="1" si="29"/>
        <v>23818.497291436732</v>
      </c>
    </row>
    <row r="623" spans="1:5" x14ac:dyDescent="0.3">
      <c r="A623" s="73">
        <v>42942</v>
      </c>
      <c r="B623" s="130">
        <v>2477.830078</v>
      </c>
      <c r="C623" s="125">
        <f t="shared" si="27"/>
        <v>1.4153311368054755E-2</v>
      </c>
      <c r="D623" s="128">
        <f t="shared" si="28"/>
        <v>14153.311368054756</v>
      </c>
      <c r="E623" s="128">
        <f t="shared" ca="1" si="29"/>
        <v>23818.497291436732</v>
      </c>
    </row>
    <row r="624" spans="1:5" x14ac:dyDescent="0.3">
      <c r="A624" s="73">
        <v>42941</v>
      </c>
      <c r="B624" s="130">
        <v>2477.1298830000001</v>
      </c>
      <c r="C624" s="125">
        <f t="shared" si="27"/>
        <v>2.1273640558172602E-2</v>
      </c>
      <c r="D624" s="128">
        <f t="shared" si="28"/>
        <v>21273.640558172603</v>
      </c>
      <c r="E624" s="128">
        <f t="shared" ca="1" si="29"/>
        <v>23818.497291436732</v>
      </c>
    </row>
    <row r="625" spans="1:5" x14ac:dyDescent="0.3">
      <c r="A625" s="73">
        <v>42940</v>
      </c>
      <c r="B625" s="130">
        <v>2469.9099120000001</v>
      </c>
      <c r="C625" s="125">
        <f t="shared" si="27"/>
        <v>1.7499981952105337E-2</v>
      </c>
      <c r="D625" s="128">
        <f t="shared" si="28"/>
        <v>17499.981952105336</v>
      </c>
      <c r="E625" s="128">
        <f t="shared" ca="1" si="29"/>
        <v>23818.497291436732</v>
      </c>
    </row>
    <row r="626" spans="1:5" x14ac:dyDescent="0.3">
      <c r="A626" s="73">
        <v>42937</v>
      </c>
      <c r="B626" s="130">
        <v>2472.540039</v>
      </c>
      <c r="C626" s="125">
        <f t="shared" si="27"/>
        <v>1.9528492040977286E-2</v>
      </c>
      <c r="D626" s="128">
        <f t="shared" si="28"/>
        <v>19528.492040977286</v>
      </c>
      <c r="E626" s="128">
        <f t="shared" ca="1" si="29"/>
        <v>23818.497291436732</v>
      </c>
    </row>
    <row r="627" spans="1:5" x14ac:dyDescent="0.3">
      <c r="A627" s="73">
        <v>42936</v>
      </c>
      <c r="B627" s="130">
        <v>2473.4499510000001</v>
      </c>
      <c r="C627" s="125">
        <f t="shared" si="27"/>
        <v>2.643425708060998E-2</v>
      </c>
      <c r="D627" s="128">
        <f t="shared" si="28"/>
        <v>26434.257080609979</v>
      </c>
      <c r="E627" s="128">
        <f t="shared" ca="1" si="29"/>
        <v>23818.497291436732</v>
      </c>
    </row>
    <row r="628" spans="1:5" x14ac:dyDescent="0.3">
      <c r="A628" s="73">
        <v>42935</v>
      </c>
      <c r="B628" s="130">
        <v>2473.830078</v>
      </c>
      <c r="C628" s="125">
        <f t="shared" si="27"/>
        <v>1.6974042909063014E-2</v>
      </c>
      <c r="D628" s="128">
        <f t="shared" si="28"/>
        <v>16974.042909063013</v>
      </c>
      <c r="E628" s="128">
        <f t="shared" ca="1" si="29"/>
        <v>23818.497291436732</v>
      </c>
    </row>
    <row r="629" spans="1:5" x14ac:dyDescent="0.3">
      <c r="A629" s="73">
        <v>42934</v>
      </c>
      <c r="B629" s="130">
        <v>2460.610107</v>
      </c>
      <c r="C629" s="125">
        <f t="shared" si="27"/>
        <v>1.535035192180878E-2</v>
      </c>
      <c r="D629" s="128">
        <f t="shared" si="28"/>
        <v>15350.35192180878</v>
      </c>
      <c r="E629" s="128">
        <f t="shared" ca="1" si="29"/>
        <v>23818.497291436732</v>
      </c>
    </row>
    <row r="630" spans="1:5" x14ac:dyDescent="0.3">
      <c r="A630" s="73">
        <v>42933</v>
      </c>
      <c r="B630" s="130">
        <v>2459.139893</v>
      </c>
      <c r="C630" s="125">
        <f t="shared" si="27"/>
        <v>1.6299517625604887E-2</v>
      </c>
      <c r="D630" s="128">
        <f t="shared" si="28"/>
        <v>16299.517625604887</v>
      </c>
      <c r="E630" s="128">
        <f t="shared" ca="1" si="29"/>
        <v>23818.497291436732</v>
      </c>
    </row>
    <row r="631" spans="1:5" x14ac:dyDescent="0.3">
      <c r="A631" s="73">
        <v>42930</v>
      </c>
      <c r="B631" s="130">
        <v>2459.2700199999999</v>
      </c>
      <c r="C631" s="125">
        <f t="shared" si="27"/>
        <v>7.6126339064548354E-3</v>
      </c>
      <c r="D631" s="128">
        <f t="shared" si="28"/>
        <v>7612.6339064548356</v>
      </c>
      <c r="E631" s="128">
        <f t="shared" ca="1" si="29"/>
        <v>23818.497291436732</v>
      </c>
    </row>
    <row r="632" spans="1:5" x14ac:dyDescent="0.3">
      <c r="A632" s="73">
        <v>42929</v>
      </c>
      <c r="B632" s="130">
        <v>2447.830078</v>
      </c>
      <c r="C632" s="125">
        <f t="shared" si="27"/>
        <v>1.175929220537375E-2</v>
      </c>
      <c r="D632" s="128">
        <f t="shared" si="28"/>
        <v>11759.292205373751</v>
      </c>
      <c r="E632" s="128">
        <f t="shared" ca="1" si="29"/>
        <v>23818.497291436732</v>
      </c>
    </row>
    <row r="633" spans="1:5" x14ac:dyDescent="0.3">
      <c r="A633" s="73">
        <v>42928</v>
      </c>
      <c r="B633" s="130">
        <v>2443.25</v>
      </c>
      <c r="C633" s="125">
        <f t="shared" si="27"/>
        <v>1.7137400252824619E-3</v>
      </c>
      <c r="D633" s="128">
        <f t="shared" si="28"/>
        <v>1713.7400252824618</v>
      </c>
      <c r="E633" s="128">
        <f t="shared" ca="1" si="29"/>
        <v>23818.497291436732</v>
      </c>
    </row>
    <row r="634" spans="1:5" x14ac:dyDescent="0.3">
      <c r="A634" s="73">
        <v>42927</v>
      </c>
      <c r="B634" s="130">
        <v>2425.530029</v>
      </c>
      <c r="C634" s="125">
        <f t="shared" si="27"/>
        <v>-5.2372635620613339E-3</v>
      </c>
      <c r="D634" s="128">
        <f t="shared" si="28"/>
        <v>-5237.2635620613337</v>
      </c>
      <c r="E634" s="128">
        <f t="shared" ca="1" si="29"/>
        <v>23818.497291436732</v>
      </c>
    </row>
    <row r="635" spans="1:5" x14ac:dyDescent="0.3">
      <c r="A635" s="73">
        <v>42926</v>
      </c>
      <c r="B635" s="130">
        <v>2427.429932</v>
      </c>
      <c r="C635" s="125">
        <f t="shared" si="27"/>
        <v>-2.9041150133497506E-3</v>
      </c>
      <c r="D635" s="128">
        <f t="shared" si="28"/>
        <v>-2904.1150133497508</v>
      </c>
      <c r="E635" s="128">
        <f t="shared" ca="1" si="29"/>
        <v>23818.497291436732</v>
      </c>
    </row>
    <row r="636" spans="1:5" x14ac:dyDescent="0.3">
      <c r="A636" s="73">
        <v>42923</v>
      </c>
      <c r="B636" s="130">
        <v>2425.179932</v>
      </c>
      <c r="C636" s="125">
        <f t="shared" si="27"/>
        <v>-4.2823664469215927E-3</v>
      </c>
      <c r="D636" s="128">
        <f t="shared" si="28"/>
        <v>-4282.3664469215928</v>
      </c>
      <c r="E636" s="128">
        <f t="shared" ca="1" si="29"/>
        <v>23818.497291436732</v>
      </c>
    </row>
    <row r="637" spans="1:5" x14ac:dyDescent="0.3">
      <c r="A637" s="73">
        <v>42922</v>
      </c>
      <c r="B637" s="130">
        <v>2409.75</v>
      </c>
      <c r="C637" s="125">
        <f t="shared" si="27"/>
        <v>-1.1193965062135103E-2</v>
      </c>
      <c r="D637" s="128">
        <f t="shared" si="28"/>
        <v>-11193.965062135103</v>
      </c>
      <c r="E637" s="128">
        <f t="shared" ca="1" si="29"/>
        <v>23818.497291436732</v>
      </c>
    </row>
    <row r="638" spans="1:5" x14ac:dyDescent="0.3">
      <c r="A638" s="73">
        <v>42921</v>
      </c>
      <c r="B638" s="130">
        <v>2432.540039</v>
      </c>
      <c r="C638" s="125">
        <f t="shared" si="27"/>
        <v>-8.5267020177794972E-3</v>
      </c>
      <c r="D638" s="128">
        <f t="shared" si="28"/>
        <v>-8526.7020177794966</v>
      </c>
      <c r="E638" s="128">
        <f t="shared" ca="1" si="29"/>
        <v>23818.497291436732</v>
      </c>
    </row>
    <row r="639" spans="1:5" x14ac:dyDescent="0.3">
      <c r="A639" s="73">
        <v>42916</v>
      </c>
      <c r="B639" s="130">
        <v>2423.4099120000001</v>
      </c>
      <c r="C639" s="125">
        <f t="shared" si="27"/>
        <v>-4.0030373763629834E-3</v>
      </c>
      <c r="D639" s="128">
        <f t="shared" si="28"/>
        <v>-4003.0373763629832</v>
      </c>
      <c r="E639" s="128">
        <f t="shared" ca="1" si="29"/>
        <v>23818.497291436732</v>
      </c>
    </row>
    <row r="640" spans="1:5" x14ac:dyDescent="0.3">
      <c r="A640" s="73">
        <v>42915</v>
      </c>
      <c r="B640" s="130">
        <v>2419.6999510000001</v>
      </c>
      <c r="C640" s="125">
        <f t="shared" si="27"/>
        <v>-5.2457225214733727E-3</v>
      </c>
      <c r="D640" s="128">
        <f t="shared" si="28"/>
        <v>-5245.7225214733726</v>
      </c>
      <c r="E640" s="128">
        <f t="shared" ca="1" si="29"/>
        <v>23818.497291436732</v>
      </c>
    </row>
    <row r="641" spans="1:5" x14ac:dyDescent="0.3">
      <c r="A641" s="73">
        <v>42914</v>
      </c>
      <c r="B641" s="130">
        <v>2440.6899410000001</v>
      </c>
      <c r="C641" s="125">
        <f t="shared" si="27"/>
        <v>1.1362223077973077E-3</v>
      </c>
      <c r="D641" s="128">
        <f t="shared" si="28"/>
        <v>1136.2223077973076</v>
      </c>
      <c r="E641" s="128">
        <f t="shared" ca="1" si="29"/>
        <v>23818.497291436732</v>
      </c>
    </row>
    <row r="642" spans="1:5" x14ac:dyDescent="0.3">
      <c r="A642" s="73">
        <v>42913</v>
      </c>
      <c r="B642" s="130">
        <v>2419.3798830000001</v>
      </c>
      <c r="C642" s="125">
        <f t="shared" si="27"/>
        <v>-8.593117445396925E-3</v>
      </c>
      <c r="D642" s="128">
        <f t="shared" si="28"/>
        <v>-8593.1174453969252</v>
      </c>
      <c r="E642" s="128">
        <f t="shared" ca="1" si="29"/>
        <v>23818.497291436732</v>
      </c>
    </row>
    <row r="643" spans="1:5" x14ac:dyDescent="0.3">
      <c r="A643" s="73">
        <v>42912</v>
      </c>
      <c r="B643" s="130">
        <v>2439.070068</v>
      </c>
      <c r="C643" s="125">
        <f t="shared" si="27"/>
        <v>3.9846115388444403E-3</v>
      </c>
      <c r="D643" s="128">
        <f t="shared" si="28"/>
        <v>3984.6115388444405</v>
      </c>
      <c r="E643" s="128">
        <f t="shared" ca="1" si="29"/>
        <v>23818.497291436732</v>
      </c>
    </row>
    <row r="644" spans="1:5" x14ac:dyDescent="0.3">
      <c r="A644" s="73">
        <v>42909</v>
      </c>
      <c r="B644" s="130">
        <v>2438.3000489999999</v>
      </c>
      <c r="C644" s="125">
        <f t="shared" si="27"/>
        <v>2.6852987520586957E-3</v>
      </c>
      <c r="D644" s="128">
        <f t="shared" si="28"/>
        <v>2685.2987520586958</v>
      </c>
      <c r="E644" s="128">
        <f t="shared" ca="1" si="29"/>
        <v>23818.497291436732</v>
      </c>
    </row>
    <row r="645" spans="1:5" x14ac:dyDescent="0.3">
      <c r="A645" s="73">
        <v>42908</v>
      </c>
      <c r="B645" s="130">
        <v>2434.5</v>
      </c>
      <c r="C645" s="125">
        <f t="shared" si="27"/>
        <v>2.9171004426165048E-4</v>
      </c>
      <c r="D645" s="128">
        <f t="shared" si="28"/>
        <v>291.71004426165047</v>
      </c>
      <c r="E645" s="128">
        <f t="shared" ca="1" si="29"/>
        <v>24538.405513848076</v>
      </c>
    </row>
    <row r="646" spans="1:5" x14ac:dyDescent="0.3">
      <c r="A646" s="73">
        <v>42907</v>
      </c>
      <c r="B646" s="130">
        <v>2435.610107</v>
      </c>
      <c r="C646" s="125">
        <f t="shared" si="27"/>
        <v>1.0152371456761955E-3</v>
      </c>
      <c r="D646" s="128">
        <f t="shared" si="28"/>
        <v>1015.2371456761955</v>
      </c>
      <c r="E646" s="128">
        <f t="shared" ca="1" si="29"/>
        <v>25388.530656441842</v>
      </c>
    </row>
    <row r="647" spans="1:5" x14ac:dyDescent="0.3">
      <c r="A647" s="73">
        <v>42906</v>
      </c>
      <c r="B647" s="130">
        <v>2437.030029</v>
      </c>
      <c r="C647" s="125">
        <f t="shared" si="27"/>
        <v>3.169577930035361E-3</v>
      </c>
      <c r="D647" s="128">
        <f t="shared" si="28"/>
        <v>3169.5779300353611</v>
      </c>
      <c r="E647" s="128">
        <f t="shared" ca="1" si="29"/>
        <v>25388.530656441842</v>
      </c>
    </row>
    <row r="648" spans="1:5" x14ac:dyDescent="0.3">
      <c r="A648" s="73">
        <v>42905</v>
      </c>
      <c r="B648" s="130">
        <v>2453.459961</v>
      </c>
      <c r="C648" s="125">
        <f t="shared" ref="C648:C711" si="30">B648/B658-1</f>
        <v>7.1260877228536135E-3</v>
      </c>
      <c r="D648" s="128">
        <f t="shared" ref="D648:D711" si="31">C648*$B$5</f>
        <v>7126.0877228536137</v>
      </c>
      <c r="E648" s="128">
        <f t="shared" ref="E648:E711" ca="1" si="32">ABS(_xlfn.PERCENTILE.INC(OFFSET(D648,0,0,Window),1-VaRLevel))</f>
        <v>25388.530656441842</v>
      </c>
    </row>
    <row r="649" spans="1:5" x14ac:dyDescent="0.3">
      <c r="A649" s="73">
        <v>42902</v>
      </c>
      <c r="B649" s="130">
        <v>2433.1499020000001</v>
      </c>
      <c r="C649" s="125">
        <f t="shared" si="30"/>
        <v>-2.4272226032663324E-3</v>
      </c>
      <c r="D649" s="128">
        <f t="shared" si="31"/>
        <v>-2427.2226032663325</v>
      </c>
      <c r="E649" s="128">
        <f t="shared" ca="1" si="32"/>
        <v>25388.530656441842</v>
      </c>
    </row>
    <row r="650" spans="1:5" x14ac:dyDescent="0.3">
      <c r="A650" s="73">
        <v>42901</v>
      </c>
      <c r="B650" s="130">
        <v>2432.459961</v>
      </c>
      <c r="C650" s="125">
        <f t="shared" si="30"/>
        <v>9.8758958286304654E-4</v>
      </c>
      <c r="D650" s="128">
        <f t="shared" si="31"/>
        <v>987.58958286304653</v>
      </c>
      <c r="E650" s="128">
        <f t="shared" ca="1" si="32"/>
        <v>25388.530656441842</v>
      </c>
    </row>
    <row r="651" spans="1:5" x14ac:dyDescent="0.3">
      <c r="A651" s="73">
        <v>42900</v>
      </c>
      <c r="B651" s="130">
        <v>2437.919922</v>
      </c>
      <c r="C651" s="125">
        <f t="shared" si="30"/>
        <v>1.0830032535587009E-2</v>
      </c>
      <c r="D651" s="128">
        <f t="shared" si="31"/>
        <v>10830.032535587008</v>
      </c>
      <c r="E651" s="128">
        <f t="shared" ca="1" si="32"/>
        <v>25388.530656441842</v>
      </c>
    </row>
    <row r="652" spans="1:5" x14ac:dyDescent="0.3">
      <c r="A652" s="73">
        <v>42899</v>
      </c>
      <c r="B652" s="130">
        <v>2440.3500979999999</v>
      </c>
      <c r="C652" s="125">
        <f t="shared" si="30"/>
        <v>1.1372238086276187E-2</v>
      </c>
      <c r="D652" s="128">
        <f t="shared" si="31"/>
        <v>11372.238086276187</v>
      </c>
      <c r="E652" s="128">
        <f t="shared" ca="1" si="32"/>
        <v>25388.530656441842</v>
      </c>
    </row>
    <row r="653" spans="1:5" x14ac:dyDescent="0.3">
      <c r="A653" s="73">
        <v>42898</v>
      </c>
      <c r="B653" s="130">
        <v>2429.389893</v>
      </c>
      <c r="C653" s="125">
        <f t="shared" si="30"/>
        <v>5.6170677525806401E-3</v>
      </c>
      <c r="D653" s="128">
        <f t="shared" si="31"/>
        <v>5617.0677525806404</v>
      </c>
      <c r="E653" s="128">
        <f t="shared" ca="1" si="32"/>
        <v>25388.530656441842</v>
      </c>
    </row>
    <row r="654" spans="1:5" x14ac:dyDescent="0.3">
      <c r="A654" s="73">
        <v>42895</v>
      </c>
      <c r="B654" s="130">
        <v>2431.7700199999999</v>
      </c>
      <c r="C654" s="125">
        <f t="shared" si="30"/>
        <v>6.9148933694622716E-3</v>
      </c>
      <c r="D654" s="128">
        <f t="shared" si="31"/>
        <v>6914.8933694622719</v>
      </c>
      <c r="E654" s="128">
        <f t="shared" ca="1" si="32"/>
        <v>25388.530656441842</v>
      </c>
    </row>
    <row r="655" spans="1:5" x14ac:dyDescent="0.3">
      <c r="A655" s="73">
        <v>42894</v>
      </c>
      <c r="B655" s="130">
        <v>2433.790039</v>
      </c>
      <c r="C655" s="125">
        <f t="shared" si="30"/>
        <v>1.2227694886588036E-2</v>
      </c>
      <c r="D655" s="128">
        <f t="shared" si="31"/>
        <v>12227.694886588037</v>
      </c>
      <c r="E655" s="128">
        <f t="shared" ca="1" si="32"/>
        <v>25388.530656441842</v>
      </c>
    </row>
    <row r="656" spans="1:5" x14ac:dyDescent="0.3">
      <c r="A656" s="73">
        <v>42893</v>
      </c>
      <c r="B656" s="130">
        <v>2433.139893</v>
      </c>
      <c r="C656" s="125">
        <f t="shared" si="30"/>
        <v>1.4476185209072012E-2</v>
      </c>
      <c r="D656" s="128">
        <f t="shared" si="31"/>
        <v>14476.185209072013</v>
      </c>
      <c r="E656" s="128">
        <f t="shared" ca="1" si="32"/>
        <v>25388.530656441842</v>
      </c>
    </row>
    <row r="657" spans="1:5" x14ac:dyDescent="0.3">
      <c r="A657" s="73">
        <v>42892</v>
      </c>
      <c r="B657" s="130">
        <v>2429.330078</v>
      </c>
      <c r="C657" s="125">
        <f t="shared" si="30"/>
        <v>1.4749274318934136E-2</v>
      </c>
      <c r="D657" s="128">
        <f t="shared" si="31"/>
        <v>14749.274318934136</v>
      </c>
      <c r="E657" s="128">
        <f t="shared" ca="1" si="32"/>
        <v>25388.530656441842</v>
      </c>
    </row>
    <row r="658" spans="1:5" x14ac:dyDescent="0.3">
      <c r="A658" s="73">
        <v>42891</v>
      </c>
      <c r="B658" s="130">
        <v>2436.1000979999999</v>
      </c>
      <c r="C658" s="125">
        <f t="shared" si="30"/>
        <v>2.2827994128872486E-2</v>
      </c>
      <c r="D658" s="128">
        <f t="shared" si="31"/>
        <v>22827.994128872488</v>
      </c>
      <c r="E658" s="128">
        <f t="shared" ca="1" si="32"/>
        <v>25388.530656441842</v>
      </c>
    </row>
    <row r="659" spans="1:5" x14ac:dyDescent="0.3">
      <c r="A659" s="73">
        <v>42888</v>
      </c>
      <c r="B659" s="130">
        <v>2439.070068</v>
      </c>
      <c r="C659" s="125">
        <f t="shared" si="30"/>
        <v>3.1005401272828914E-2</v>
      </c>
      <c r="D659" s="128">
        <f t="shared" si="31"/>
        <v>31005.401272828913</v>
      </c>
      <c r="E659" s="128">
        <f t="shared" ca="1" si="32"/>
        <v>25388.530656441842</v>
      </c>
    </row>
    <row r="660" spans="1:5" x14ac:dyDescent="0.3">
      <c r="A660" s="73">
        <v>42887</v>
      </c>
      <c r="B660" s="130">
        <v>2430.0600589999999</v>
      </c>
      <c r="C660" s="125">
        <f t="shared" si="30"/>
        <v>3.0983920061037118E-2</v>
      </c>
      <c r="D660" s="128">
        <f t="shared" si="31"/>
        <v>30983.920061037119</v>
      </c>
      <c r="E660" s="128">
        <f t="shared" ca="1" si="32"/>
        <v>25388.530656441842</v>
      </c>
    </row>
    <row r="661" spans="1:5" x14ac:dyDescent="0.3">
      <c r="A661" s="73">
        <v>42886</v>
      </c>
      <c r="B661" s="130">
        <v>2411.8000489999999</v>
      </c>
      <c r="C661" s="125">
        <f t="shared" si="30"/>
        <v>4.6362587784360976E-3</v>
      </c>
      <c r="D661" s="128">
        <f t="shared" si="31"/>
        <v>4636.2587784360976</v>
      </c>
      <c r="E661" s="128">
        <f t="shared" ca="1" si="32"/>
        <v>25388.530656441842</v>
      </c>
    </row>
    <row r="662" spans="1:5" x14ac:dyDescent="0.3">
      <c r="A662" s="73">
        <v>42885</v>
      </c>
      <c r="B662" s="130">
        <v>2412.9099120000001</v>
      </c>
      <c r="C662" s="125">
        <f t="shared" si="30"/>
        <v>4.4081736405825467E-3</v>
      </c>
      <c r="D662" s="128">
        <f t="shared" si="31"/>
        <v>4408.1736405825468</v>
      </c>
      <c r="E662" s="128">
        <f t="shared" ca="1" si="32"/>
        <v>25388.530656441842</v>
      </c>
    </row>
    <row r="663" spans="1:5" x14ac:dyDescent="0.3">
      <c r="A663" s="73">
        <v>42881</v>
      </c>
      <c r="B663" s="130">
        <v>2415.820068</v>
      </c>
      <c r="C663" s="125">
        <f t="shared" si="30"/>
        <v>1.042292317597826E-2</v>
      </c>
      <c r="D663" s="128">
        <f t="shared" si="31"/>
        <v>10422.92317597826</v>
      </c>
      <c r="E663" s="128">
        <f t="shared" ca="1" si="32"/>
        <v>25388.530656441842</v>
      </c>
    </row>
    <row r="664" spans="1:5" x14ac:dyDescent="0.3">
      <c r="A664" s="73">
        <v>42880</v>
      </c>
      <c r="B664" s="130">
        <v>2415.070068</v>
      </c>
      <c r="C664" s="125">
        <f t="shared" si="30"/>
        <v>8.6158465062122769E-3</v>
      </c>
      <c r="D664" s="128">
        <f t="shared" si="31"/>
        <v>8615.8465062122777</v>
      </c>
      <c r="E664" s="128">
        <f t="shared" ca="1" si="32"/>
        <v>25388.530656441842</v>
      </c>
    </row>
    <row r="665" spans="1:5" x14ac:dyDescent="0.3">
      <c r="A665" s="73">
        <v>42879</v>
      </c>
      <c r="B665" s="130">
        <v>2404.389893</v>
      </c>
      <c r="C665" s="125">
        <f t="shared" si="30"/>
        <v>1.9836434083946308E-3</v>
      </c>
      <c r="D665" s="128">
        <f t="shared" si="31"/>
        <v>1983.6434083946308</v>
      </c>
      <c r="E665" s="128">
        <f t="shared" ca="1" si="32"/>
        <v>25388.530656441842</v>
      </c>
    </row>
    <row r="666" spans="1:5" x14ac:dyDescent="0.3">
      <c r="A666" s="73">
        <v>42878</v>
      </c>
      <c r="B666" s="130">
        <v>2398.419922</v>
      </c>
      <c r="C666" s="125">
        <f t="shared" si="30"/>
        <v>6.2580313436111368E-4</v>
      </c>
      <c r="D666" s="128">
        <f t="shared" si="31"/>
        <v>625.80313436111373</v>
      </c>
      <c r="E666" s="128">
        <f t="shared" ca="1" si="32"/>
        <v>25388.530656441842</v>
      </c>
    </row>
    <row r="667" spans="1:5" x14ac:dyDescent="0.3">
      <c r="A667" s="73">
        <v>42877</v>
      </c>
      <c r="B667" s="130">
        <v>2394.0200199999999</v>
      </c>
      <c r="C667" s="125">
        <f t="shared" si="30"/>
        <v>-2.2338534377051023E-3</v>
      </c>
      <c r="D667" s="128">
        <f t="shared" si="31"/>
        <v>-2233.8534377051024</v>
      </c>
      <c r="E667" s="128">
        <f t="shared" ca="1" si="32"/>
        <v>25388.530656441842</v>
      </c>
    </row>
    <row r="668" spans="1:5" x14ac:dyDescent="0.3">
      <c r="A668" s="73">
        <v>42874</v>
      </c>
      <c r="B668" s="130">
        <v>2381.7299800000001</v>
      </c>
      <c r="C668" s="125">
        <f t="shared" si="30"/>
        <v>-7.318856292721776E-3</v>
      </c>
      <c r="D668" s="128">
        <f t="shared" si="31"/>
        <v>-7318.8562927217763</v>
      </c>
      <c r="E668" s="128">
        <f t="shared" ca="1" si="32"/>
        <v>25388.530656441842</v>
      </c>
    </row>
    <row r="669" spans="1:5" x14ac:dyDescent="0.3">
      <c r="A669" s="73">
        <v>42873</v>
      </c>
      <c r="B669" s="130">
        <v>2365.719971</v>
      </c>
      <c r="C669" s="125">
        <f t="shared" si="30"/>
        <v>-9.9601797853946517E-3</v>
      </c>
      <c r="D669" s="128">
        <f t="shared" si="31"/>
        <v>-9960.1797853946518</v>
      </c>
      <c r="E669" s="128">
        <f t="shared" ca="1" si="32"/>
        <v>25388.530656441842</v>
      </c>
    </row>
    <row r="670" spans="1:5" x14ac:dyDescent="0.3">
      <c r="A670" s="73">
        <v>42872</v>
      </c>
      <c r="B670" s="130">
        <v>2357.030029</v>
      </c>
      <c r="C670" s="125">
        <f t="shared" si="30"/>
        <v>-1.3022681145353765E-2</v>
      </c>
      <c r="D670" s="128">
        <f t="shared" si="31"/>
        <v>-13022.681145353765</v>
      </c>
      <c r="E670" s="128">
        <f t="shared" ca="1" si="32"/>
        <v>25388.530656441842</v>
      </c>
    </row>
    <row r="671" spans="1:5" x14ac:dyDescent="0.3">
      <c r="A671" s="73">
        <v>42871</v>
      </c>
      <c r="B671" s="130">
        <v>2400.669922</v>
      </c>
      <c r="C671" s="125">
        <f t="shared" si="30"/>
        <v>3.9729506099064338E-3</v>
      </c>
      <c r="D671" s="128">
        <f t="shared" si="31"/>
        <v>3972.9506099064338</v>
      </c>
      <c r="E671" s="128">
        <f t="shared" ca="1" si="32"/>
        <v>25388.530656441842</v>
      </c>
    </row>
    <row r="672" spans="1:5" x14ac:dyDescent="0.3">
      <c r="A672" s="73">
        <v>42870</v>
      </c>
      <c r="B672" s="130">
        <v>2402.320068</v>
      </c>
      <c r="C672" s="125">
        <f t="shared" si="30"/>
        <v>5.8576451089689119E-3</v>
      </c>
      <c r="D672" s="128">
        <f t="shared" si="31"/>
        <v>5857.6451089689117</v>
      </c>
      <c r="E672" s="128">
        <f t="shared" ca="1" si="32"/>
        <v>25388.530656441842</v>
      </c>
    </row>
    <row r="673" spans="1:5" x14ac:dyDescent="0.3">
      <c r="A673" s="73">
        <v>42867</v>
      </c>
      <c r="B673" s="130">
        <v>2390.8999020000001</v>
      </c>
      <c r="C673" s="125">
        <f t="shared" si="30"/>
        <v>2.8101464380911878E-3</v>
      </c>
      <c r="D673" s="128">
        <f t="shared" si="31"/>
        <v>2810.146438091188</v>
      </c>
      <c r="E673" s="128">
        <f t="shared" ca="1" si="32"/>
        <v>25388.530656441842</v>
      </c>
    </row>
    <row r="674" spans="1:5" x14ac:dyDescent="0.3">
      <c r="A674" s="73">
        <v>42866</v>
      </c>
      <c r="B674" s="130">
        <v>2394.4399410000001</v>
      </c>
      <c r="C674" s="125">
        <f t="shared" si="30"/>
        <v>2.3735734091305805E-3</v>
      </c>
      <c r="D674" s="128">
        <f t="shared" si="31"/>
        <v>2373.5734091305803</v>
      </c>
      <c r="E674" s="128">
        <f t="shared" ca="1" si="32"/>
        <v>25388.530656441842</v>
      </c>
    </row>
    <row r="675" spans="1:5" x14ac:dyDescent="0.3">
      <c r="A675" s="73">
        <v>42865</v>
      </c>
      <c r="B675" s="130">
        <v>2399.6298830000001</v>
      </c>
      <c r="C675" s="125">
        <f t="shared" si="30"/>
        <v>5.1016491444766388E-3</v>
      </c>
      <c r="D675" s="128">
        <f t="shared" si="31"/>
        <v>5101.6491444766389</v>
      </c>
      <c r="E675" s="128">
        <f t="shared" ca="1" si="32"/>
        <v>25388.530656441842</v>
      </c>
    </row>
    <row r="676" spans="1:5" x14ac:dyDescent="0.3">
      <c r="A676" s="73">
        <v>42864</v>
      </c>
      <c r="B676" s="130">
        <v>2396.919922</v>
      </c>
      <c r="C676" s="125">
        <f t="shared" si="30"/>
        <v>3.4789331987030714E-3</v>
      </c>
      <c r="D676" s="128">
        <f t="shared" si="31"/>
        <v>3478.9331987030714</v>
      </c>
      <c r="E676" s="128">
        <f t="shared" ca="1" si="32"/>
        <v>25388.530656441842</v>
      </c>
    </row>
    <row r="677" spans="1:5" x14ac:dyDescent="0.3">
      <c r="A677" s="73">
        <v>42863</v>
      </c>
      <c r="B677" s="130">
        <v>2399.3798830000001</v>
      </c>
      <c r="C677" s="125">
        <f t="shared" si="30"/>
        <v>1.0626953664023553E-2</v>
      </c>
      <c r="D677" s="128">
        <f t="shared" si="31"/>
        <v>10626.953664023553</v>
      </c>
      <c r="E677" s="128">
        <f t="shared" ca="1" si="32"/>
        <v>25388.530656441842</v>
      </c>
    </row>
    <row r="678" spans="1:5" x14ac:dyDescent="0.3">
      <c r="A678" s="73">
        <v>42860</v>
      </c>
      <c r="B678" s="130">
        <v>2399.290039</v>
      </c>
      <c r="C678" s="125">
        <f t="shared" si="30"/>
        <v>2.1543966752144428E-2</v>
      </c>
      <c r="D678" s="128">
        <f t="shared" si="31"/>
        <v>21543.966752144428</v>
      </c>
      <c r="E678" s="128">
        <f t="shared" ca="1" si="32"/>
        <v>25388.530656441842</v>
      </c>
    </row>
    <row r="679" spans="1:5" x14ac:dyDescent="0.3">
      <c r="A679" s="73">
        <v>42859</v>
      </c>
      <c r="B679" s="130">
        <v>2389.5200199999999</v>
      </c>
      <c r="C679" s="125">
        <f t="shared" si="30"/>
        <v>1.4296357452934227E-2</v>
      </c>
      <c r="D679" s="128">
        <f t="shared" si="31"/>
        <v>14296.357452934228</v>
      </c>
      <c r="E679" s="128">
        <f t="shared" ca="1" si="32"/>
        <v>25388.530656441842</v>
      </c>
    </row>
    <row r="680" spans="1:5" x14ac:dyDescent="0.3">
      <c r="A680" s="73">
        <v>42858</v>
      </c>
      <c r="B680" s="130">
        <v>2388.1298830000001</v>
      </c>
      <c r="C680" s="125">
        <f t="shared" si="30"/>
        <v>2.1367121580824211E-2</v>
      </c>
      <c r="D680" s="128">
        <f t="shared" si="31"/>
        <v>21367.121580824212</v>
      </c>
      <c r="E680" s="128">
        <f t="shared" ca="1" si="32"/>
        <v>25388.530656441842</v>
      </c>
    </row>
    <row r="681" spans="1:5" x14ac:dyDescent="0.3">
      <c r="A681" s="73">
        <v>42857</v>
      </c>
      <c r="B681" s="130">
        <v>2391.169922</v>
      </c>
      <c r="C681" s="125">
        <f t="shared" si="30"/>
        <v>2.0912044810118102E-2</v>
      </c>
      <c r="D681" s="128">
        <f t="shared" si="31"/>
        <v>20912.044810118103</v>
      </c>
      <c r="E681" s="128">
        <f t="shared" ca="1" si="32"/>
        <v>25388.530656441842</v>
      </c>
    </row>
    <row r="682" spans="1:5" x14ac:dyDescent="0.3">
      <c r="A682" s="73">
        <v>42856</v>
      </c>
      <c r="B682" s="130">
        <v>2388.330078</v>
      </c>
      <c r="C682" s="125">
        <f t="shared" si="30"/>
        <v>1.6738995505600318E-2</v>
      </c>
      <c r="D682" s="128">
        <f t="shared" si="31"/>
        <v>16738.995505600316</v>
      </c>
      <c r="E682" s="128">
        <f t="shared" ca="1" si="32"/>
        <v>25388.530656441842</v>
      </c>
    </row>
    <row r="683" spans="1:5" x14ac:dyDescent="0.3">
      <c r="A683" s="73">
        <v>42853</v>
      </c>
      <c r="B683" s="130">
        <v>2384.1999510000001</v>
      </c>
      <c r="C683" s="125">
        <f t="shared" si="30"/>
        <v>2.3723137535126781E-2</v>
      </c>
      <c r="D683" s="128">
        <f t="shared" si="31"/>
        <v>23723.137535126782</v>
      </c>
      <c r="E683" s="128">
        <f t="shared" ca="1" si="32"/>
        <v>25388.530656441842</v>
      </c>
    </row>
    <row r="684" spans="1:5" x14ac:dyDescent="0.3">
      <c r="A684" s="73">
        <v>42852</v>
      </c>
      <c r="B684" s="130">
        <v>2388.7700199999999</v>
      </c>
      <c r="C684" s="125">
        <f t="shared" si="30"/>
        <v>1.8695692097975947E-2</v>
      </c>
      <c r="D684" s="128">
        <f t="shared" si="31"/>
        <v>18695.692097975945</v>
      </c>
      <c r="E684" s="128">
        <f t="shared" ca="1" si="32"/>
        <v>25388.530656441842</v>
      </c>
    </row>
    <row r="685" spans="1:5" x14ac:dyDescent="0.3">
      <c r="A685" s="73">
        <v>42851</v>
      </c>
      <c r="B685" s="130">
        <v>2387.4499510000001</v>
      </c>
      <c r="C685" s="125">
        <f t="shared" si="30"/>
        <v>1.4304617077707471E-2</v>
      </c>
      <c r="D685" s="128">
        <f t="shared" si="31"/>
        <v>14304.617077707471</v>
      </c>
      <c r="E685" s="128">
        <f t="shared" ca="1" si="32"/>
        <v>25388.530656441842</v>
      </c>
    </row>
    <row r="686" spans="1:5" x14ac:dyDescent="0.3">
      <c r="A686" s="73">
        <v>42850</v>
      </c>
      <c r="B686" s="130">
        <v>2388.610107</v>
      </c>
      <c r="C686" s="125">
        <f t="shared" si="30"/>
        <v>1.3342410432101381E-2</v>
      </c>
      <c r="D686" s="128">
        <f t="shared" si="31"/>
        <v>13342.410432101382</v>
      </c>
      <c r="E686" s="128">
        <f t="shared" ca="1" si="32"/>
        <v>25388.530656441842</v>
      </c>
    </row>
    <row r="687" spans="1:5" x14ac:dyDescent="0.3">
      <c r="A687" s="73">
        <v>42849</v>
      </c>
      <c r="B687" s="130">
        <v>2374.1499020000001</v>
      </c>
      <c r="C687" s="125">
        <f t="shared" si="30"/>
        <v>7.9004655798169399E-3</v>
      </c>
      <c r="D687" s="128">
        <f t="shared" si="31"/>
        <v>7900.4655798169397</v>
      </c>
      <c r="E687" s="128">
        <f t="shared" ca="1" si="32"/>
        <v>25388.530656441842</v>
      </c>
    </row>
    <row r="688" spans="1:5" x14ac:dyDescent="0.3">
      <c r="A688" s="73">
        <v>42846</v>
      </c>
      <c r="B688" s="130">
        <v>2348.6899410000001</v>
      </c>
      <c r="C688" s="125">
        <f t="shared" si="30"/>
        <v>-3.7328043967643776E-3</v>
      </c>
      <c r="D688" s="128">
        <f t="shared" si="31"/>
        <v>-3732.8043967643775</v>
      </c>
      <c r="E688" s="128">
        <f t="shared" ca="1" si="32"/>
        <v>25388.530656441842</v>
      </c>
    </row>
    <row r="689" spans="1:5" x14ac:dyDescent="0.3">
      <c r="A689" s="73">
        <v>42845</v>
      </c>
      <c r="B689" s="130">
        <v>2355.8400879999999</v>
      </c>
      <c r="C689" s="125">
        <f t="shared" si="30"/>
        <v>1.2283036444407092E-3</v>
      </c>
      <c r="D689" s="128">
        <f t="shared" si="31"/>
        <v>1228.3036444407091</v>
      </c>
      <c r="E689" s="128">
        <f t="shared" ca="1" si="32"/>
        <v>25388.530656441842</v>
      </c>
    </row>
    <row r="690" spans="1:5" x14ac:dyDescent="0.3">
      <c r="A690" s="73">
        <v>42844</v>
      </c>
      <c r="B690" s="130">
        <v>2338.169922</v>
      </c>
      <c r="C690" s="125">
        <f t="shared" si="30"/>
        <v>-9.317161048365441E-3</v>
      </c>
      <c r="D690" s="128">
        <f t="shared" si="31"/>
        <v>-9317.1610483654404</v>
      </c>
      <c r="E690" s="128">
        <f t="shared" ca="1" si="32"/>
        <v>25388.530656441842</v>
      </c>
    </row>
    <row r="691" spans="1:5" x14ac:dyDescent="0.3">
      <c r="A691" s="73">
        <v>42843</v>
      </c>
      <c r="B691" s="130">
        <v>2342.1899410000001</v>
      </c>
      <c r="C691" s="125">
        <f t="shared" si="30"/>
        <v>-7.0586162600437818E-3</v>
      </c>
      <c r="D691" s="128">
        <f t="shared" si="31"/>
        <v>-7058.6162600437819</v>
      </c>
      <c r="E691" s="128">
        <f t="shared" ca="1" si="32"/>
        <v>25388.530656441842</v>
      </c>
    </row>
    <row r="692" spans="1:5" x14ac:dyDescent="0.3">
      <c r="A692" s="73">
        <v>42842</v>
      </c>
      <c r="B692" s="130">
        <v>2349.01001</v>
      </c>
      <c r="C692" s="125">
        <f t="shared" si="30"/>
        <v>-5.8026178168704146E-3</v>
      </c>
      <c r="D692" s="128">
        <f t="shared" si="31"/>
        <v>-5802.6178168704146</v>
      </c>
      <c r="E692" s="128">
        <f t="shared" ca="1" si="32"/>
        <v>25388.530656441842</v>
      </c>
    </row>
    <row r="693" spans="1:5" x14ac:dyDescent="0.3">
      <c r="A693" s="73">
        <v>42838</v>
      </c>
      <c r="B693" s="130">
        <v>2328.9499510000001</v>
      </c>
      <c r="C693" s="125">
        <f t="shared" si="30"/>
        <v>-1.6515674022438254E-2</v>
      </c>
      <c r="D693" s="128">
        <f t="shared" si="31"/>
        <v>-16515.674022438252</v>
      </c>
      <c r="E693" s="128">
        <f t="shared" ca="1" si="32"/>
        <v>25388.530656441842</v>
      </c>
    </row>
    <row r="694" spans="1:5" x14ac:dyDescent="0.3">
      <c r="A694" s="73">
        <v>42837</v>
      </c>
      <c r="B694" s="130">
        <v>2344.929932</v>
      </c>
      <c r="C694" s="125">
        <f t="shared" si="30"/>
        <v>-6.8611011688254342E-3</v>
      </c>
      <c r="D694" s="128">
        <f t="shared" si="31"/>
        <v>-6861.1011688254339</v>
      </c>
      <c r="E694" s="128">
        <f t="shared" ca="1" si="32"/>
        <v>25388.530656441842</v>
      </c>
    </row>
    <row r="695" spans="1:5" x14ac:dyDescent="0.3">
      <c r="A695" s="73">
        <v>42836</v>
      </c>
      <c r="B695" s="130">
        <v>2353.780029</v>
      </c>
      <c r="C695" s="125">
        <f t="shared" si="30"/>
        <v>-2.0309080764607801E-3</v>
      </c>
      <c r="D695" s="128">
        <f t="shared" si="31"/>
        <v>-2030.9080764607802</v>
      </c>
      <c r="E695" s="128">
        <f t="shared" ca="1" si="32"/>
        <v>25388.530656441842</v>
      </c>
    </row>
    <row r="696" spans="1:5" x14ac:dyDescent="0.3">
      <c r="A696" s="73">
        <v>42835</v>
      </c>
      <c r="B696" s="130">
        <v>2357.1599120000001</v>
      </c>
      <c r="C696" s="125">
        <f t="shared" si="30"/>
        <v>6.6492526082131409E-3</v>
      </c>
      <c r="D696" s="128">
        <f t="shared" si="31"/>
        <v>6649.2526082131408</v>
      </c>
      <c r="E696" s="128">
        <f t="shared" ca="1" si="32"/>
        <v>25388.530656441842</v>
      </c>
    </row>
    <row r="697" spans="1:5" x14ac:dyDescent="0.3">
      <c r="A697" s="73">
        <v>42832</v>
      </c>
      <c r="B697" s="130">
        <v>2355.540039</v>
      </c>
      <c r="C697" s="125">
        <f t="shared" si="30"/>
        <v>4.9318079073354948E-3</v>
      </c>
      <c r="D697" s="128">
        <f t="shared" si="31"/>
        <v>4931.8079073354947</v>
      </c>
      <c r="E697" s="128">
        <f t="shared" ca="1" si="32"/>
        <v>25388.530656441842</v>
      </c>
    </row>
    <row r="698" spans="1:5" x14ac:dyDescent="0.3">
      <c r="A698" s="73">
        <v>42831</v>
      </c>
      <c r="B698" s="130">
        <v>2357.48999</v>
      </c>
      <c r="C698" s="125">
        <f t="shared" si="30"/>
        <v>4.9148447508393645E-3</v>
      </c>
      <c r="D698" s="128">
        <f t="shared" si="31"/>
        <v>4914.8447508393647</v>
      </c>
      <c r="E698" s="128">
        <f t="shared" ca="1" si="32"/>
        <v>25388.530656441842</v>
      </c>
    </row>
    <row r="699" spans="1:5" x14ac:dyDescent="0.3">
      <c r="A699" s="73">
        <v>42830</v>
      </c>
      <c r="B699" s="130">
        <v>2352.9499510000001</v>
      </c>
      <c r="C699" s="125">
        <f t="shared" si="30"/>
        <v>1.9161575055426372E-3</v>
      </c>
      <c r="D699" s="128">
        <f t="shared" si="31"/>
        <v>1916.1575055426372</v>
      </c>
      <c r="E699" s="128">
        <f t="shared" ca="1" si="32"/>
        <v>25388.530656441842</v>
      </c>
    </row>
    <row r="700" spans="1:5" x14ac:dyDescent="0.3">
      <c r="A700" s="73">
        <v>42829</v>
      </c>
      <c r="B700" s="130">
        <v>2360.1599120000001</v>
      </c>
      <c r="C700" s="125">
        <f t="shared" si="30"/>
        <v>6.8855606446569517E-3</v>
      </c>
      <c r="D700" s="128">
        <f t="shared" si="31"/>
        <v>6885.5606446569518</v>
      </c>
      <c r="E700" s="128">
        <f t="shared" ca="1" si="32"/>
        <v>25388.530656441842</v>
      </c>
    </row>
    <row r="701" spans="1:5" x14ac:dyDescent="0.3">
      <c r="A701" s="73">
        <v>42828</v>
      </c>
      <c r="B701" s="130">
        <v>2358.8400879999999</v>
      </c>
      <c r="C701" s="125">
        <f t="shared" si="30"/>
        <v>-6.163921675333528E-3</v>
      </c>
      <c r="D701" s="128">
        <f t="shared" si="31"/>
        <v>-6163.9216753335277</v>
      </c>
      <c r="E701" s="128">
        <f t="shared" ca="1" si="32"/>
        <v>25388.530656441842</v>
      </c>
    </row>
    <row r="702" spans="1:5" x14ac:dyDescent="0.3">
      <c r="A702" s="73">
        <v>42825</v>
      </c>
      <c r="B702" s="130">
        <v>2362.719971</v>
      </c>
      <c r="C702" s="125">
        <f t="shared" si="30"/>
        <v>-6.5300237569642094E-3</v>
      </c>
      <c r="D702" s="128">
        <f t="shared" si="31"/>
        <v>-6530.0237569642095</v>
      </c>
      <c r="E702" s="128">
        <f t="shared" ca="1" si="32"/>
        <v>25388.530656441842</v>
      </c>
    </row>
    <row r="703" spans="1:5" x14ac:dyDescent="0.3">
      <c r="A703" s="73">
        <v>42824</v>
      </c>
      <c r="B703" s="130">
        <v>2368.0600589999999</v>
      </c>
      <c r="C703" s="125">
        <f t="shared" si="30"/>
        <v>-5.5933217942616409E-3</v>
      </c>
      <c r="D703" s="128">
        <f t="shared" si="31"/>
        <v>-5593.3217942616411</v>
      </c>
      <c r="E703" s="128">
        <f t="shared" ca="1" si="32"/>
        <v>25388.530656441842</v>
      </c>
    </row>
    <row r="704" spans="1:5" x14ac:dyDescent="0.3">
      <c r="A704" s="73">
        <v>42823</v>
      </c>
      <c r="B704" s="130">
        <v>2361.1298830000001</v>
      </c>
      <c r="C704" s="125">
        <f t="shared" si="30"/>
        <v>-1.0116350795651763E-2</v>
      </c>
      <c r="D704" s="128">
        <f t="shared" si="31"/>
        <v>-10116.350795651762</v>
      </c>
      <c r="E704" s="128">
        <f t="shared" ca="1" si="32"/>
        <v>25388.530656441842</v>
      </c>
    </row>
    <row r="705" spans="1:5" x14ac:dyDescent="0.3">
      <c r="A705" s="73">
        <v>42822</v>
      </c>
      <c r="B705" s="130">
        <v>2358.570068</v>
      </c>
      <c r="C705" s="125">
        <f t="shared" si="30"/>
        <v>-2.9084880857832562E-3</v>
      </c>
      <c r="D705" s="128">
        <f t="shared" si="31"/>
        <v>-2908.4880857832563</v>
      </c>
      <c r="E705" s="128">
        <f t="shared" ca="1" si="32"/>
        <v>25388.530656441842</v>
      </c>
    </row>
    <row r="706" spans="1:5" x14ac:dyDescent="0.3">
      <c r="A706" s="73">
        <v>42821</v>
      </c>
      <c r="B706" s="130">
        <v>2341.5900879999999</v>
      </c>
      <c r="C706" s="125">
        <f t="shared" si="30"/>
        <v>-1.3431761677847653E-2</v>
      </c>
      <c r="D706" s="128">
        <f t="shared" si="31"/>
        <v>-13431.761677847653</v>
      </c>
      <c r="E706" s="128">
        <f t="shared" ca="1" si="32"/>
        <v>25388.530656441842</v>
      </c>
    </row>
    <row r="707" spans="1:5" x14ac:dyDescent="0.3">
      <c r="A707" s="73">
        <v>42818</v>
      </c>
      <c r="B707" s="130">
        <v>2343.9799800000001</v>
      </c>
      <c r="C707" s="125">
        <f t="shared" si="30"/>
        <v>-1.2062765243972318E-2</v>
      </c>
      <c r="D707" s="128">
        <f t="shared" si="31"/>
        <v>-12062.765243972317</v>
      </c>
      <c r="E707" s="128">
        <f t="shared" ca="1" si="32"/>
        <v>25388.530656441842</v>
      </c>
    </row>
    <row r="708" spans="1:5" x14ac:dyDescent="0.3">
      <c r="A708" s="73">
        <v>42817</v>
      </c>
      <c r="B708" s="130">
        <v>2345.959961</v>
      </c>
      <c r="C708" s="125">
        <f t="shared" si="30"/>
        <v>-7.9962767781889266E-3</v>
      </c>
      <c r="D708" s="128">
        <f t="shared" si="31"/>
        <v>-7996.276778188927</v>
      </c>
      <c r="E708" s="128">
        <f t="shared" ca="1" si="32"/>
        <v>25388.530656441842</v>
      </c>
    </row>
    <row r="709" spans="1:5" x14ac:dyDescent="0.3">
      <c r="A709" s="73">
        <v>42816</v>
      </c>
      <c r="B709" s="130">
        <v>2348.4499510000001</v>
      </c>
      <c r="C709" s="125">
        <f t="shared" si="30"/>
        <v>-6.1490275512194881E-3</v>
      </c>
      <c r="D709" s="128">
        <f t="shared" si="31"/>
        <v>-6149.0275512194885</v>
      </c>
      <c r="E709" s="128">
        <f t="shared" ca="1" si="32"/>
        <v>25388.530656441842</v>
      </c>
    </row>
    <row r="710" spans="1:5" x14ac:dyDescent="0.3">
      <c r="A710" s="73">
        <v>42815</v>
      </c>
      <c r="B710" s="130">
        <v>2344.0200199999999</v>
      </c>
      <c r="C710" s="125">
        <f t="shared" si="30"/>
        <v>-1.0289637306774346E-2</v>
      </c>
      <c r="D710" s="128">
        <f t="shared" si="31"/>
        <v>-10289.637306774346</v>
      </c>
      <c r="E710" s="128">
        <f t="shared" ca="1" si="32"/>
        <v>25388.530656441842</v>
      </c>
    </row>
    <row r="711" spans="1:5" x14ac:dyDescent="0.3">
      <c r="A711" s="73">
        <v>42814</v>
      </c>
      <c r="B711" s="130">
        <v>2373.469971</v>
      </c>
      <c r="C711" s="125">
        <f t="shared" si="30"/>
        <v>-7.7467276031095711E-4</v>
      </c>
      <c r="D711" s="128">
        <f t="shared" si="31"/>
        <v>-774.67276031095707</v>
      </c>
      <c r="E711" s="128">
        <f t="shared" ca="1" si="32"/>
        <v>25388.530656441842</v>
      </c>
    </row>
    <row r="712" spans="1:5" x14ac:dyDescent="0.3">
      <c r="A712" s="73">
        <v>42811</v>
      </c>
      <c r="B712" s="130">
        <v>2378.25</v>
      </c>
      <c r="C712" s="125">
        <f t="shared" ref="C712:C775" si="33">B712/B722-1</f>
        <v>-2.0435885565561751E-3</v>
      </c>
      <c r="D712" s="128">
        <f t="shared" ref="D712:D775" si="34">C712*$B$5</f>
        <v>-2043.588556556175</v>
      </c>
      <c r="E712" s="128">
        <f t="shared" ref="E712:E775" ca="1" si="35">ABS(_xlfn.PERCENTILE.INC(OFFSET(D712,0,0,Window),1-VaRLevel))</f>
        <v>25388.530656441842</v>
      </c>
    </row>
    <row r="713" spans="1:5" x14ac:dyDescent="0.3">
      <c r="A713" s="73">
        <v>42810</v>
      </c>
      <c r="B713" s="130">
        <v>2381.3798830000001</v>
      </c>
      <c r="C713" s="125">
        <f t="shared" si="33"/>
        <v>-2.2672424669356595E-4</v>
      </c>
      <c r="D713" s="128">
        <f t="shared" si="34"/>
        <v>-226.72424669356593</v>
      </c>
      <c r="E713" s="128">
        <f t="shared" ca="1" si="35"/>
        <v>25388.530656441842</v>
      </c>
    </row>
    <row r="714" spans="1:5" x14ac:dyDescent="0.3">
      <c r="A714" s="73">
        <v>42809</v>
      </c>
      <c r="B714" s="130">
        <v>2385.26001</v>
      </c>
      <c r="C714" s="125">
        <f t="shared" si="33"/>
        <v>-4.465830470528509E-3</v>
      </c>
      <c r="D714" s="128">
        <f t="shared" si="34"/>
        <v>-4465.8304705285091</v>
      </c>
      <c r="E714" s="128">
        <f t="shared" ca="1" si="35"/>
        <v>25388.530656441842</v>
      </c>
    </row>
    <row r="715" spans="1:5" x14ac:dyDescent="0.3">
      <c r="A715" s="73">
        <v>42808</v>
      </c>
      <c r="B715" s="130">
        <v>2365.4499510000001</v>
      </c>
      <c r="C715" s="125">
        <f t="shared" si="33"/>
        <v>7.6579262575515727E-4</v>
      </c>
      <c r="D715" s="128">
        <f t="shared" si="34"/>
        <v>765.79262575515725</v>
      </c>
      <c r="E715" s="128">
        <f t="shared" ca="1" si="35"/>
        <v>25388.530656441842</v>
      </c>
    </row>
    <row r="716" spans="1:5" x14ac:dyDescent="0.3">
      <c r="A716" s="73">
        <v>42807</v>
      </c>
      <c r="B716" s="130">
        <v>2373.469971</v>
      </c>
      <c r="C716" s="125">
        <f t="shared" si="33"/>
        <v>1.569773604810587E-3</v>
      </c>
      <c r="D716" s="128">
        <f t="shared" si="34"/>
        <v>1569.7736048105871</v>
      </c>
      <c r="E716" s="128">
        <f t="shared" ca="1" si="35"/>
        <v>25388.530656441842</v>
      </c>
    </row>
    <row r="717" spans="1:5" x14ac:dyDescent="0.3">
      <c r="A717" s="73">
        <v>42804</v>
      </c>
      <c r="B717" s="130">
        <v>2372.6000979999999</v>
      </c>
      <c r="C717" s="125">
        <f t="shared" si="33"/>
        <v>2.2219072057549916E-3</v>
      </c>
      <c r="D717" s="128">
        <f t="shared" si="34"/>
        <v>2221.9072057549915</v>
      </c>
      <c r="E717" s="128">
        <f t="shared" ca="1" si="35"/>
        <v>25388.530656441842</v>
      </c>
    </row>
    <row r="718" spans="1:5" x14ac:dyDescent="0.3">
      <c r="A718" s="73">
        <v>42803</v>
      </c>
      <c r="B718" s="130">
        <v>2364.8701169999999</v>
      </c>
      <c r="C718" s="125">
        <f t="shared" si="33"/>
        <v>4.4845312167285378E-4</v>
      </c>
      <c r="D718" s="128">
        <f t="shared" si="34"/>
        <v>448.4531216728538</v>
      </c>
      <c r="E718" s="128">
        <f t="shared" ca="1" si="35"/>
        <v>25388.530656441842</v>
      </c>
    </row>
    <row r="719" spans="1:5" x14ac:dyDescent="0.3">
      <c r="A719" s="73">
        <v>42802</v>
      </c>
      <c r="B719" s="130">
        <v>2362.9799800000001</v>
      </c>
      <c r="C719" s="125">
        <f t="shared" si="33"/>
        <v>6.7678450071495533E-5</v>
      </c>
      <c r="D719" s="128">
        <f t="shared" si="34"/>
        <v>67.678450071495533</v>
      </c>
      <c r="E719" s="128">
        <f t="shared" ca="1" si="35"/>
        <v>25388.530656441842</v>
      </c>
    </row>
    <row r="720" spans="1:5" x14ac:dyDescent="0.3">
      <c r="A720" s="73">
        <v>42801</v>
      </c>
      <c r="B720" s="130">
        <v>2368.389893</v>
      </c>
      <c r="C720" s="125">
        <f t="shared" si="33"/>
        <v>1.2725270987687942E-3</v>
      </c>
      <c r="D720" s="128">
        <f t="shared" si="34"/>
        <v>1272.5270987687943</v>
      </c>
      <c r="E720" s="128">
        <f t="shared" ca="1" si="35"/>
        <v>25388.530656441842</v>
      </c>
    </row>
    <row r="721" spans="1:5" x14ac:dyDescent="0.3">
      <c r="A721" s="73">
        <v>42800</v>
      </c>
      <c r="B721" s="130">
        <v>2375.3100589999999</v>
      </c>
      <c r="C721" s="125">
        <f t="shared" si="33"/>
        <v>1.0271588451615132E-2</v>
      </c>
      <c r="D721" s="128">
        <f t="shared" si="34"/>
        <v>10271.588451615133</v>
      </c>
      <c r="E721" s="128">
        <f t="shared" ca="1" si="35"/>
        <v>25388.530656441842</v>
      </c>
    </row>
    <row r="722" spans="1:5" x14ac:dyDescent="0.3">
      <c r="A722" s="73">
        <v>42797</v>
      </c>
      <c r="B722" s="130">
        <v>2383.1201169999999</v>
      </c>
      <c r="C722" s="125">
        <f t="shared" si="33"/>
        <v>1.5294751426601527E-2</v>
      </c>
      <c r="D722" s="128">
        <f t="shared" si="34"/>
        <v>15294.751426601528</v>
      </c>
      <c r="E722" s="128">
        <f t="shared" ca="1" si="35"/>
        <v>25388.530656441842</v>
      </c>
    </row>
    <row r="723" spans="1:5" x14ac:dyDescent="0.3">
      <c r="A723" s="73">
        <v>42796</v>
      </c>
      <c r="B723" s="130">
        <v>2381.919922</v>
      </c>
      <c r="C723" s="125">
        <f t="shared" si="33"/>
        <v>1.3906532723209519E-2</v>
      </c>
      <c r="D723" s="128">
        <f t="shared" si="34"/>
        <v>13906.532723209519</v>
      </c>
      <c r="E723" s="128">
        <f t="shared" ca="1" si="35"/>
        <v>25388.530656441842</v>
      </c>
    </row>
    <row r="724" spans="1:5" x14ac:dyDescent="0.3">
      <c r="A724" s="73">
        <v>42795</v>
      </c>
      <c r="B724" s="130">
        <v>2395.959961</v>
      </c>
      <c r="C724" s="125">
        <f t="shared" si="33"/>
        <v>2.4974495440579281E-2</v>
      </c>
      <c r="D724" s="128">
        <f t="shared" si="34"/>
        <v>24974.495440579281</v>
      </c>
      <c r="E724" s="128">
        <f t="shared" ca="1" si="35"/>
        <v>25388.530656441842</v>
      </c>
    </row>
    <row r="725" spans="1:5" x14ac:dyDescent="0.3">
      <c r="A725" s="73">
        <v>42794</v>
      </c>
      <c r="B725" s="130">
        <v>2363.639893</v>
      </c>
      <c r="C725" s="125">
        <f t="shared" si="33"/>
        <v>1.5200211747020242E-2</v>
      </c>
      <c r="D725" s="128">
        <f t="shared" si="34"/>
        <v>15200.211747020243</v>
      </c>
      <c r="E725" s="128">
        <f t="shared" ca="1" si="35"/>
        <v>25388.530656441842</v>
      </c>
    </row>
    <row r="726" spans="1:5" x14ac:dyDescent="0.3">
      <c r="A726" s="73">
        <v>42793</v>
      </c>
      <c r="B726" s="130">
        <v>2369.75</v>
      </c>
      <c r="C726" s="125">
        <f t="shared" si="33"/>
        <v>2.3163896088225222E-2</v>
      </c>
      <c r="D726" s="128">
        <f t="shared" si="34"/>
        <v>23163.896088225221</v>
      </c>
      <c r="E726" s="128">
        <f t="shared" ca="1" si="35"/>
        <v>25388.530656441842</v>
      </c>
    </row>
    <row r="727" spans="1:5" x14ac:dyDescent="0.3">
      <c r="A727" s="73">
        <v>42790</v>
      </c>
      <c r="B727" s="130">
        <v>2367.3400879999999</v>
      </c>
      <c r="C727" s="125">
        <f t="shared" si="33"/>
        <v>2.5768335298394174E-2</v>
      </c>
      <c r="D727" s="128">
        <f t="shared" si="34"/>
        <v>25768.335298394173</v>
      </c>
      <c r="E727" s="128">
        <f t="shared" ca="1" si="35"/>
        <v>25388.530656441842</v>
      </c>
    </row>
    <row r="728" spans="1:5" x14ac:dyDescent="0.3">
      <c r="A728" s="73">
        <v>42789</v>
      </c>
      <c r="B728" s="130">
        <v>2363.8100589999999</v>
      </c>
      <c r="C728" s="125">
        <f t="shared" si="33"/>
        <v>3.0130754901662948E-2</v>
      </c>
      <c r="D728" s="128">
        <f t="shared" si="34"/>
        <v>30130.754901662949</v>
      </c>
      <c r="E728" s="128">
        <f t="shared" ca="1" si="35"/>
        <v>25388.530656441842</v>
      </c>
    </row>
    <row r="729" spans="1:5" x14ac:dyDescent="0.3">
      <c r="A729" s="73">
        <v>42788</v>
      </c>
      <c r="B729" s="130">
        <v>2362.820068</v>
      </c>
      <c r="C729" s="125">
        <f t="shared" si="33"/>
        <v>3.0413237927925607E-2</v>
      </c>
      <c r="D729" s="128">
        <f t="shared" si="34"/>
        <v>30413.237927925606</v>
      </c>
      <c r="E729" s="128">
        <f t="shared" ca="1" si="35"/>
        <v>25388.530656441842</v>
      </c>
    </row>
    <row r="730" spans="1:5" x14ac:dyDescent="0.3">
      <c r="A730" s="73">
        <v>42787</v>
      </c>
      <c r="B730" s="130">
        <v>2365.3798830000001</v>
      </c>
      <c r="C730" s="125">
        <f t="shared" si="33"/>
        <v>3.1763540376675614E-2</v>
      </c>
      <c r="D730" s="128">
        <f t="shared" si="34"/>
        <v>31763.540376675614</v>
      </c>
      <c r="E730" s="128">
        <f t="shared" ca="1" si="35"/>
        <v>25388.530656441842</v>
      </c>
    </row>
    <row r="731" spans="1:5" x14ac:dyDescent="0.3">
      <c r="A731" s="73">
        <v>42783</v>
      </c>
      <c r="B731" s="130">
        <v>2351.1599120000001</v>
      </c>
      <c r="C731" s="125">
        <f t="shared" si="33"/>
        <v>2.3391452944839575E-2</v>
      </c>
      <c r="D731" s="128">
        <f t="shared" si="34"/>
        <v>23391.452944839573</v>
      </c>
      <c r="E731" s="128">
        <f t="shared" ca="1" si="35"/>
        <v>25388.530656441842</v>
      </c>
    </row>
    <row r="732" spans="1:5" x14ac:dyDescent="0.3">
      <c r="A732" s="73">
        <v>42782</v>
      </c>
      <c r="B732" s="130">
        <v>2347.219971</v>
      </c>
      <c r="C732" s="125">
        <f t="shared" si="33"/>
        <v>2.9098743954369288E-2</v>
      </c>
      <c r="D732" s="128">
        <f t="shared" si="34"/>
        <v>29098.743954369289</v>
      </c>
      <c r="E732" s="128">
        <f t="shared" ca="1" si="35"/>
        <v>25388.530656441842</v>
      </c>
    </row>
    <row r="733" spans="1:5" x14ac:dyDescent="0.3">
      <c r="A733" s="73">
        <v>42781</v>
      </c>
      <c r="B733" s="130">
        <v>2349.25</v>
      </c>
      <c r="C733" s="125">
        <f t="shared" si="33"/>
        <v>3.0576188064208587E-2</v>
      </c>
      <c r="D733" s="128">
        <f t="shared" si="34"/>
        <v>30576.188064208585</v>
      </c>
      <c r="E733" s="128">
        <f t="shared" ca="1" si="35"/>
        <v>25388.530656441842</v>
      </c>
    </row>
    <row r="734" spans="1:5" x14ac:dyDescent="0.3">
      <c r="A734" s="73">
        <v>42780</v>
      </c>
      <c r="B734" s="130">
        <v>2337.580078</v>
      </c>
      <c r="C734" s="125">
        <f t="shared" si="33"/>
        <v>2.5762749953160302E-2</v>
      </c>
      <c r="D734" s="128">
        <f t="shared" si="34"/>
        <v>25762.749953160303</v>
      </c>
      <c r="E734" s="128">
        <f t="shared" ca="1" si="35"/>
        <v>25388.530656441842</v>
      </c>
    </row>
    <row r="735" spans="1:5" x14ac:dyDescent="0.3">
      <c r="A735" s="73">
        <v>42779</v>
      </c>
      <c r="B735" s="130">
        <v>2328.25</v>
      </c>
      <c r="C735" s="125">
        <f t="shared" si="33"/>
        <v>2.0759393237064439E-2</v>
      </c>
      <c r="D735" s="128">
        <f t="shared" si="34"/>
        <v>20759.39323706444</v>
      </c>
      <c r="E735" s="128">
        <f t="shared" ca="1" si="35"/>
        <v>25388.530656441842</v>
      </c>
    </row>
    <row r="736" spans="1:5" x14ac:dyDescent="0.3">
      <c r="A736" s="73">
        <v>42776</v>
      </c>
      <c r="B736" s="130">
        <v>2316.1000979999999</v>
      </c>
      <c r="C736" s="125">
        <f t="shared" si="33"/>
        <v>9.3303049869428722E-3</v>
      </c>
      <c r="D736" s="128">
        <f t="shared" si="34"/>
        <v>9330.3049869428723</v>
      </c>
      <c r="E736" s="128">
        <f t="shared" ca="1" si="35"/>
        <v>25388.530656441842</v>
      </c>
    </row>
    <row r="737" spans="1:5" x14ac:dyDescent="0.3">
      <c r="A737" s="73">
        <v>42775</v>
      </c>
      <c r="B737" s="130">
        <v>2307.8701169999999</v>
      </c>
      <c r="C737" s="125">
        <f t="shared" si="33"/>
        <v>4.8723310741236592E-3</v>
      </c>
      <c r="D737" s="128">
        <f t="shared" si="34"/>
        <v>4872.3310741236592</v>
      </c>
      <c r="E737" s="128">
        <f t="shared" ca="1" si="35"/>
        <v>25388.530656441842</v>
      </c>
    </row>
    <row r="738" spans="1:5" x14ac:dyDescent="0.3">
      <c r="A738" s="73">
        <v>42774</v>
      </c>
      <c r="B738" s="130">
        <v>2294.669922</v>
      </c>
      <c r="C738" s="125">
        <f t="shared" si="33"/>
        <v>-1.6099212971101284E-3</v>
      </c>
      <c r="D738" s="128">
        <f t="shared" si="34"/>
        <v>-1609.9212971101285</v>
      </c>
      <c r="E738" s="128">
        <f t="shared" ca="1" si="35"/>
        <v>27083.620354849401</v>
      </c>
    </row>
    <row r="739" spans="1:5" x14ac:dyDescent="0.3">
      <c r="A739" s="73">
        <v>42773</v>
      </c>
      <c r="B739" s="130">
        <v>2293.080078</v>
      </c>
      <c r="C739" s="125">
        <f t="shared" si="33"/>
        <v>5.7059693833934055E-3</v>
      </c>
      <c r="D739" s="128">
        <f t="shared" si="34"/>
        <v>5705.9693833934052</v>
      </c>
      <c r="E739" s="128">
        <f t="shared" ca="1" si="35"/>
        <v>31027.626965398336</v>
      </c>
    </row>
    <row r="740" spans="1:5" x14ac:dyDescent="0.3">
      <c r="A740" s="73">
        <v>42772</v>
      </c>
      <c r="B740" s="130">
        <v>2292.5600589999999</v>
      </c>
      <c r="C740" s="125">
        <f t="shared" si="33"/>
        <v>1.207845161215082E-2</v>
      </c>
      <c r="D740" s="128">
        <f t="shared" si="34"/>
        <v>12078.45161215082</v>
      </c>
      <c r="E740" s="128">
        <f t="shared" ca="1" si="35"/>
        <v>31027.626965398336</v>
      </c>
    </row>
    <row r="741" spans="1:5" x14ac:dyDescent="0.3">
      <c r="A741" s="73">
        <v>42769</v>
      </c>
      <c r="B741" s="130">
        <v>2297.419922</v>
      </c>
      <c r="C741" s="125">
        <f t="shared" si="33"/>
        <v>1.1495508020378242E-2</v>
      </c>
      <c r="D741" s="128">
        <f t="shared" si="34"/>
        <v>11495.508020378242</v>
      </c>
      <c r="E741" s="128">
        <f t="shared" ca="1" si="35"/>
        <v>31027.626965398336</v>
      </c>
    </row>
    <row r="742" spans="1:5" x14ac:dyDescent="0.3">
      <c r="A742" s="73">
        <v>42768</v>
      </c>
      <c r="B742" s="130">
        <v>2280.8500979999999</v>
      </c>
      <c r="C742" s="125">
        <f t="shared" si="33"/>
        <v>7.5806128256323824E-3</v>
      </c>
      <c r="D742" s="128">
        <f t="shared" si="34"/>
        <v>7580.6128256323827</v>
      </c>
      <c r="E742" s="128">
        <f t="shared" ca="1" si="35"/>
        <v>31027.626965398336</v>
      </c>
    </row>
    <row r="743" spans="1:5" x14ac:dyDescent="0.3">
      <c r="A743" s="73">
        <v>42767</v>
      </c>
      <c r="B743" s="130">
        <v>2279.5500489999999</v>
      </c>
      <c r="C743" s="125">
        <f t="shared" si="33"/>
        <v>3.3717109370492437E-3</v>
      </c>
      <c r="D743" s="128">
        <f t="shared" si="34"/>
        <v>3371.7109370492435</v>
      </c>
      <c r="E743" s="128">
        <f t="shared" ca="1" si="35"/>
        <v>31027.626965398336</v>
      </c>
    </row>
    <row r="744" spans="1:5" x14ac:dyDescent="0.3">
      <c r="A744" s="73">
        <v>42766</v>
      </c>
      <c r="B744" s="130">
        <v>2278.8701169999999</v>
      </c>
      <c r="C744" s="125">
        <f t="shared" si="33"/>
        <v>4.841603657166571E-3</v>
      </c>
      <c r="D744" s="128">
        <f t="shared" si="34"/>
        <v>4841.6036571665709</v>
      </c>
      <c r="E744" s="128">
        <f t="shared" ca="1" si="35"/>
        <v>31027.626965398336</v>
      </c>
    </row>
    <row r="745" spans="1:5" x14ac:dyDescent="0.3">
      <c r="A745" s="73">
        <v>42765</v>
      </c>
      <c r="B745" s="130">
        <v>2280.8999020000001</v>
      </c>
      <c r="C745" s="125">
        <f t="shared" si="33"/>
        <v>2.7520879323643666E-3</v>
      </c>
      <c r="D745" s="128">
        <f t="shared" si="34"/>
        <v>2752.0879323643667</v>
      </c>
      <c r="E745" s="128">
        <f t="shared" ca="1" si="35"/>
        <v>31027.626965398336</v>
      </c>
    </row>
    <row r="746" spans="1:5" x14ac:dyDescent="0.3">
      <c r="A746" s="73">
        <v>42762</v>
      </c>
      <c r="B746" s="130">
        <v>2294.6899410000001</v>
      </c>
      <c r="C746" s="125">
        <f t="shared" si="33"/>
        <v>1.068074938345176E-2</v>
      </c>
      <c r="D746" s="128">
        <f t="shared" si="34"/>
        <v>10680.749383451759</v>
      </c>
      <c r="E746" s="128">
        <f t="shared" ca="1" si="35"/>
        <v>31027.626965398336</v>
      </c>
    </row>
    <row r="747" spans="1:5" x14ac:dyDescent="0.3">
      <c r="A747" s="73">
        <v>42761</v>
      </c>
      <c r="B747" s="130">
        <v>2296.679932</v>
      </c>
      <c r="C747" s="125">
        <f t="shared" si="33"/>
        <v>9.3876304702815716E-3</v>
      </c>
      <c r="D747" s="128">
        <f t="shared" si="34"/>
        <v>9387.6304702815723</v>
      </c>
      <c r="E747" s="128">
        <f t="shared" ca="1" si="35"/>
        <v>31027.626965398336</v>
      </c>
    </row>
    <row r="748" spans="1:5" x14ac:dyDescent="0.3">
      <c r="A748" s="73">
        <v>42760</v>
      </c>
      <c r="B748" s="130">
        <v>2298.3701169999999</v>
      </c>
      <c r="C748" s="125">
        <f t="shared" si="33"/>
        <v>1.2988768245801641E-2</v>
      </c>
      <c r="D748" s="128">
        <f t="shared" si="34"/>
        <v>12988.768245801641</v>
      </c>
      <c r="E748" s="128">
        <f t="shared" ca="1" si="35"/>
        <v>31027.626965398336</v>
      </c>
    </row>
    <row r="749" spans="1:5" x14ac:dyDescent="0.3">
      <c r="A749" s="73">
        <v>42759</v>
      </c>
      <c r="B749" s="130">
        <v>2280.070068</v>
      </c>
      <c r="C749" s="125">
        <f t="shared" si="33"/>
        <v>4.9231638602273975E-3</v>
      </c>
      <c r="D749" s="128">
        <f t="shared" si="34"/>
        <v>4923.1638602273979</v>
      </c>
      <c r="E749" s="128">
        <f t="shared" ca="1" si="35"/>
        <v>31027.626965398336</v>
      </c>
    </row>
    <row r="750" spans="1:5" x14ac:dyDescent="0.3">
      <c r="A750" s="73">
        <v>42758</v>
      </c>
      <c r="B750" s="130">
        <v>2265.1999510000001</v>
      </c>
      <c r="C750" s="125">
        <f t="shared" si="33"/>
        <v>-5.1735320922760009E-3</v>
      </c>
      <c r="D750" s="128">
        <f t="shared" si="34"/>
        <v>-5173.5320922760011</v>
      </c>
      <c r="E750" s="128">
        <f t="shared" ca="1" si="35"/>
        <v>31400.366994106927</v>
      </c>
    </row>
    <row r="751" spans="1:5" x14ac:dyDescent="0.3">
      <c r="A751" s="73">
        <v>42755</v>
      </c>
      <c r="B751" s="130">
        <v>2271.3100589999999</v>
      </c>
      <c r="C751" s="125">
        <f t="shared" si="33"/>
        <v>1.0180956368444072E-3</v>
      </c>
      <c r="D751" s="128">
        <f t="shared" si="34"/>
        <v>1018.0956368444072</v>
      </c>
      <c r="E751" s="128">
        <f t="shared" ca="1" si="35"/>
        <v>31400.366994106927</v>
      </c>
    </row>
    <row r="752" spans="1:5" x14ac:dyDescent="0.3">
      <c r="A752" s="73">
        <v>42754</v>
      </c>
      <c r="B752" s="130">
        <v>2263.6899410000001</v>
      </c>
      <c r="C752" s="125">
        <f t="shared" si="33"/>
        <v>-3.1091309038863146E-3</v>
      </c>
      <c r="D752" s="128">
        <f t="shared" si="34"/>
        <v>-3109.1309038863146</v>
      </c>
      <c r="E752" s="128">
        <f t="shared" ca="1" si="35"/>
        <v>31400.366994106927</v>
      </c>
    </row>
    <row r="753" spans="1:5" x14ac:dyDescent="0.3">
      <c r="A753" s="73">
        <v>42753</v>
      </c>
      <c r="B753" s="130">
        <v>2271.889893</v>
      </c>
      <c r="C753" s="125">
        <f t="shared" si="33"/>
        <v>6.2271360174519508E-3</v>
      </c>
      <c r="D753" s="128">
        <f t="shared" si="34"/>
        <v>6227.1360174519505</v>
      </c>
      <c r="E753" s="128">
        <f t="shared" ca="1" si="35"/>
        <v>31400.366994106927</v>
      </c>
    </row>
    <row r="754" spans="1:5" x14ac:dyDescent="0.3">
      <c r="A754" s="73">
        <v>42752</v>
      </c>
      <c r="B754" s="130">
        <v>2267.889893</v>
      </c>
      <c r="C754" s="125">
        <f t="shared" si="33"/>
        <v>1.2979910930069227E-2</v>
      </c>
      <c r="D754" s="128">
        <f t="shared" si="34"/>
        <v>12979.910930069227</v>
      </c>
      <c r="E754" s="128">
        <f t="shared" ca="1" si="35"/>
        <v>35896.827345320969</v>
      </c>
    </row>
    <row r="755" spans="1:5" x14ac:dyDescent="0.3">
      <c r="A755" s="73">
        <v>42748</v>
      </c>
      <c r="B755" s="130">
        <v>2274.639893</v>
      </c>
      <c r="C755" s="125">
        <f t="shared" si="33"/>
        <v>1.1283659019928116E-2</v>
      </c>
      <c r="D755" s="128">
        <f t="shared" si="34"/>
        <v>11283.659019928116</v>
      </c>
      <c r="E755" s="128">
        <f t="shared" ca="1" si="35"/>
        <v>38340.826135906646</v>
      </c>
    </row>
    <row r="756" spans="1:5" x14ac:dyDescent="0.3">
      <c r="A756" s="73">
        <v>42747</v>
      </c>
      <c r="B756" s="130">
        <v>2270.4399410000001</v>
      </c>
      <c r="C756" s="125">
        <f t="shared" si="33"/>
        <v>9.1203330391240733E-3</v>
      </c>
      <c r="D756" s="128">
        <f t="shared" si="34"/>
        <v>9120.3330391240725</v>
      </c>
      <c r="E756" s="128">
        <f t="shared" ca="1" si="35"/>
        <v>50132.308327694736</v>
      </c>
    </row>
    <row r="757" spans="1:5" x14ac:dyDescent="0.3">
      <c r="A757" s="73">
        <v>42746</v>
      </c>
      <c r="B757" s="130">
        <v>2275.320068</v>
      </c>
      <c r="C757" s="125">
        <f t="shared" si="33"/>
        <v>2.8384865361337219E-3</v>
      </c>
      <c r="D757" s="128">
        <f t="shared" si="34"/>
        <v>2838.486536133722</v>
      </c>
      <c r="E757" s="128">
        <f t="shared" ca="1" si="35"/>
        <v>63135.072495295455</v>
      </c>
    </row>
    <row r="758" spans="1:5" x14ac:dyDescent="0.3">
      <c r="A758" s="73">
        <v>42745</v>
      </c>
      <c r="B758" s="130">
        <v>2268.8999020000001</v>
      </c>
      <c r="C758" s="125">
        <f t="shared" si="33"/>
        <v>2.2572159572966655E-3</v>
      </c>
      <c r="D758" s="128">
        <f t="shared" si="34"/>
        <v>2257.2159572966657</v>
      </c>
      <c r="E758" s="128">
        <f t="shared" ca="1" si="35"/>
        <v>66952.960489997917</v>
      </c>
    </row>
    <row r="759" spans="1:5" x14ac:dyDescent="0.3">
      <c r="A759" s="73">
        <v>42744</v>
      </c>
      <c r="B759" s="130">
        <v>2268.8999020000001</v>
      </c>
      <c r="C759" s="125">
        <f t="shared" si="33"/>
        <v>3.511756571084268E-3</v>
      </c>
      <c r="D759" s="128">
        <f t="shared" si="34"/>
        <v>3511.7565710842678</v>
      </c>
      <c r="E759" s="128">
        <f t="shared" ca="1" si="35"/>
        <v>73407.11780363883</v>
      </c>
    </row>
    <row r="760" spans="1:5" x14ac:dyDescent="0.3">
      <c r="A760" s="73">
        <v>42741</v>
      </c>
      <c r="B760" s="130">
        <v>2276.9799800000001</v>
      </c>
      <c r="C760" s="125">
        <f t="shared" si="33"/>
        <v>5.2093203870040572E-3</v>
      </c>
      <c r="D760" s="128">
        <f t="shared" si="34"/>
        <v>5209.320387004057</v>
      </c>
      <c r="E760" s="128">
        <f t="shared" ca="1" si="35"/>
        <v>73407.11780363883</v>
      </c>
    </row>
    <row r="761" spans="1:5" x14ac:dyDescent="0.3">
      <c r="A761" s="73">
        <v>42740</v>
      </c>
      <c r="B761" s="130">
        <v>2269</v>
      </c>
      <c r="C761" s="125">
        <f t="shared" si="33"/>
        <v>-7.750753017709E-4</v>
      </c>
      <c r="D761" s="128">
        <f t="shared" si="34"/>
        <v>-775.07530177089996</v>
      </c>
      <c r="E761" s="128">
        <f t="shared" ca="1" si="35"/>
        <v>73407.11780363883</v>
      </c>
    </row>
    <row r="762" spans="1:5" x14ac:dyDescent="0.3">
      <c r="A762" s="73">
        <v>42739</v>
      </c>
      <c r="B762" s="130">
        <v>2270.75</v>
      </c>
      <c r="C762" s="125">
        <f t="shared" si="33"/>
        <v>3.6330881334791787E-3</v>
      </c>
      <c r="D762" s="128">
        <f t="shared" si="34"/>
        <v>3633.0881334791789</v>
      </c>
      <c r="E762" s="128">
        <f t="shared" ca="1" si="35"/>
        <v>73567.600531975768</v>
      </c>
    </row>
    <row r="763" spans="1:5" x14ac:dyDescent="0.3">
      <c r="A763" s="73">
        <v>42738</v>
      </c>
      <c r="B763" s="130">
        <v>2257.830078</v>
      </c>
      <c r="C763" s="125">
        <f t="shared" si="33"/>
        <v>-1.0628102440268794E-4</v>
      </c>
      <c r="D763" s="128">
        <f t="shared" si="34"/>
        <v>-106.28102440268793</v>
      </c>
      <c r="E763" s="128">
        <f t="shared" ca="1" si="35"/>
        <v>73567.600531975768</v>
      </c>
    </row>
    <row r="764" spans="1:5" x14ac:dyDescent="0.3">
      <c r="A764" s="73">
        <v>42734</v>
      </c>
      <c r="B764" s="130">
        <v>2238.830078</v>
      </c>
      <c r="C764" s="125">
        <f t="shared" si="33"/>
        <v>-1.0256252438105906E-2</v>
      </c>
      <c r="D764" s="128">
        <f t="shared" si="34"/>
        <v>-10256.252438105907</v>
      </c>
      <c r="E764" s="128">
        <f t="shared" ca="1" si="35"/>
        <v>73567.600531975768</v>
      </c>
    </row>
    <row r="765" spans="1:5" x14ac:dyDescent="0.3">
      <c r="A765" s="73">
        <v>42733</v>
      </c>
      <c r="B765" s="130">
        <v>2249.26001</v>
      </c>
      <c r="C765" s="125">
        <f t="shared" si="33"/>
        <v>-1.7840743042417673E-3</v>
      </c>
      <c r="D765" s="128">
        <f t="shared" si="34"/>
        <v>-1784.0743042417673</v>
      </c>
      <c r="E765" s="128">
        <f t="shared" ca="1" si="35"/>
        <v>73567.600531975768</v>
      </c>
    </row>
    <row r="766" spans="1:5" x14ac:dyDescent="0.3">
      <c r="A766" s="73">
        <v>42732</v>
      </c>
      <c r="B766" s="130">
        <v>2249.919922</v>
      </c>
      <c r="C766" s="125">
        <f t="shared" si="33"/>
        <v>-9.5962747514182212E-3</v>
      </c>
      <c r="D766" s="128">
        <f t="shared" si="34"/>
        <v>-9596.2747514182211</v>
      </c>
      <c r="E766" s="128">
        <f t="shared" ca="1" si="35"/>
        <v>73567.600531975768</v>
      </c>
    </row>
    <row r="767" spans="1:5" x14ac:dyDescent="0.3">
      <c r="A767" s="73">
        <v>42731</v>
      </c>
      <c r="B767" s="130">
        <v>2268.8798830000001</v>
      </c>
      <c r="C767" s="125">
        <f t="shared" si="33"/>
        <v>5.2814060532639928E-3</v>
      </c>
      <c r="D767" s="128">
        <f t="shared" si="34"/>
        <v>5281.4060532639924</v>
      </c>
      <c r="E767" s="128">
        <f t="shared" ca="1" si="35"/>
        <v>73567.600531975768</v>
      </c>
    </row>
    <row r="768" spans="1:5" x14ac:dyDescent="0.3">
      <c r="A768" s="73">
        <v>42727</v>
      </c>
      <c r="B768" s="130">
        <v>2263.790039</v>
      </c>
      <c r="C768" s="125">
        <f t="shared" si="33"/>
        <v>1.8853522393262878E-3</v>
      </c>
      <c r="D768" s="128">
        <f t="shared" si="34"/>
        <v>1885.3522393262879</v>
      </c>
      <c r="E768" s="128">
        <f t="shared" ca="1" si="35"/>
        <v>73567.600531975768</v>
      </c>
    </row>
    <row r="769" spans="1:5" x14ac:dyDescent="0.3">
      <c r="A769" s="73">
        <v>42726</v>
      </c>
      <c r="B769" s="130">
        <v>2260.959961</v>
      </c>
      <c r="C769" s="125">
        <f t="shared" si="33"/>
        <v>6.575588168391544E-3</v>
      </c>
      <c r="D769" s="128">
        <f t="shared" si="34"/>
        <v>6575.5881683915441</v>
      </c>
      <c r="E769" s="128">
        <f t="shared" ca="1" si="35"/>
        <v>73567.600531975768</v>
      </c>
    </row>
    <row r="770" spans="1:5" x14ac:dyDescent="0.3">
      <c r="A770" s="73">
        <v>42725</v>
      </c>
      <c r="B770" s="130">
        <v>2265.179932</v>
      </c>
      <c r="C770" s="125">
        <f t="shared" si="33"/>
        <v>1.063191066012581E-2</v>
      </c>
      <c r="D770" s="128">
        <f t="shared" si="34"/>
        <v>10631.91066012581</v>
      </c>
      <c r="E770" s="128">
        <f t="shared" ca="1" si="35"/>
        <v>73567.600531975768</v>
      </c>
    </row>
    <row r="771" spans="1:5" x14ac:dyDescent="0.3">
      <c r="A771" s="73">
        <v>42724</v>
      </c>
      <c r="B771" s="130">
        <v>2270.76001</v>
      </c>
      <c r="C771" s="125">
        <f t="shared" si="33"/>
        <v>2.6457479796019978E-2</v>
      </c>
      <c r="D771" s="128">
        <f t="shared" si="34"/>
        <v>26457.479796019979</v>
      </c>
      <c r="E771" s="128">
        <f t="shared" ca="1" si="35"/>
        <v>73567.600531975768</v>
      </c>
    </row>
    <row r="772" spans="1:5" x14ac:dyDescent="0.3">
      <c r="A772" s="73">
        <v>42723</v>
      </c>
      <c r="B772" s="130">
        <v>2262.530029</v>
      </c>
      <c r="C772" s="125">
        <f t="shared" si="33"/>
        <v>2.6225702710470866E-2</v>
      </c>
      <c r="D772" s="128">
        <f t="shared" si="34"/>
        <v>26225.702710470865</v>
      </c>
      <c r="E772" s="128">
        <f t="shared" ca="1" si="35"/>
        <v>73567.600531975768</v>
      </c>
    </row>
    <row r="773" spans="1:5" x14ac:dyDescent="0.3">
      <c r="A773" s="73">
        <v>42720</v>
      </c>
      <c r="B773" s="130">
        <v>2258.070068</v>
      </c>
      <c r="C773" s="125">
        <f t="shared" si="33"/>
        <v>3.0164975696564067E-2</v>
      </c>
      <c r="D773" s="128">
        <f t="shared" si="34"/>
        <v>30164.975696564066</v>
      </c>
      <c r="E773" s="128">
        <f t="shared" ca="1" si="35"/>
        <v>73567.600531975768</v>
      </c>
    </row>
    <row r="774" spans="1:5" x14ac:dyDescent="0.3">
      <c r="A774" s="73">
        <v>42719</v>
      </c>
      <c r="B774" s="130">
        <v>2262.030029</v>
      </c>
      <c r="C774" s="125">
        <f t="shared" si="33"/>
        <v>3.2381267901793187E-2</v>
      </c>
      <c r="D774" s="128">
        <f t="shared" si="34"/>
        <v>32381.267901793188</v>
      </c>
      <c r="E774" s="128">
        <f t="shared" ca="1" si="35"/>
        <v>73567.600531975768</v>
      </c>
    </row>
    <row r="775" spans="1:5" x14ac:dyDescent="0.3">
      <c r="A775" s="73">
        <v>42718</v>
      </c>
      <c r="B775" s="130">
        <v>2253.280029</v>
      </c>
      <c r="C775" s="125">
        <f t="shared" si="33"/>
        <v>2.4772476265991106E-2</v>
      </c>
      <c r="D775" s="128">
        <f t="shared" si="34"/>
        <v>24772.476265991107</v>
      </c>
      <c r="E775" s="128">
        <f t="shared" ca="1" si="35"/>
        <v>73567.600531975768</v>
      </c>
    </row>
    <row r="776" spans="1:5" x14ac:dyDescent="0.3">
      <c r="A776" s="73">
        <v>42717</v>
      </c>
      <c r="B776" s="130">
        <v>2271.719971</v>
      </c>
      <c r="C776" s="125">
        <f t="shared" ref="C776:C839" si="36">B776/B786-1</f>
        <v>3.041741659790298E-2</v>
      </c>
      <c r="D776" s="128">
        <f t="shared" ref="D776:D839" si="37">C776*$B$5</f>
        <v>30417.416597902979</v>
      </c>
      <c r="E776" s="128">
        <f t="shared" ref="E776:E839" ca="1" si="38">ABS(_xlfn.PERCENTILE.INC(OFFSET(D776,0,0,Window),1-VaRLevel))</f>
        <v>73567.600531975768</v>
      </c>
    </row>
    <row r="777" spans="1:5" x14ac:dyDescent="0.3">
      <c r="A777" s="73">
        <v>42716</v>
      </c>
      <c r="B777" s="130">
        <v>2256.959961</v>
      </c>
      <c r="C777" s="125">
        <f t="shared" si="36"/>
        <v>2.508947128953487E-2</v>
      </c>
      <c r="D777" s="128">
        <f t="shared" si="37"/>
        <v>25089.471289534871</v>
      </c>
      <c r="E777" s="128">
        <f t="shared" ca="1" si="38"/>
        <v>73567.600531975768</v>
      </c>
    </row>
    <row r="778" spans="1:5" x14ac:dyDescent="0.3">
      <c r="A778" s="73">
        <v>42713</v>
      </c>
      <c r="B778" s="130">
        <v>2259.530029</v>
      </c>
      <c r="C778" s="125">
        <f t="shared" si="36"/>
        <v>2.0864268622360571E-2</v>
      </c>
      <c r="D778" s="128">
        <f t="shared" si="37"/>
        <v>20864.268622360571</v>
      </c>
      <c r="E778" s="128">
        <f t="shared" ca="1" si="38"/>
        <v>73567.600531975768</v>
      </c>
    </row>
    <row r="779" spans="1:5" x14ac:dyDescent="0.3">
      <c r="A779" s="73">
        <v>42712</v>
      </c>
      <c r="B779" s="130">
        <v>2246.1899410000001</v>
      </c>
      <c r="C779" s="125">
        <f t="shared" si="36"/>
        <v>1.8809631402390892E-2</v>
      </c>
      <c r="D779" s="128">
        <f t="shared" si="37"/>
        <v>18809.631402390893</v>
      </c>
      <c r="E779" s="128">
        <f t="shared" ca="1" si="38"/>
        <v>73567.600531975768</v>
      </c>
    </row>
    <row r="780" spans="1:5" x14ac:dyDescent="0.3">
      <c r="A780" s="73">
        <v>42711</v>
      </c>
      <c r="B780" s="130">
        <v>2241.3500979999999</v>
      </c>
      <c r="C780" s="125">
        <f t="shared" si="36"/>
        <v>1.7435862088261977E-2</v>
      </c>
      <c r="D780" s="128">
        <f t="shared" si="37"/>
        <v>17435.862088261976</v>
      </c>
      <c r="E780" s="128">
        <f t="shared" ca="1" si="38"/>
        <v>73567.600531975768</v>
      </c>
    </row>
    <row r="781" spans="1:5" x14ac:dyDescent="0.3">
      <c r="A781" s="73">
        <v>42710</v>
      </c>
      <c r="B781" s="130">
        <v>2212.2299800000001</v>
      </c>
      <c r="C781" s="125">
        <f t="shared" si="36"/>
        <v>6.3916733091164968E-3</v>
      </c>
      <c r="D781" s="128">
        <f t="shared" si="37"/>
        <v>6391.673309116497</v>
      </c>
      <c r="E781" s="128">
        <f t="shared" ca="1" si="38"/>
        <v>73567.600531975768</v>
      </c>
    </row>
    <row r="782" spans="1:5" x14ac:dyDescent="0.3">
      <c r="A782" s="73">
        <v>42709</v>
      </c>
      <c r="B782" s="130">
        <v>2204.709961</v>
      </c>
      <c r="C782" s="125">
        <f t="shared" si="36"/>
        <v>1.0454218811363214E-2</v>
      </c>
      <c r="D782" s="128">
        <f t="shared" si="37"/>
        <v>10454.218811363215</v>
      </c>
      <c r="E782" s="128">
        <f t="shared" ca="1" si="38"/>
        <v>73567.600531975768</v>
      </c>
    </row>
    <row r="783" spans="1:5" x14ac:dyDescent="0.3">
      <c r="A783" s="73">
        <v>42706</v>
      </c>
      <c r="B783" s="130">
        <v>2191.9499510000001</v>
      </c>
      <c r="C783" s="125">
        <f t="shared" si="36"/>
        <v>2.2083076107521915E-3</v>
      </c>
      <c r="D783" s="128">
        <f t="shared" si="37"/>
        <v>2208.3076107521915</v>
      </c>
      <c r="E783" s="128">
        <f t="shared" ca="1" si="38"/>
        <v>73567.600531975768</v>
      </c>
    </row>
    <row r="784" spans="1:5" x14ac:dyDescent="0.3">
      <c r="A784" s="73">
        <v>42705</v>
      </c>
      <c r="B784" s="130">
        <v>2191.080078</v>
      </c>
      <c r="C784" s="125">
        <f t="shared" si="36"/>
        <v>6.4954189749049096E-3</v>
      </c>
      <c r="D784" s="128">
        <f t="shared" si="37"/>
        <v>6495.4189749049092</v>
      </c>
      <c r="E784" s="128">
        <f t="shared" ca="1" si="38"/>
        <v>73567.600531975768</v>
      </c>
    </row>
    <row r="785" spans="1:5" x14ac:dyDescent="0.3">
      <c r="A785" s="73">
        <v>42704</v>
      </c>
      <c r="B785" s="130">
        <v>2198.8100589999999</v>
      </c>
      <c r="C785" s="125">
        <f t="shared" si="36"/>
        <v>8.4481064873473954E-3</v>
      </c>
      <c r="D785" s="128">
        <f t="shared" si="37"/>
        <v>8448.1064873473952</v>
      </c>
      <c r="E785" s="128">
        <f t="shared" ca="1" si="38"/>
        <v>73567.600531975768</v>
      </c>
    </row>
    <row r="786" spans="1:5" x14ac:dyDescent="0.3">
      <c r="A786" s="73">
        <v>42703</v>
      </c>
      <c r="B786" s="130">
        <v>2204.6599120000001</v>
      </c>
      <c r="C786" s="125">
        <f t="shared" si="36"/>
        <v>1.8695112242889111E-2</v>
      </c>
      <c r="D786" s="128">
        <f t="shared" si="37"/>
        <v>18695.11224288911</v>
      </c>
      <c r="E786" s="128">
        <f t="shared" ca="1" si="38"/>
        <v>73567.600531975768</v>
      </c>
    </row>
    <row r="787" spans="1:5" x14ac:dyDescent="0.3">
      <c r="A787" s="73">
        <v>42702</v>
      </c>
      <c r="B787" s="130">
        <v>2201.719971</v>
      </c>
      <c r="C787" s="125">
        <f t="shared" si="36"/>
        <v>1.7219164611674609E-2</v>
      </c>
      <c r="D787" s="128">
        <f t="shared" si="37"/>
        <v>17219.164611674609</v>
      </c>
      <c r="E787" s="128">
        <f t="shared" ca="1" si="38"/>
        <v>73567.600531975768</v>
      </c>
    </row>
    <row r="788" spans="1:5" x14ac:dyDescent="0.3">
      <c r="A788" s="73">
        <v>42699</v>
      </c>
      <c r="B788" s="130">
        <v>2213.3500979999999</v>
      </c>
      <c r="C788" s="125">
        <f t="shared" si="36"/>
        <v>2.116287966821262E-2</v>
      </c>
      <c r="D788" s="128">
        <f t="shared" si="37"/>
        <v>21162.879668212619</v>
      </c>
      <c r="E788" s="128">
        <f t="shared" ca="1" si="38"/>
        <v>73567.600531975768</v>
      </c>
    </row>
    <row r="789" spans="1:5" x14ac:dyDescent="0.3">
      <c r="A789" s="73">
        <v>42697</v>
      </c>
      <c r="B789" s="130">
        <v>2204.719971</v>
      </c>
      <c r="C789" s="125">
        <f t="shared" si="36"/>
        <v>1.9165500590934581E-2</v>
      </c>
      <c r="D789" s="128">
        <f t="shared" si="37"/>
        <v>19165.500590934582</v>
      </c>
      <c r="E789" s="128">
        <f t="shared" ca="1" si="38"/>
        <v>73567.600531975768</v>
      </c>
    </row>
    <row r="790" spans="1:5" x14ac:dyDescent="0.3">
      <c r="A790" s="73">
        <v>42696</v>
      </c>
      <c r="B790" s="130">
        <v>2202.9399410000001</v>
      </c>
      <c r="C790" s="125">
        <f t="shared" si="36"/>
        <v>2.9622857153924986E-2</v>
      </c>
      <c r="D790" s="128">
        <f t="shared" si="37"/>
        <v>29622.857153924986</v>
      </c>
      <c r="E790" s="128">
        <f t="shared" ca="1" si="38"/>
        <v>73567.600531975768</v>
      </c>
    </row>
    <row r="791" spans="1:5" x14ac:dyDescent="0.3">
      <c r="A791" s="73">
        <v>42695</v>
      </c>
      <c r="B791" s="130">
        <v>2198.179932</v>
      </c>
      <c r="C791" s="125">
        <f t="shared" si="36"/>
        <v>3.1273415860292975E-2</v>
      </c>
      <c r="D791" s="128">
        <f t="shared" si="37"/>
        <v>31273.415860292975</v>
      </c>
      <c r="E791" s="128">
        <f t="shared" ca="1" si="38"/>
        <v>73567.600531975768</v>
      </c>
    </row>
    <row r="792" spans="1:5" x14ac:dyDescent="0.3">
      <c r="A792" s="73">
        <v>42692</v>
      </c>
      <c r="B792" s="130">
        <v>2181.8999020000001</v>
      </c>
      <c r="C792" s="125">
        <f t="shared" si="36"/>
        <v>4.6384471918081038E-2</v>
      </c>
      <c r="D792" s="128">
        <f t="shared" si="37"/>
        <v>46384.471918081035</v>
      </c>
      <c r="E792" s="128">
        <f t="shared" ca="1" si="38"/>
        <v>73567.600531975768</v>
      </c>
    </row>
    <row r="793" spans="1:5" x14ac:dyDescent="0.3">
      <c r="A793" s="73">
        <v>42691</v>
      </c>
      <c r="B793" s="130">
        <v>2187.1201169999999</v>
      </c>
      <c r="C793" s="125">
        <f t="shared" si="36"/>
        <v>4.7140371888365173E-2</v>
      </c>
      <c r="D793" s="128">
        <f t="shared" si="37"/>
        <v>47140.371888365175</v>
      </c>
      <c r="E793" s="128">
        <f t="shared" ca="1" si="38"/>
        <v>73567.600531975768</v>
      </c>
    </row>
    <row r="794" spans="1:5" x14ac:dyDescent="0.3">
      <c r="A794" s="73">
        <v>42690</v>
      </c>
      <c r="B794" s="130">
        <v>2176.9399410000001</v>
      </c>
      <c r="C794" s="125">
        <f t="shared" si="36"/>
        <v>3.7655987407505975E-2</v>
      </c>
      <c r="D794" s="128">
        <f t="shared" si="37"/>
        <v>37655.987407505978</v>
      </c>
      <c r="E794" s="128">
        <f t="shared" ca="1" si="38"/>
        <v>73567.600531975768</v>
      </c>
    </row>
    <row r="795" spans="1:5" x14ac:dyDescent="0.3">
      <c r="A795" s="73">
        <v>42689</v>
      </c>
      <c r="B795" s="130">
        <v>2180.389893</v>
      </c>
      <c r="C795" s="125">
        <f t="shared" si="36"/>
        <v>3.2518479222167773E-2</v>
      </c>
      <c r="D795" s="128">
        <f t="shared" si="37"/>
        <v>32518.479222167774</v>
      </c>
      <c r="E795" s="128">
        <f t="shared" ca="1" si="38"/>
        <v>73567.600531975768</v>
      </c>
    </row>
    <row r="796" spans="1:5" x14ac:dyDescent="0.3">
      <c r="A796" s="73">
        <v>42688</v>
      </c>
      <c r="B796" s="130">
        <v>2164.1999510000001</v>
      </c>
      <c r="C796" s="125">
        <f t="shared" si="36"/>
        <v>1.7896221223257847E-2</v>
      </c>
      <c r="D796" s="128">
        <f t="shared" si="37"/>
        <v>17896.221223257846</v>
      </c>
      <c r="E796" s="128">
        <f t="shared" ca="1" si="38"/>
        <v>73567.600531975768</v>
      </c>
    </row>
    <row r="797" spans="1:5" x14ac:dyDescent="0.3">
      <c r="A797" s="73">
        <v>42685</v>
      </c>
      <c r="B797" s="130">
        <v>2164.4499510000001</v>
      </c>
      <c r="C797" s="125">
        <f t="shared" si="36"/>
        <v>1.7889325470751505E-2</v>
      </c>
      <c r="D797" s="128">
        <f t="shared" si="37"/>
        <v>17889.325470751504</v>
      </c>
      <c r="E797" s="128">
        <f t="shared" ca="1" si="38"/>
        <v>73567.600531975768</v>
      </c>
    </row>
    <row r="798" spans="1:5" x14ac:dyDescent="0.3">
      <c r="A798" s="73">
        <v>42684</v>
      </c>
      <c r="B798" s="130">
        <v>2167.4799800000001</v>
      </c>
      <c r="C798" s="125">
        <f t="shared" si="36"/>
        <v>1.6145942115622924E-2</v>
      </c>
      <c r="D798" s="128">
        <f t="shared" si="37"/>
        <v>16145.942115622924</v>
      </c>
      <c r="E798" s="128">
        <f t="shared" ca="1" si="38"/>
        <v>73567.600531975768</v>
      </c>
    </row>
    <row r="799" spans="1:5" x14ac:dyDescent="0.3">
      <c r="A799" s="73">
        <v>42683</v>
      </c>
      <c r="B799" s="130">
        <v>2163.26001</v>
      </c>
      <c r="C799" s="125">
        <f t="shared" si="36"/>
        <v>1.1138517622646837E-2</v>
      </c>
      <c r="D799" s="128">
        <f t="shared" si="37"/>
        <v>11138.517622646837</v>
      </c>
      <c r="E799" s="128">
        <f t="shared" ca="1" si="38"/>
        <v>73567.600531975768</v>
      </c>
    </row>
    <row r="800" spans="1:5" x14ac:dyDescent="0.3">
      <c r="A800" s="73">
        <v>42682</v>
      </c>
      <c r="B800" s="130">
        <v>2139.5600589999999</v>
      </c>
      <c r="C800" s="125">
        <f t="shared" si="36"/>
        <v>-1.6796940722173526E-3</v>
      </c>
      <c r="D800" s="128">
        <f t="shared" si="37"/>
        <v>-1679.6940722173526</v>
      </c>
      <c r="E800" s="128">
        <f t="shared" ca="1" si="38"/>
        <v>73567.600531975768</v>
      </c>
    </row>
    <row r="801" spans="1:5" x14ac:dyDescent="0.3">
      <c r="A801" s="73">
        <v>42681</v>
      </c>
      <c r="B801" s="130">
        <v>2131.5200199999999</v>
      </c>
      <c r="C801" s="125">
        <f t="shared" si="36"/>
        <v>-9.2082838438333203E-3</v>
      </c>
      <c r="D801" s="128">
        <f t="shared" si="37"/>
        <v>-9208.2838438333201</v>
      </c>
      <c r="E801" s="128">
        <f t="shared" ca="1" si="38"/>
        <v>73567.600531975768</v>
      </c>
    </row>
    <row r="802" spans="1:5" x14ac:dyDescent="0.3">
      <c r="A802" s="73">
        <v>42678</v>
      </c>
      <c r="B802" s="130">
        <v>2085.179932</v>
      </c>
      <c r="C802" s="125">
        <f t="shared" si="36"/>
        <v>-2.614469834142874E-2</v>
      </c>
      <c r="D802" s="128">
        <f t="shared" si="37"/>
        <v>-26144.698341428739</v>
      </c>
      <c r="E802" s="128">
        <f t="shared" ca="1" si="38"/>
        <v>73567.600531975768</v>
      </c>
    </row>
    <row r="803" spans="1:5" x14ac:dyDescent="0.3">
      <c r="A803" s="73">
        <v>42677</v>
      </c>
      <c r="B803" s="130">
        <v>2088.6599120000001</v>
      </c>
      <c r="C803" s="125">
        <f t="shared" si="36"/>
        <v>-2.4601498984312631E-2</v>
      </c>
      <c r="D803" s="128">
        <f t="shared" si="37"/>
        <v>-24601.498984312631</v>
      </c>
      <c r="E803" s="128">
        <f t="shared" ca="1" si="38"/>
        <v>73567.600531975768</v>
      </c>
    </row>
    <row r="804" spans="1:5" x14ac:dyDescent="0.3">
      <c r="A804" s="73">
        <v>42676</v>
      </c>
      <c r="B804" s="130">
        <v>2097.9399410000001</v>
      </c>
      <c r="C804" s="125">
        <f t="shared" si="36"/>
        <v>-2.1615591714269855E-2</v>
      </c>
      <c r="D804" s="128">
        <f t="shared" si="37"/>
        <v>-21615.591714269856</v>
      </c>
      <c r="E804" s="128">
        <f t="shared" ca="1" si="38"/>
        <v>73567.600531975768</v>
      </c>
    </row>
    <row r="805" spans="1:5" x14ac:dyDescent="0.3">
      <c r="A805" s="73">
        <v>42675</v>
      </c>
      <c r="B805" s="130">
        <v>2111.719971</v>
      </c>
      <c r="C805" s="125">
        <f t="shared" si="36"/>
        <v>-1.3030531745657048E-2</v>
      </c>
      <c r="D805" s="128">
        <f t="shared" si="37"/>
        <v>-13030.531745657048</v>
      </c>
      <c r="E805" s="128">
        <f t="shared" ca="1" si="38"/>
        <v>73567.600531975768</v>
      </c>
    </row>
    <row r="806" spans="1:5" x14ac:dyDescent="0.3">
      <c r="A806" s="73">
        <v>42674</v>
      </c>
      <c r="B806" s="130">
        <v>2126.1499020000001</v>
      </c>
      <c r="C806" s="125">
        <f t="shared" si="36"/>
        <v>-1.6463578650360855E-4</v>
      </c>
      <c r="D806" s="128">
        <f t="shared" si="37"/>
        <v>-164.63578650360856</v>
      </c>
      <c r="E806" s="128">
        <f t="shared" ca="1" si="38"/>
        <v>73567.600531975768</v>
      </c>
    </row>
    <row r="807" spans="1:5" x14ac:dyDescent="0.3">
      <c r="A807" s="73">
        <v>42671</v>
      </c>
      <c r="B807" s="130">
        <v>2126.4099120000001</v>
      </c>
      <c r="C807" s="125">
        <f t="shared" si="36"/>
        <v>-3.0802295668991286E-3</v>
      </c>
      <c r="D807" s="128">
        <f t="shared" si="37"/>
        <v>-3080.2295668991287</v>
      </c>
      <c r="E807" s="128">
        <f t="shared" ca="1" si="38"/>
        <v>73567.600531975768</v>
      </c>
    </row>
    <row r="808" spans="1:5" x14ac:dyDescent="0.3">
      <c r="A808" s="73">
        <v>42670</v>
      </c>
      <c r="B808" s="130">
        <v>2133.040039</v>
      </c>
      <c r="C808" s="125">
        <f t="shared" si="36"/>
        <v>2.2976717485700959E-4</v>
      </c>
      <c r="D808" s="128">
        <f t="shared" si="37"/>
        <v>229.76717485700959</v>
      </c>
      <c r="E808" s="128">
        <f t="shared" ca="1" si="38"/>
        <v>73567.600531975768</v>
      </c>
    </row>
    <row r="809" spans="1:5" x14ac:dyDescent="0.3">
      <c r="A809" s="73">
        <v>42669</v>
      </c>
      <c r="B809" s="130">
        <v>2139.429932</v>
      </c>
      <c r="C809" s="125">
        <f t="shared" si="36"/>
        <v>1.168672145153149E-4</v>
      </c>
      <c r="D809" s="128">
        <f t="shared" si="37"/>
        <v>116.8672145153149</v>
      </c>
      <c r="E809" s="128">
        <f t="shared" ca="1" si="38"/>
        <v>73567.600531975768</v>
      </c>
    </row>
    <row r="810" spans="1:5" x14ac:dyDescent="0.3">
      <c r="A810" s="73">
        <v>42668</v>
      </c>
      <c r="B810" s="130">
        <v>2143.1599120000001</v>
      </c>
      <c r="C810" s="125">
        <f t="shared" si="36"/>
        <v>3.009239379886397E-3</v>
      </c>
      <c r="D810" s="128">
        <f t="shared" si="37"/>
        <v>3009.2393798863968</v>
      </c>
      <c r="E810" s="128">
        <f t="shared" ca="1" si="38"/>
        <v>73567.600531975768</v>
      </c>
    </row>
    <row r="811" spans="1:5" x14ac:dyDescent="0.3">
      <c r="A811" s="73">
        <v>42667</v>
      </c>
      <c r="B811" s="130">
        <v>2151.330078</v>
      </c>
      <c r="C811" s="125">
        <f t="shared" si="36"/>
        <v>-5.6986007512627168E-3</v>
      </c>
      <c r="D811" s="128">
        <f t="shared" si="37"/>
        <v>-5698.6007512627166</v>
      </c>
      <c r="E811" s="128">
        <f t="shared" ca="1" si="38"/>
        <v>73567.600531975768</v>
      </c>
    </row>
    <row r="812" spans="1:5" x14ac:dyDescent="0.3">
      <c r="A812" s="73">
        <v>42664</v>
      </c>
      <c r="B812" s="130">
        <v>2141.1599120000001</v>
      </c>
      <c r="C812" s="125">
        <f t="shared" si="36"/>
        <v>-5.8410384068691146E-3</v>
      </c>
      <c r="D812" s="128">
        <f t="shared" si="37"/>
        <v>-5841.0384068691146</v>
      </c>
      <c r="E812" s="128">
        <f t="shared" ca="1" si="38"/>
        <v>73567.600531975768</v>
      </c>
    </row>
    <row r="813" spans="1:5" x14ac:dyDescent="0.3">
      <c r="A813" s="73">
        <v>42663</v>
      </c>
      <c r="B813" s="130">
        <v>2141.3400879999999</v>
      </c>
      <c r="C813" s="125">
        <f t="shared" si="36"/>
        <v>-8.9921332766362827E-3</v>
      </c>
      <c r="D813" s="128">
        <f t="shared" si="37"/>
        <v>-8992.133276636283</v>
      </c>
      <c r="E813" s="128">
        <f t="shared" ca="1" si="38"/>
        <v>73567.600531975768</v>
      </c>
    </row>
    <row r="814" spans="1:5" x14ac:dyDescent="0.3">
      <c r="A814" s="73">
        <v>42662</v>
      </c>
      <c r="B814" s="130">
        <v>2144.290039</v>
      </c>
      <c r="C814" s="125">
        <f t="shared" si="36"/>
        <v>-7.1490145263437554E-3</v>
      </c>
      <c r="D814" s="128">
        <f t="shared" si="37"/>
        <v>-7149.0145263437553</v>
      </c>
      <c r="E814" s="128">
        <f t="shared" ca="1" si="38"/>
        <v>73567.600531975768</v>
      </c>
    </row>
    <row r="815" spans="1:5" x14ac:dyDescent="0.3">
      <c r="A815" s="73">
        <v>42661</v>
      </c>
      <c r="B815" s="130">
        <v>2139.6000979999999</v>
      </c>
      <c r="C815" s="125">
        <f t="shared" si="36"/>
        <v>-5.063911969197421E-3</v>
      </c>
      <c r="D815" s="128">
        <f t="shared" si="37"/>
        <v>-5063.9119691974211</v>
      </c>
      <c r="E815" s="128">
        <f t="shared" ca="1" si="38"/>
        <v>73567.600531975768</v>
      </c>
    </row>
    <row r="816" spans="1:5" x14ac:dyDescent="0.3">
      <c r="A816" s="73">
        <v>42660</v>
      </c>
      <c r="B816" s="130">
        <v>2126.5</v>
      </c>
      <c r="C816" s="125">
        <f t="shared" si="36"/>
        <v>-1.6055872564657458E-2</v>
      </c>
      <c r="D816" s="128">
        <f t="shared" si="37"/>
        <v>-16055.872564657458</v>
      </c>
      <c r="E816" s="128">
        <f t="shared" ca="1" si="38"/>
        <v>73567.600531975768</v>
      </c>
    </row>
    <row r="817" spans="1:5" x14ac:dyDescent="0.3">
      <c r="A817" s="73">
        <v>42657</v>
      </c>
      <c r="B817" s="130">
        <v>2132.9799800000001</v>
      </c>
      <c r="C817" s="125">
        <f t="shared" si="36"/>
        <v>-1.6275666625690799E-2</v>
      </c>
      <c r="D817" s="128">
        <f t="shared" si="37"/>
        <v>-16275.666625690799</v>
      </c>
      <c r="E817" s="128">
        <f t="shared" ca="1" si="38"/>
        <v>73567.600531975768</v>
      </c>
    </row>
    <row r="818" spans="1:5" x14ac:dyDescent="0.3">
      <c r="A818" s="73">
        <v>42656</v>
      </c>
      <c r="B818" s="130">
        <v>2132.5500489999999</v>
      </c>
      <c r="C818" s="125">
        <f t="shared" si="36"/>
        <v>-8.6372441510079723E-3</v>
      </c>
      <c r="D818" s="128">
        <f t="shared" si="37"/>
        <v>-8637.2441510079716</v>
      </c>
      <c r="E818" s="128">
        <f t="shared" ca="1" si="38"/>
        <v>73567.600531975768</v>
      </c>
    </row>
    <row r="819" spans="1:5" x14ac:dyDescent="0.3">
      <c r="A819" s="73">
        <v>42655</v>
      </c>
      <c r="B819" s="130">
        <v>2139.179932</v>
      </c>
      <c r="C819" s="125">
        <f t="shared" si="36"/>
        <v>-1.482482638403182E-2</v>
      </c>
      <c r="D819" s="128">
        <f t="shared" si="37"/>
        <v>-14824.82638403182</v>
      </c>
      <c r="E819" s="128">
        <f t="shared" ca="1" si="38"/>
        <v>73567.600531975768</v>
      </c>
    </row>
    <row r="820" spans="1:5" x14ac:dyDescent="0.3">
      <c r="A820" s="73">
        <v>42654</v>
      </c>
      <c r="B820" s="130">
        <v>2136.7299800000001</v>
      </c>
      <c r="C820" s="125">
        <f t="shared" si="36"/>
        <v>-1.0741066946795774E-2</v>
      </c>
      <c r="D820" s="128">
        <f t="shared" si="37"/>
        <v>-10741.066946795774</v>
      </c>
      <c r="E820" s="128">
        <f t="shared" ca="1" si="38"/>
        <v>73567.600531975768</v>
      </c>
    </row>
    <row r="821" spans="1:5" x14ac:dyDescent="0.3">
      <c r="A821" s="73">
        <v>42653</v>
      </c>
      <c r="B821" s="130">
        <v>2163.6599120000001</v>
      </c>
      <c r="C821" s="125">
        <f t="shared" si="36"/>
        <v>8.1821971008548822E-3</v>
      </c>
      <c r="D821" s="128">
        <f t="shared" si="37"/>
        <v>8182.1971008548826</v>
      </c>
      <c r="E821" s="128">
        <f t="shared" ca="1" si="38"/>
        <v>73567.600531975768</v>
      </c>
    </row>
    <row r="822" spans="1:5" x14ac:dyDescent="0.3">
      <c r="A822" s="73">
        <v>42650</v>
      </c>
      <c r="B822" s="130">
        <v>2153.73999</v>
      </c>
      <c r="C822" s="125">
        <f t="shared" si="36"/>
        <v>-5.05843852858745E-3</v>
      </c>
      <c r="D822" s="128">
        <f t="shared" si="37"/>
        <v>-5058.4385285874496</v>
      </c>
      <c r="E822" s="128">
        <f t="shared" ca="1" si="38"/>
        <v>73567.600531975768</v>
      </c>
    </row>
    <row r="823" spans="1:5" x14ac:dyDescent="0.3">
      <c r="A823" s="73">
        <v>42649</v>
      </c>
      <c r="B823" s="130">
        <v>2160.7700199999999</v>
      </c>
      <c r="C823" s="125">
        <f t="shared" si="36"/>
        <v>-7.5372328023093349E-3</v>
      </c>
      <c r="D823" s="128">
        <f t="shared" si="37"/>
        <v>-7537.2328023093351</v>
      </c>
      <c r="E823" s="128">
        <f t="shared" ca="1" si="38"/>
        <v>73567.600531975768</v>
      </c>
    </row>
    <row r="824" spans="1:5" x14ac:dyDescent="0.3">
      <c r="A824" s="73">
        <v>42648</v>
      </c>
      <c r="B824" s="130">
        <v>2159.7299800000001</v>
      </c>
      <c r="C824" s="125">
        <f t="shared" si="36"/>
        <v>-1.5672439886055267E-3</v>
      </c>
      <c r="D824" s="128">
        <f t="shared" si="37"/>
        <v>-1567.2439886055267</v>
      </c>
      <c r="E824" s="128">
        <f t="shared" ca="1" si="38"/>
        <v>73567.600531975768</v>
      </c>
    </row>
    <row r="825" spans="1:5" x14ac:dyDescent="0.3">
      <c r="A825" s="73">
        <v>42647</v>
      </c>
      <c r="B825" s="130">
        <v>2150.48999</v>
      </c>
      <c r="C825" s="125">
        <f t="shared" si="36"/>
        <v>5.0145717042351379E-3</v>
      </c>
      <c r="D825" s="128">
        <f t="shared" si="37"/>
        <v>5014.571704235138</v>
      </c>
      <c r="E825" s="128">
        <f t="shared" ca="1" si="38"/>
        <v>73567.600531975768</v>
      </c>
    </row>
    <row r="826" spans="1:5" x14ac:dyDescent="0.3">
      <c r="A826" s="73">
        <v>42646</v>
      </c>
      <c r="B826" s="130">
        <v>2161.1999510000001</v>
      </c>
      <c r="C826" s="125">
        <f t="shared" si="36"/>
        <v>1.032192340417315E-2</v>
      </c>
      <c r="D826" s="128">
        <f t="shared" si="37"/>
        <v>10321.923404173151</v>
      </c>
      <c r="E826" s="128">
        <f t="shared" ca="1" si="38"/>
        <v>73567.600531975768</v>
      </c>
    </row>
    <row r="827" spans="1:5" x14ac:dyDescent="0.3">
      <c r="A827" s="73">
        <v>42643</v>
      </c>
      <c r="B827" s="130">
        <v>2168.2700199999999</v>
      </c>
      <c r="C827" s="125">
        <f t="shared" si="36"/>
        <v>1.3608196300193054E-2</v>
      </c>
      <c r="D827" s="128">
        <f t="shared" si="37"/>
        <v>13608.196300193054</v>
      </c>
      <c r="E827" s="128">
        <f t="shared" ca="1" si="38"/>
        <v>73567.600531975768</v>
      </c>
    </row>
    <row r="828" spans="1:5" x14ac:dyDescent="0.3">
      <c r="A828" s="73">
        <v>42642</v>
      </c>
      <c r="B828" s="130">
        <v>2151.1298830000001</v>
      </c>
      <c r="C828" s="125">
        <f t="shared" si="36"/>
        <v>1.8022377271396106E-3</v>
      </c>
      <c r="D828" s="128">
        <f t="shared" si="37"/>
        <v>1802.2377271396106</v>
      </c>
      <c r="E828" s="128">
        <f t="shared" ca="1" si="38"/>
        <v>73567.600531975768</v>
      </c>
    </row>
    <row r="829" spans="1:5" x14ac:dyDescent="0.3">
      <c r="A829" s="73">
        <v>42641</v>
      </c>
      <c r="B829" s="130">
        <v>2171.3701169999999</v>
      </c>
      <c r="C829" s="125">
        <f t="shared" si="36"/>
        <v>2.1451096106812173E-2</v>
      </c>
      <c r="D829" s="128">
        <f t="shared" si="37"/>
        <v>21451.096106812172</v>
      </c>
      <c r="E829" s="128">
        <f t="shared" ca="1" si="38"/>
        <v>73567.600531975768</v>
      </c>
    </row>
    <row r="830" spans="1:5" x14ac:dyDescent="0.3">
      <c r="A830" s="73">
        <v>42640</v>
      </c>
      <c r="B830" s="130">
        <v>2159.929932</v>
      </c>
      <c r="C830" s="125">
        <f t="shared" si="36"/>
        <v>1.5472309470787149E-2</v>
      </c>
      <c r="D830" s="128">
        <f t="shared" si="37"/>
        <v>15472.30947078715</v>
      </c>
      <c r="E830" s="128">
        <f t="shared" ca="1" si="38"/>
        <v>73567.600531975768</v>
      </c>
    </row>
    <row r="831" spans="1:5" x14ac:dyDescent="0.3">
      <c r="A831" s="73">
        <v>42639</v>
      </c>
      <c r="B831" s="130">
        <v>2146.1000979999999</v>
      </c>
      <c r="C831" s="125">
        <f t="shared" si="36"/>
        <v>-5.9933770408414633E-3</v>
      </c>
      <c r="D831" s="128">
        <f t="shared" si="37"/>
        <v>-5993.377040841463</v>
      </c>
      <c r="E831" s="128">
        <f t="shared" ca="1" si="38"/>
        <v>73567.600531975768</v>
      </c>
    </row>
    <row r="832" spans="1:5" x14ac:dyDescent="0.3">
      <c r="A832" s="73">
        <v>42636</v>
      </c>
      <c r="B832" s="130">
        <v>2164.6899410000001</v>
      </c>
      <c r="C832" s="125">
        <f t="shared" si="36"/>
        <v>1.7332318664445401E-2</v>
      </c>
      <c r="D832" s="128">
        <f t="shared" si="37"/>
        <v>17332.3186644454</v>
      </c>
      <c r="E832" s="128">
        <f t="shared" ca="1" si="38"/>
        <v>73567.600531975768</v>
      </c>
    </row>
    <row r="833" spans="1:5" x14ac:dyDescent="0.3">
      <c r="A833" s="73">
        <v>42635</v>
      </c>
      <c r="B833" s="130">
        <v>2177.179932</v>
      </c>
      <c r="C833" s="125">
        <f t="shared" si="36"/>
        <v>-1.8888355143478197E-3</v>
      </c>
      <c r="D833" s="128">
        <f t="shared" si="37"/>
        <v>-1888.8355143478198</v>
      </c>
      <c r="E833" s="128">
        <f t="shared" ca="1" si="38"/>
        <v>73567.600531975768</v>
      </c>
    </row>
    <row r="834" spans="1:5" x14ac:dyDescent="0.3">
      <c r="A834" s="73">
        <v>42634</v>
      </c>
      <c r="B834" s="130">
        <v>2163.1201169999999</v>
      </c>
      <c r="C834" s="125">
        <f t="shared" si="36"/>
        <v>-1.0538933988100796E-2</v>
      </c>
      <c r="D834" s="128">
        <f t="shared" si="37"/>
        <v>-10538.933988100796</v>
      </c>
      <c r="E834" s="128">
        <f t="shared" ca="1" si="38"/>
        <v>73567.600531975768</v>
      </c>
    </row>
    <row r="835" spans="1:5" x14ac:dyDescent="0.3">
      <c r="A835" s="73">
        <v>42633</v>
      </c>
      <c r="B835" s="130">
        <v>2139.76001</v>
      </c>
      <c r="C835" s="125">
        <f t="shared" si="36"/>
        <v>-2.1367664203355785E-2</v>
      </c>
      <c r="D835" s="128">
        <f t="shared" si="37"/>
        <v>-21367.664203355784</v>
      </c>
      <c r="E835" s="128">
        <f t="shared" ca="1" si="38"/>
        <v>73567.600531975768</v>
      </c>
    </row>
    <row r="836" spans="1:5" x14ac:dyDescent="0.3">
      <c r="A836" s="73">
        <v>42632</v>
      </c>
      <c r="B836" s="130">
        <v>2139.1201169999999</v>
      </c>
      <c r="C836" s="125">
        <f t="shared" si="36"/>
        <v>-1.8743228550199831E-2</v>
      </c>
      <c r="D836" s="128">
        <f t="shared" si="37"/>
        <v>-18743.22855019983</v>
      </c>
      <c r="E836" s="128">
        <f t="shared" ca="1" si="38"/>
        <v>73567.600531975768</v>
      </c>
    </row>
    <row r="837" spans="1:5" x14ac:dyDescent="0.3">
      <c r="A837" s="73">
        <v>42629</v>
      </c>
      <c r="B837" s="130">
        <v>2139.1599120000001</v>
      </c>
      <c r="C837" s="125">
        <f t="shared" si="36"/>
        <v>-1.4602596868302009E-2</v>
      </c>
      <c r="D837" s="128">
        <f t="shared" si="37"/>
        <v>-14602.596868302009</v>
      </c>
      <c r="E837" s="128">
        <f t="shared" ca="1" si="38"/>
        <v>73567.600531975768</v>
      </c>
    </row>
    <row r="838" spans="1:5" x14ac:dyDescent="0.3">
      <c r="A838" s="73">
        <v>42628</v>
      </c>
      <c r="B838" s="130">
        <v>2147.26001</v>
      </c>
      <c r="C838" s="125">
        <f t="shared" si="36"/>
        <v>-1.091224649793876E-2</v>
      </c>
      <c r="D838" s="128">
        <f t="shared" si="37"/>
        <v>-10912.246497938761</v>
      </c>
      <c r="E838" s="128">
        <f t="shared" ca="1" si="38"/>
        <v>73567.600531975768</v>
      </c>
    </row>
    <row r="839" spans="1:5" x14ac:dyDescent="0.3">
      <c r="A839" s="73">
        <v>42627</v>
      </c>
      <c r="B839" s="130">
        <v>2125.7700199999999</v>
      </c>
      <c r="C839" s="125">
        <f t="shared" si="36"/>
        <v>-2.3137554129784244E-2</v>
      </c>
      <c r="D839" s="128">
        <f t="shared" si="37"/>
        <v>-23137.554129784243</v>
      </c>
      <c r="E839" s="128">
        <f t="shared" ca="1" si="38"/>
        <v>73567.600531975768</v>
      </c>
    </row>
    <row r="840" spans="1:5" x14ac:dyDescent="0.3">
      <c r="A840" s="73">
        <v>42626</v>
      </c>
      <c r="B840" s="130">
        <v>2127.0200199999999</v>
      </c>
      <c r="C840" s="125">
        <f t="shared" ref="C840:C903" si="39">B840/B850-1</f>
        <v>-2.4472736799691086E-2</v>
      </c>
      <c r="D840" s="128">
        <f t="shared" ref="D840:D903" si="40">C840*$B$5</f>
        <v>-24472.736799691087</v>
      </c>
      <c r="E840" s="128">
        <f t="shared" ref="E840:E903" ca="1" si="41">ABS(_xlfn.PERCENTILE.INC(OFFSET(D840,0,0,Window),1-VaRLevel))</f>
        <v>73567.600531975768</v>
      </c>
    </row>
    <row r="841" spans="1:5" x14ac:dyDescent="0.3">
      <c r="A841" s="73">
        <v>42625</v>
      </c>
      <c r="B841" s="130">
        <v>2159.040039</v>
      </c>
      <c r="C841" s="125">
        <f t="shared" si="39"/>
        <v>-4.6103344429779813E-3</v>
      </c>
      <c r="D841" s="128">
        <f t="shared" si="40"/>
        <v>-4610.3344429779818</v>
      </c>
      <c r="E841" s="128">
        <f t="shared" ca="1" si="41"/>
        <v>73567.600531975768</v>
      </c>
    </row>
    <row r="842" spans="1:5" x14ac:dyDescent="0.3">
      <c r="A842" s="73">
        <v>42622</v>
      </c>
      <c r="B842" s="130">
        <v>2127.8100589999999</v>
      </c>
      <c r="C842" s="125">
        <f t="shared" si="39"/>
        <v>-2.0557205667355194E-2</v>
      </c>
      <c r="D842" s="128">
        <f t="shared" si="40"/>
        <v>-20557.205667355192</v>
      </c>
      <c r="E842" s="128">
        <f t="shared" ca="1" si="41"/>
        <v>73567.600531975768</v>
      </c>
    </row>
    <row r="843" spans="1:5" x14ac:dyDescent="0.3">
      <c r="A843" s="73">
        <v>42621</v>
      </c>
      <c r="B843" s="130">
        <v>2181.3000489999999</v>
      </c>
      <c r="C843" s="125">
        <f t="shared" si="39"/>
        <v>2.6937576577297229E-3</v>
      </c>
      <c r="D843" s="128">
        <f t="shared" si="40"/>
        <v>2693.7576577297227</v>
      </c>
      <c r="E843" s="128">
        <f t="shared" ca="1" si="41"/>
        <v>73567.600531975768</v>
      </c>
    </row>
    <row r="844" spans="1:5" x14ac:dyDescent="0.3">
      <c r="A844" s="73">
        <v>42620</v>
      </c>
      <c r="B844" s="130">
        <v>2186.1599120000001</v>
      </c>
      <c r="C844" s="125">
        <f t="shared" si="39"/>
        <v>-3.3837396916214235E-4</v>
      </c>
      <c r="D844" s="128">
        <f t="shared" si="40"/>
        <v>-338.37396916214237</v>
      </c>
      <c r="E844" s="128">
        <f t="shared" ca="1" si="41"/>
        <v>73567.600531975768</v>
      </c>
    </row>
    <row r="845" spans="1:5" x14ac:dyDescent="0.3">
      <c r="A845" s="73">
        <v>42619</v>
      </c>
      <c r="B845" s="130">
        <v>2186.4799800000001</v>
      </c>
      <c r="C845" s="125">
        <f t="shared" si="39"/>
        <v>1.7593772625139614E-3</v>
      </c>
      <c r="D845" s="128">
        <f t="shared" si="40"/>
        <v>1759.3772625139613</v>
      </c>
      <c r="E845" s="128">
        <f t="shared" ca="1" si="41"/>
        <v>73567.600531975768</v>
      </c>
    </row>
    <row r="846" spans="1:5" x14ac:dyDescent="0.3">
      <c r="A846" s="73">
        <v>42615</v>
      </c>
      <c r="B846" s="130">
        <v>2179.9799800000001</v>
      </c>
      <c r="C846" s="125">
        <f t="shared" si="39"/>
        <v>-1.781304194657829E-3</v>
      </c>
      <c r="D846" s="128">
        <f t="shared" si="40"/>
        <v>-1781.3041946578289</v>
      </c>
      <c r="E846" s="128">
        <f t="shared" ca="1" si="41"/>
        <v>73567.600531975768</v>
      </c>
    </row>
    <row r="847" spans="1:5" x14ac:dyDescent="0.3">
      <c r="A847" s="73">
        <v>42614</v>
      </c>
      <c r="B847" s="130">
        <v>2170.860107</v>
      </c>
      <c r="C847" s="125">
        <f t="shared" si="39"/>
        <v>-7.3890100923721391E-3</v>
      </c>
      <c r="D847" s="128">
        <f t="shared" si="40"/>
        <v>-7389.0100923721393</v>
      </c>
      <c r="E847" s="128">
        <f t="shared" ca="1" si="41"/>
        <v>73567.600531975768</v>
      </c>
    </row>
    <row r="848" spans="1:5" x14ac:dyDescent="0.3">
      <c r="A848" s="73">
        <v>42613</v>
      </c>
      <c r="B848" s="130">
        <v>2170.9499510000001</v>
      </c>
      <c r="C848" s="125">
        <f t="shared" si="39"/>
        <v>-5.1644747778728517E-3</v>
      </c>
      <c r="D848" s="128">
        <f t="shared" si="40"/>
        <v>-5164.4747778728515</v>
      </c>
      <c r="E848" s="128">
        <f t="shared" ca="1" si="41"/>
        <v>73567.600531975768</v>
      </c>
    </row>
    <row r="849" spans="1:5" x14ac:dyDescent="0.3">
      <c r="A849" s="73">
        <v>42612</v>
      </c>
      <c r="B849" s="130">
        <v>2176.1201169999999</v>
      </c>
      <c r="C849" s="125">
        <f t="shared" si="39"/>
        <v>-9.3188489834261645E-4</v>
      </c>
      <c r="D849" s="128">
        <f t="shared" si="40"/>
        <v>-931.88489834261645</v>
      </c>
      <c r="E849" s="128">
        <f t="shared" ca="1" si="41"/>
        <v>73567.600531975768</v>
      </c>
    </row>
    <row r="850" spans="1:5" x14ac:dyDescent="0.3">
      <c r="A850" s="73">
        <v>42611</v>
      </c>
      <c r="B850" s="130">
        <v>2180.3798830000001</v>
      </c>
      <c r="C850" s="125">
        <f t="shared" si="39"/>
        <v>-4.4608905495820972E-3</v>
      </c>
      <c r="D850" s="128">
        <f t="shared" si="40"/>
        <v>-4460.8905495820973</v>
      </c>
      <c r="E850" s="128">
        <f t="shared" ca="1" si="41"/>
        <v>73567.600531975768</v>
      </c>
    </row>
    <row r="851" spans="1:5" x14ac:dyDescent="0.3">
      <c r="A851" s="73">
        <v>42608</v>
      </c>
      <c r="B851" s="130">
        <v>2169.040039</v>
      </c>
      <c r="C851" s="125">
        <f t="shared" si="39"/>
        <v>-6.8725577084978173E-3</v>
      </c>
      <c r="D851" s="128">
        <f t="shared" si="40"/>
        <v>-6872.5577084978177</v>
      </c>
      <c r="E851" s="128">
        <f t="shared" ca="1" si="41"/>
        <v>79062.270064976998</v>
      </c>
    </row>
    <row r="852" spans="1:5" x14ac:dyDescent="0.3">
      <c r="A852" s="73">
        <v>42607</v>
      </c>
      <c r="B852" s="130">
        <v>2172.469971</v>
      </c>
      <c r="C852" s="125">
        <f t="shared" si="39"/>
        <v>-6.0939375522517381E-3</v>
      </c>
      <c r="D852" s="128">
        <f t="shared" si="40"/>
        <v>-6093.9375522517385</v>
      </c>
      <c r="E852" s="128">
        <f t="shared" ca="1" si="41"/>
        <v>79062.270064976998</v>
      </c>
    </row>
    <row r="853" spans="1:5" x14ac:dyDescent="0.3">
      <c r="A853" s="73">
        <v>42606</v>
      </c>
      <c r="B853" s="130">
        <v>2175.4399410000001</v>
      </c>
      <c r="C853" s="125">
        <f t="shared" si="39"/>
        <v>-2.3005851661039856E-5</v>
      </c>
      <c r="D853" s="128">
        <f t="shared" si="40"/>
        <v>-23.005851661039856</v>
      </c>
      <c r="E853" s="128">
        <f t="shared" ca="1" si="41"/>
        <v>79062.270064976998</v>
      </c>
    </row>
    <row r="854" spans="1:5" x14ac:dyDescent="0.3">
      <c r="A854" s="73">
        <v>42605</v>
      </c>
      <c r="B854" s="130">
        <v>2186.8999020000001</v>
      </c>
      <c r="C854" s="125">
        <f t="shared" si="39"/>
        <v>2.3650444249316838E-3</v>
      </c>
      <c r="D854" s="128">
        <f t="shared" si="40"/>
        <v>2365.0444249316838</v>
      </c>
      <c r="E854" s="128">
        <f t="shared" ca="1" si="41"/>
        <v>79062.270064976998</v>
      </c>
    </row>
    <row r="855" spans="1:5" x14ac:dyDescent="0.3">
      <c r="A855" s="73">
        <v>42604</v>
      </c>
      <c r="B855" s="130">
        <v>2182.639893</v>
      </c>
      <c r="C855" s="125">
        <f t="shared" si="39"/>
        <v>8.0242473754266186E-4</v>
      </c>
      <c r="D855" s="128">
        <f t="shared" si="40"/>
        <v>802.42473754266189</v>
      </c>
      <c r="E855" s="128">
        <f t="shared" ca="1" si="41"/>
        <v>79062.270064976998</v>
      </c>
    </row>
    <row r="856" spans="1:5" x14ac:dyDescent="0.3">
      <c r="A856" s="73">
        <v>42601</v>
      </c>
      <c r="B856" s="130">
        <v>2183.8701169999999</v>
      </c>
      <c r="C856" s="125">
        <f t="shared" si="39"/>
        <v>4.5811246038507392E-4</v>
      </c>
      <c r="D856" s="128">
        <f t="shared" si="40"/>
        <v>458.11246038507392</v>
      </c>
      <c r="E856" s="128">
        <f t="shared" ca="1" si="41"/>
        <v>83747.873465294833</v>
      </c>
    </row>
    <row r="857" spans="1:5" x14ac:dyDescent="0.3">
      <c r="A857" s="73">
        <v>42600</v>
      </c>
      <c r="B857" s="130">
        <v>2187.0200199999999</v>
      </c>
      <c r="C857" s="125">
        <f t="shared" si="39"/>
        <v>1.052097493357973E-2</v>
      </c>
      <c r="D857" s="128">
        <f t="shared" si="40"/>
        <v>10520.97493357973</v>
      </c>
      <c r="E857" s="128">
        <f t="shared" ca="1" si="41"/>
        <v>88931.240147518372</v>
      </c>
    </row>
    <row r="858" spans="1:5" x14ac:dyDescent="0.3">
      <c r="A858" s="73">
        <v>42599</v>
      </c>
      <c r="B858" s="130">
        <v>2182.219971</v>
      </c>
      <c r="C858" s="125">
        <f t="shared" si="39"/>
        <v>8.5174308356263939E-3</v>
      </c>
      <c r="D858" s="128">
        <f t="shared" si="40"/>
        <v>8517.4308356263937</v>
      </c>
      <c r="E858" s="128">
        <f t="shared" ca="1" si="41"/>
        <v>88931.240147518372</v>
      </c>
    </row>
    <row r="859" spans="1:5" x14ac:dyDescent="0.3">
      <c r="A859" s="73">
        <v>42598</v>
      </c>
      <c r="B859" s="130">
        <v>2178.1499020000001</v>
      </c>
      <c r="C859" s="125">
        <f t="shared" si="39"/>
        <v>9.7911817248976796E-3</v>
      </c>
      <c r="D859" s="128">
        <f t="shared" si="40"/>
        <v>9791.1817248976804</v>
      </c>
      <c r="E859" s="128">
        <f t="shared" ca="1" si="41"/>
        <v>88931.240147518372</v>
      </c>
    </row>
    <row r="860" spans="1:5" x14ac:dyDescent="0.3">
      <c r="A860" s="73">
        <v>42597</v>
      </c>
      <c r="B860" s="130">
        <v>2190.1499020000001</v>
      </c>
      <c r="C860" s="125">
        <f t="shared" si="39"/>
        <v>8.8950881765732515E-3</v>
      </c>
      <c r="D860" s="128">
        <f t="shared" si="40"/>
        <v>8895.088176573252</v>
      </c>
      <c r="E860" s="128">
        <f t="shared" ca="1" si="41"/>
        <v>88931.240147518372</v>
      </c>
    </row>
    <row r="861" spans="1:5" x14ac:dyDescent="0.3">
      <c r="A861" s="73">
        <v>42594</v>
      </c>
      <c r="B861" s="130">
        <v>2184.0500489999999</v>
      </c>
      <c r="C861" s="125">
        <f t="shared" si="39"/>
        <v>4.8076695476850784E-3</v>
      </c>
      <c r="D861" s="128">
        <f t="shared" si="40"/>
        <v>4807.6695476850782</v>
      </c>
      <c r="E861" s="128">
        <f t="shared" ca="1" si="41"/>
        <v>88931.240147518372</v>
      </c>
    </row>
    <row r="862" spans="1:5" x14ac:dyDescent="0.3">
      <c r="A862" s="73">
        <v>42593</v>
      </c>
      <c r="B862" s="130">
        <v>2185.790039</v>
      </c>
      <c r="C862" s="125">
        <f t="shared" si="39"/>
        <v>7.2486380894216662E-3</v>
      </c>
      <c r="D862" s="128">
        <f t="shared" si="40"/>
        <v>7248.6380894216663</v>
      </c>
      <c r="E862" s="128">
        <f t="shared" ca="1" si="41"/>
        <v>88931.240147518372</v>
      </c>
    </row>
    <row r="863" spans="1:5" x14ac:dyDescent="0.3">
      <c r="A863" s="73">
        <v>42592</v>
      </c>
      <c r="B863" s="130">
        <v>2175.48999</v>
      </c>
      <c r="C863" s="125">
        <f t="shared" si="39"/>
        <v>4.1124314261327122E-3</v>
      </c>
      <c r="D863" s="128">
        <f t="shared" si="40"/>
        <v>4112.4314261327117</v>
      </c>
      <c r="E863" s="128">
        <f t="shared" ca="1" si="41"/>
        <v>88931.240147518372</v>
      </c>
    </row>
    <row r="864" spans="1:5" x14ac:dyDescent="0.3">
      <c r="A864" s="73">
        <v>42591</v>
      </c>
      <c r="B864" s="130">
        <v>2181.73999</v>
      </c>
      <c r="C864" s="125">
        <f t="shared" si="39"/>
        <v>5.7902333571837605E-3</v>
      </c>
      <c r="D864" s="128">
        <f t="shared" si="40"/>
        <v>5790.2333571837607</v>
      </c>
      <c r="E864" s="128">
        <f t="shared" ca="1" si="41"/>
        <v>88931.240147518372</v>
      </c>
    </row>
    <row r="865" spans="1:5" x14ac:dyDescent="0.3">
      <c r="A865" s="73">
        <v>42590</v>
      </c>
      <c r="B865" s="130">
        <v>2180.889893</v>
      </c>
      <c r="C865" s="125">
        <f t="shared" si="39"/>
        <v>5.7228626108873915E-3</v>
      </c>
      <c r="D865" s="128">
        <f t="shared" si="40"/>
        <v>5722.8626108873914</v>
      </c>
      <c r="E865" s="128">
        <f t="shared" ca="1" si="41"/>
        <v>88931.240147518372</v>
      </c>
    </row>
    <row r="866" spans="1:5" x14ac:dyDescent="0.3">
      <c r="A866" s="73">
        <v>42587</v>
      </c>
      <c r="B866" s="130">
        <v>2182.8701169999999</v>
      </c>
      <c r="C866" s="125">
        <f t="shared" si="39"/>
        <v>3.6045883943978119E-3</v>
      </c>
      <c r="D866" s="128">
        <f t="shared" si="40"/>
        <v>3604.588394397812</v>
      </c>
      <c r="E866" s="128">
        <f t="shared" ca="1" si="41"/>
        <v>88931.240147518372</v>
      </c>
    </row>
    <row r="867" spans="1:5" x14ac:dyDescent="0.3">
      <c r="A867" s="73">
        <v>42586</v>
      </c>
      <c r="B867" s="130">
        <v>2164.25</v>
      </c>
      <c r="C867" s="125">
        <f t="shared" si="39"/>
        <v>-4.2487288902959275E-4</v>
      </c>
      <c r="D867" s="128">
        <f t="shared" si="40"/>
        <v>-424.87288902959273</v>
      </c>
      <c r="E867" s="128">
        <f t="shared" ca="1" si="41"/>
        <v>88931.240147518372</v>
      </c>
    </row>
    <row r="868" spans="1:5" x14ac:dyDescent="0.3">
      <c r="A868" s="73">
        <v>42585</v>
      </c>
      <c r="B868" s="130">
        <v>2163.790039</v>
      </c>
      <c r="C868" s="125">
        <f t="shared" si="39"/>
        <v>-4.2475361087561669E-3</v>
      </c>
      <c r="D868" s="128">
        <f t="shared" si="40"/>
        <v>-4247.5361087561669</v>
      </c>
      <c r="E868" s="128">
        <f t="shared" ca="1" si="41"/>
        <v>88931.240147518372</v>
      </c>
    </row>
    <row r="869" spans="1:5" x14ac:dyDescent="0.3">
      <c r="A869" s="73">
        <v>42584</v>
      </c>
      <c r="B869" s="130">
        <v>2157.030029</v>
      </c>
      <c r="C869" s="125">
        <f t="shared" si="39"/>
        <v>-3.119540761784112E-3</v>
      </c>
      <c r="D869" s="128">
        <f t="shared" si="40"/>
        <v>-3119.540761784112</v>
      </c>
      <c r="E869" s="128">
        <f t="shared" ca="1" si="41"/>
        <v>88931.240147518372</v>
      </c>
    </row>
    <row r="870" spans="1:5" x14ac:dyDescent="0.3">
      <c r="A870" s="73">
        <v>42583</v>
      </c>
      <c r="B870" s="130">
        <v>2170.8400879999999</v>
      </c>
      <c r="C870" s="125">
        <f t="shared" si="39"/>
        <v>1.8229791060269118E-3</v>
      </c>
      <c r="D870" s="128">
        <f t="shared" si="40"/>
        <v>1822.9791060269117</v>
      </c>
      <c r="E870" s="128">
        <f t="shared" ca="1" si="41"/>
        <v>88931.240147518372</v>
      </c>
    </row>
    <row r="871" spans="1:5" x14ac:dyDescent="0.3">
      <c r="A871" s="73">
        <v>42580</v>
      </c>
      <c r="B871" s="130">
        <v>2173.6000979999999</v>
      </c>
      <c r="C871" s="125">
        <f t="shared" si="39"/>
        <v>5.4863711893491374E-3</v>
      </c>
      <c r="D871" s="128">
        <f t="shared" si="40"/>
        <v>5486.3711893491372</v>
      </c>
      <c r="E871" s="128">
        <f t="shared" ca="1" si="41"/>
        <v>88931.240147518372</v>
      </c>
    </row>
    <row r="872" spans="1:5" x14ac:dyDescent="0.3">
      <c r="A872" s="73">
        <v>42579</v>
      </c>
      <c r="B872" s="130">
        <v>2170.0600589999999</v>
      </c>
      <c r="C872" s="125">
        <f t="shared" si="39"/>
        <v>2.916260658578862E-3</v>
      </c>
      <c r="D872" s="128">
        <f t="shared" si="40"/>
        <v>2916.2606585788621</v>
      </c>
      <c r="E872" s="128">
        <f t="shared" ca="1" si="41"/>
        <v>88931.240147518372</v>
      </c>
    </row>
    <row r="873" spans="1:5" x14ac:dyDescent="0.3">
      <c r="A873" s="73">
        <v>42578</v>
      </c>
      <c r="B873" s="130">
        <v>2166.580078</v>
      </c>
      <c r="C873" s="125">
        <f t="shared" si="39"/>
        <v>6.5740332772885601E-3</v>
      </c>
      <c r="D873" s="128">
        <f t="shared" si="40"/>
        <v>6574.0332772885604</v>
      </c>
      <c r="E873" s="128">
        <f t="shared" ca="1" si="41"/>
        <v>88931.240147518372</v>
      </c>
    </row>
    <row r="874" spans="1:5" x14ac:dyDescent="0.3">
      <c r="A874" s="73">
        <v>42577</v>
      </c>
      <c r="B874" s="130">
        <v>2169.179932</v>
      </c>
      <c r="C874" s="125">
        <f t="shared" si="39"/>
        <v>7.9177190364920769E-3</v>
      </c>
      <c r="D874" s="128">
        <f t="shared" si="40"/>
        <v>7917.7190364920771</v>
      </c>
      <c r="E874" s="128">
        <f t="shared" ca="1" si="41"/>
        <v>88931.240147518372</v>
      </c>
    </row>
    <row r="875" spans="1:5" x14ac:dyDescent="0.3">
      <c r="A875" s="73">
        <v>42576</v>
      </c>
      <c r="B875" s="130">
        <v>2168.4799800000001</v>
      </c>
      <c r="C875" s="125">
        <f t="shared" si="39"/>
        <v>1.4654995082090005E-2</v>
      </c>
      <c r="D875" s="128">
        <f t="shared" si="40"/>
        <v>14654.995082090005</v>
      </c>
      <c r="E875" s="128">
        <f t="shared" ca="1" si="41"/>
        <v>88931.240147518372</v>
      </c>
    </row>
    <row r="876" spans="1:5" x14ac:dyDescent="0.3">
      <c r="A876" s="73">
        <v>42573</v>
      </c>
      <c r="B876" s="130">
        <v>2175.030029</v>
      </c>
      <c r="C876" s="125">
        <f t="shared" si="39"/>
        <v>2.1188848808163296E-2</v>
      </c>
      <c r="D876" s="128">
        <f t="shared" si="40"/>
        <v>21188.848808163297</v>
      </c>
      <c r="E876" s="128">
        <f t="shared" ca="1" si="41"/>
        <v>88931.240147518372</v>
      </c>
    </row>
    <row r="877" spans="1:5" x14ac:dyDescent="0.3">
      <c r="A877" s="73">
        <v>42572</v>
      </c>
      <c r="B877" s="130">
        <v>2165.169922</v>
      </c>
      <c r="C877" s="125">
        <f t="shared" si="39"/>
        <v>3.2065409763291974E-2</v>
      </c>
      <c r="D877" s="128">
        <f t="shared" si="40"/>
        <v>32065.409763291973</v>
      </c>
      <c r="E877" s="128">
        <f t="shared" ca="1" si="41"/>
        <v>88931.240147518372</v>
      </c>
    </row>
    <row r="878" spans="1:5" x14ac:dyDescent="0.3">
      <c r="A878" s="73">
        <v>42571</v>
      </c>
      <c r="B878" s="130">
        <v>2173.0200199999999</v>
      </c>
      <c r="C878" s="125">
        <f t="shared" si="39"/>
        <v>3.4904507102384574E-2</v>
      </c>
      <c r="D878" s="128">
        <f t="shared" si="40"/>
        <v>34904.507102384574</v>
      </c>
      <c r="E878" s="128">
        <f t="shared" ca="1" si="41"/>
        <v>88931.240147518372</v>
      </c>
    </row>
    <row r="879" spans="1:5" x14ac:dyDescent="0.3">
      <c r="A879" s="73">
        <v>42570</v>
      </c>
      <c r="B879" s="130">
        <v>2163.780029</v>
      </c>
      <c r="C879" s="125">
        <f t="shared" si="39"/>
        <v>3.6020194984563769E-2</v>
      </c>
      <c r="D879" s="128">
        <f t="shared" si="40"/>
        <v>36020.194984563772</v>
      </c>
      <c r="E879" s="128">
        <f t="shared" ca="1" si="41"/>
        <v>88931.240147518372</v>
      </c>
    </row>
    <row r="880" spans="1:5" x14ac:dyDescent="0.3">
      <c r="A880" s="73">
        <v>42569</v>
      </c>
      <c r="B880" s="130">
        <v>2166.889893</v>
      </c>
      <c r="C880" s="125">
        <f t="shared" si="39"/>
        <v>3.0404880520145117E-2</v>
      </c>
      <c r="D880" s="128">
        <f t="shared" si="40"/>
        <v>30404.880520145118</v>
      </c>
      <c r="E880" s="128">
        <f t="shared" ca="1" si="41"/>
        <v>88931.240147518372</v>
      </c>
    </row>
    <row r="881" spans="1:5" x14ac:dyDescent="0.3">
      <c r="A881" s="73">
        <v>42566</v>
      </c>
      <c r="B881" s="130">
        <v>2161.73999</v>
      </c>
      <c r="C881" s="125">
        <f t="shared" si="39"/>
        <v>2.9959063393642404E-2</v>
      </c>
      <c r="D881" s="128">
        <f t="shared" si="40"/>
        <v>29959.063393642406</v>
      </c>
      <c r="E881" s="128">
        <f t="shared" ca="1" si="41"/>
        <v>88931.240147518372</v>
      </c>
    </row>
    <row r="882" spans="1:5" x14ac:dyDescent="0.3">
      <c r="A882" s="73">
        <v>42565</v>
      </c>
      <c r="B882" s="130">
        <v>2163.75</v>
      </c>
      <c r="C882" s="125">
        <f t="shared" si="39"/>
        <v>4.4901161935887002E-2</v>
      </c>
      <c r="D882" s="128">
        <f t="shared" si="40"/>
        <v>44901.161935887001</v>
      </c>
      <c r="E882" s="128">
        <f t="shared" ca="1" si="41"/>
        <v>88931.240147518372</v>
      </c>
    </row>
    <row r="883" spans="1:5" x14ac:dyDescent="0.3">
      <c r="A883" s="73">
        <v>42564</v>
      </c>
      <c r="B883" s="130">
        <v>2152.429932</v>
      </c>
      <c r="C883" s="125">
        <f t="shared" si="39"/>
        <v>5.7138912298927425E-2</v>
      </c>
      <c r="D883" s="128">
        <f t="shared" si="40"/>
        <v>57138.912298927426</v>
      </c>
      <c r="E883" s="128">
        <f t="shared" ca="1" si="41"/>
        <v>88931.240147518372</v>
      </c>
    </row>
    <row r="884" spans="1:5" x14ac:dyDescent="0.3">
      <c r="A884" s="73">
        <v>42563</v>
      </c>
      <c r="B884" s="130">
        <v>2152.139893</v>
      </c>
      <c r="C884" s="125">
        <f t="shared" si="39"/>
        <v>7.5779465066732499E-2</v>
      </c>
      <c r="D884" s="128">
        <f t="shared" si="40"/>
        <v>75779.465066732504</v>
      </c>
      <c r="E884" s="128">
        <f t="shared" ca="1" si="41"/>
        <v>88931.240147518372</v>
      </c>
    </row>
    <row r="885" spans="1:5" x14ac:dyDescent="0.3">
      <c r="A885" s="73">
        <v>42562</v>
      </c>
      <c r="B885" s="130">
        <v>2137.1599120000001</v>
      </c>
      <c r="C885" s="125">
        <f t="shared" si="39"/>
        <v>4.8959157133511955E-2</v>
      </c>
      <c r="D885" s="128">
        <f t="shared" si="40"/>
        <v>48959.157133511952</v>
      </c>
      <c r="E885" s="128">
        <f t="shared" ca="1" si="41"/>
        <v>88931.240147518372</v>
      </c>
    </row>
    <row r="886" spans="1:5" x14ac:dyDescent="0.3">
      <c r="A886" s="73">
        <v>42559</v>
      </c>
      <c r="B886" s="130">
        <v>2129.8999020000001</v>
      </c>
      <c r="C886" s="125">
        <f t="shared" si="39"/>
        <v>7.845396563943563E-3</v>
      </c>
      <c r="D886" s="128">
        <f t="shared" si="40"/>
        <v>7845.3965639435628</v>
      </c>
      <c r="E886" s="128">
        <f t="shared" ca="1" si="41"/>
        <v>88931.240147518372</v>
      </c>
    </row>
    <row r="887" spans="1:5" x14ac:dyDescent="0.3">
      <c r="A887" s="73">
        <v>42558</v>
      </c>
      <c r="B887" s="130">
        <v>2097.8999020000001</v>
      </c>
      <c r="C887" s="125">
        <f t="shared" si="39"/>
        <v>5.9699111906426072E-3</v>
      </c>
      <c r="D887" s="128">
        <f t="shared" si="40"/>
        <v>5969.9111906426069</v>
      </c>
      <c r="E887" s="128">
        <f t="shared" ca="1" si="41"/>
        <v>88931.240147518372</v>
      </c>
    </row>
    <row r="888" spans="1:5" x14ac:dyDescent="0.3">
      <c r="A888" s="73">
        <v>42557</v>
      </c>
      <c r="B888" s="130">
        <v>2099.7299800000001</v>
      </c>
      <c r="C888" s="125">
        <f t="shared" si="39"/>
        <v>5.1845844741678082E-3</v>
      </c>
      <c r="D888" s="128">
        <f t="shared" si="40"/>
        <v>5184.5844741678084</v>
      </c>
      <c r="E888" s="128">
        <f t="shared" ca="1" si="41"/>
        <v>88931.240147518372</v>
      </c>
    </row>
    <row r="889" spans="1:5" x14ac:dyDescent="0.3">
      <c r="A889" s="73">
        <v>42556</v>
      </c>
      <c r="B889" s="130">
        <v>2088.5500489999999</v>
      </c>
      <c r="C889" s="125">
        <f t="shared" si="39"/>
        <v>2.544125285011356E-3</v>
      </c>
      <c r="D889" s="128">
        <f t="shared" si="40"/>
        <v>2544.125285011356</v>
      </c>
      <c r="E889" s="128">
        <f t="shared" ca="1" si="41"/>
        <v>88931.240147518372</v>
      </c>
    </row>
    <row r="890" spans="1:5" x14ac:dyDescent="0.3">
      <c r="A890" s="73">
        <v>42552</v>
      </c>
      <c r="B890" s="130">
        <v>2102.9499510000001</v>
      </c>
      <c r="C890" s="125">
        <f t="shared" si="39"/>
        <v>1.531946410534113E-2</v>
      </c>
      <c r="D890" s="128">
        <f t="shared" si="40"/>
        <v>15319.464105341129</v>
      </c>
      <c r="E890" s="128">
        <f t="shared" ca="1" si="41"/>
        <v>88931.240147518372</v>
      </c>
    </row>
    <row r="891" spans="1:5" x14ac:dyDescent="0.3">
      <c r="A891" s="73">
        <v>42551</v>
      </c>
      <c r="B891" s="130">
        <v>2098.860107</v>
      </c>
      <c r="C891" s="125">
        <f t="shared" si="39"/>
        <v>1.0043415560437863E-2</v>
      </c>
      <c r="D891" s="128">
        <f t="shared" si="40"/>
        <v>10043.415560437863</v>
      </c>
      <c r="E891" s="128">
        <f t="shared" ca="1" si="41"/>
        <v>88931.240147518372</v>
      </c>
    </row>
    <row r="892" spans="1:5" x14ac:dyDescent="0.3">
      <c r="A892" s="73">
        <v>42550</v>
      </c>
      <c r="B892" s="130">
        <v>2070.7700199999999</v>
      </c>
      <c r="C892" s="125">
        <f t="shared" si="39"/>
        <v>-3.523919864832914E-4</v>
      </c>
      <c r="D892" s="128">
        <f t="shared" si="40"/>
        <v>-352.39198648329142</v>
      </c>
      <c r="E892" s="128">
        <f t="shared" ca="1" si="41"/>
        <v>88931.240147518372</v>
      </c>
    </row>
    <row r="893" spans="1:5" x14ac:dyDescent="0.3">
      <c r="A893" s="73">
        <v>42549</v>
      </c>
      <c r="B893" s="130">
        <v>2036.089966</v>
      </c>
      <c r="C893" s="125">
        <f t="shared" si="39"/>
        <v>-1.8903157447808239E-2</v>
      </c>
      <c r="D893" s="128">
        <f t="shared" si="40"/>
        <v>-18903.15744780824</v>
      </c>
      <c r="E893" s="128">
        <f t="shared" ca="1" si="41"/>
        <v>88931.240147518372</v>
      </c>
    </row>
    <row r="894" spans="1:5" x14ac:dyDescent="0.3">
      <c r="A894" s="73">
        <v>42548</v>
      </c>
      <c r="B894" s="130">
        <v>2000.540039</v>
      </c>
      <c r="C894" s="125">
        <f t="shared" si="39"/>
        <v>-3.7767076357460794E-2</v>
      </c>
      <c r="D894" s="128">
        <f t="shared" si="40"/>
        <v>-37767.076357460792</v>
      </c>
      <c r="E894" s="128">
        <f t="shared" ca="1" si="41"/>
        <v>88931.240147518372</v>
      </c>
    </row>
    <row r="895" spans="1:5" x14ac:dyDescent="0.3">
      <c r="A895" s="73">
        <v>42545</v>
      </c>
      <c r="B895" s="130">
        <v>2037.410034</v>
      </c>
      <c r="C895" s="125">
        <f t="shared" si="39"/>
        <v>-2.7985721897155535E-2</v>
      </c>
      <c r="D895" s="128">
        <f t="shared" si="40"/>
        <v>-27985.721897155534</v>
      </c>
      <c r="E895" s="128">
        <f t="shared" ca="1" si="41"/>
        <v>88931.240147518372</v>
      </c>
    </row>
    <row r="896" spans="1:5" x14ac:dyDescent="0.3">
      <c r="A896" s="73">
        <v>42544</v>
      </c>
      <c r="B896" s="130">
        <v>2113.320068</v>
      </c>
      <c r="C896" s="125">
        <f t="shared" si="39"/>
        <v>-1.0210032807779212E-3</v>
      </c>
      <c r="D896" s="128">
        <f t="shared" si="40"/>
        <v>-1021.0032807779212</v>
      </c>
      <c r="E896" s="128">
        <f t="shared" ca="1" si="41"/>
        <v>88931.240147518372</v>
      </c>
    </row>
    <row r="897" spans="1:5" x14ac:dyDescent="0.3">
      <c r="A897" s="73">
        <v>42543</v>
      </c>
      <c r="B897" s="130">
        <v>2085.4499510000001</v>
      </c>
      <c r="C897" s="125">
        <f t="shared" si="39"/>
        <v>-1.5888748226158156E-2</v>
      </c>
      <c r="D897" s="128">
        <f t="shared" si="40"/>
        <v>-15888.748226158155</v>
      </c>
      <c r="E897" s="128">
        <f t="shared" ca="1" si="41"/>
        <v>88931.240147518372</v>
      </c>
    </row>
    <row r="898" spans="1:5" x14ac:dyDescent="0.3">
      <c r="A898" s="73">
        <v>42542</v>
      </c>
      <c r="B898" s="130">
        <v>2088.8999020000001</v>
      </c>
      <c r="C898" s="125">
        <f t="shared" si="39"/>
        <v>-1.0998367660517538E-2</v>
      </c>
      <c r="D898" s="128">
        <f t="shared" si="40"/>
        <v>-10998.367660517539</v>
      </c>
      <c r="E898" s="128">
        <f t="shared" ca="1" si="41"/>
        <v>88931.240147518372</v>
      </c>
    </row>
    <row r="899" spans="1:5" x14ac:dyDescent="0.3">
      <c r="A899" s="73">
        <v>42541</v>
      </c>
      <c r="B899" s="130">
        <v>2083.25</v>
      </c>
      <c r="C899" s="125">
        <f t="shared" si="39"/>
        <v>-1.2401530803084593E-2</v>
      </c>
      <c r="D899" s="128">
        <f t="shared" si="40"/>
        <v>-12401.530803084594</v>
      </c>
      <c r="E899" s="128">
        <f t="shared" ca="1" si="41"/>
        <v>88931.240147518372</v>
      </c>
    </row>
    <row r="900" spans="1:5" x14ac:dyDescent="0.3">
      <c r="A900" s="73">
        <v>42538</v>
      </c>
      <c r="B900" s="130">
        <v>2071.219971</v>
      </c>
      <c r="C900" s="125">
        <f t="shared" si="39"/>
        <v>-1.3295943345874472E-2</v>
      </c>
      <c r="D900" s="128">
        <f t="shared" si="40"/>
        <v>-13295.943345874472</v>
      </c>
      <c r="E900" s="128">
        <f t="shared" ca="1" si="41"/>
        <v>88931.240147518372</v>
      </c>
    </row>
    <row r="901" spans="1:5" x14ac:dyDescent="0.3">
      <c r="A901" s="73">
        <v>42537</v>
      </c>
      <c r="B901" s="130">
        <v>2077.98999</v>
      </c>
      <c r="C901" s="125">
        <f t="shared" si="39"/>
        <v>-1.295327886839015E-2</v>
      </c>
      <c r="D901" s="128">
        <f t="shared" si="40"/>
        <v>-12953.278868390151</v>
      </c>
      <c r="E901" s="128">
        <f t="shared" ca="1" si="41"/>
        <v>88931.240147518372</v>
      </c>
    </row>
    <row r="902" spans="1:5" x14ac:dyDescent="0.3">
      <c r="A902" s="73">
        <v>42536</v>
      </c>
      <c r="B902" s="130">
        <v>2071.5</v>
      </c>
      <c r="C902" s="125">
        <f t="shared" si="39"/>
        <v>-1.3256647104543551E-2</v>
      </c>
      <c r="D902" s="128">
        <f t="shared" si="40"/>
        <v>-13256.64710454355</v>
      </c>
      <c r="E902" s="128">
        <f t="shared" ca="1" si="41"/>
        <v>88931.240147518372</v>
      </c>
    </row>
    <row r="903" spans="1:5" x14ac:dyDescent="0.3">
      <c r="A903" s="73">
        <v>42535</v>
      </c>
      <c r="B903" s="130">
        <v>2075.320068</v>
      </c>
      <c r="C903" s="125">
        <f t="shared" si="39"/>
        <v>-1.0314925728048596E-2</v>
      </c>
      <c r="D903" s="128">
        <f t="shared" si="40"/>
        <v>-10314.925728048596</v>
      </c>
      <c r="E903" s="128">
        <f t="shared" ca="1" si="41"/>
        <v>88931.240147518372</v>
      </c>
    </row>
    <row r="904" spans="1:5" x14ac:dyDescent="0.3">
      <c r="A904" s="73">
        <v>42534</v>
      </c>
      <c r="B904" s="130">
        <v>2079.0600589999999</v>
      </c>
      <c r="C904" s="125">
        <f t="shared" ref="C904:C967" si="42">B904/B914-1</f>
        <v>-9.5280742036166766E-3</v>
      </c>
      <c r="D904" s="128">
        <f t="shared" ref="D904:D967" si="43">C904*$B$5</f>
        <v>-9528.0742036166757</v>
      </c>
      <c r="E904" s="128">
        <f t="shared" ref="E904:E967" ca="1" si="44">ABS(_xlfn.PERCENTILE.INC(OFFSET(D904,0,0,Window),1-VaRLevel))</f>
        <v>88931.240147518372</v>
      </c>
    </row>
    <row r="905" spans="1:5" x14ac:dyDescent="0.3">
      <c r="A905" s="73">
        <v>42531</v>
      </c>
      <c r="B905" s="130">
        <v>2096.070068</v>
      </c>
      <c r="C905" s="125">
        <f t="shared" si="42"/>
        <v>2.8563081766814769E-3</v>
      </c>
      <c r="D905" s="128">
        <f t="shared" si="43"/>
        <v>2856.3081766814767</v>
      </c>
      <c r="E905" s="128">
        <f t="shared" ca="1" si="44"/>
        <v>88931.240147518372</v>
      </c>
    </row>
    <row r="906" spans="1:5" x14ac:dyDescent="0.3">
      <c r="A906" s="73">
        <v>42530</v>
      </c>
      <c r="B906" s="130">
        <v>2115.4799800000001</v>
      </c>
      <c r="C906" s="125">
        <f t="shared" si="42"/>
        <v>1.1929903534366071E-2</v>
      </c>
      <c r="D906" s="128">
        <f t="shared" si="43"/>
        <v>11929.903534366071</v>
      </c>
      <c r="E906" s="128">
        <f t="shared" ca="1" si="44"/>
        <v>88931.240147518372</v>
      </c>
    </row>
    <row r="907" spans="1:5" x14ac:dyDescent="0.3">
      <c r="A907" s="73">
        <v>42529</v>
      </c>
      <c r="B907" s="130">
        <v>2119.1201169999999</v>
      </c>
      <c r="C907" s="125">
        <f t="shared" si="42"/>
        <v>2.0741239066436767E-2</v>
      </c>
      <c r="D907" s="128">
        <f t="shared" si="43"/>
        <v>20741.239066436767</v>
      </c>
      <c r="E907" s="128">
        <f t="shared" ca="1" si="44"/>
        <v>88931.240147518372</v>
      </c>
    </row>
    <row r="908" spans="1:5" x14ac:dyDescent="0.3">
      <c r="A908" s="73">
        <v>42528</v>
      </c>
      <c r="B908" s="130">
        <v>2112.1298830000001</v>
      </c>
      <c r="C908" s="125">
        <f t="shared" si="42"/>
        <v>3.1293257348276038E-2</v>
      </c>
      <c r="D908" s="128">
        <f t="shared" si="43"/>
        <v>31293.257348276038</v>
      </c>
      <c r="E908" s="128">
        <f t="shared" ca="1" si="44"/>
        <v>88931.240147518372</v>
      </c>
    </row>
    <row r="909" spans="1:5" x14ac:dyDescent="0.3">
      <c r="A909" s="73">
        <v>42527</v>
      </c>
      <c r="B909" s="130">
        <v>2109.4099120000001</v>
      </c>
      <c r="C909" s="125">
        <f t="shared" si="42"/>
        <v>2.7817222513267348E-2</v>
      </c>
      <c r="D909" s="128">
        <f t="shared" si="43"/>
        <v>27817.222513267348</v>
      </c>
      <c r="E909" s="128">
        <f t="shared" ca="1" si="44"/>
        <v>88931.240147518372</v>
      </c>
    </row>
    <row r="910" spans="1:5" x14ac:dyDescent="0.3">
      <c r="A910" s="73">
        <v>42524</v>
      </c>
      <c r="B910" s="130">
        <v>2099.1298830000001</v>
      </c>
      <c r="C910" s="125">
        <f t="shared" si="42"/>
        <v>2.8965041308191664E-2</v>
      </c>
      <c r="D910" s="128">
        <f t="shared" si="43"/>
        <v>28965.041308191663</v>
      </c>
      <c r="E910" s="128">
        <f t="shared" ca="1" si="44"/>
        <v>88931.240147518372</v>
      </c>
    </row>
    <row r="911" spans="1:5" x14ac:dyDescent="0.3">
      <c r="A911" s="73">
        <v>42523</v>
      </c>
      <c r="B911" s="130">
        <v>2105.26001</v>
      </c>
      <c r="C911" s="125">
        <f t="shared" si="42"/>
        <v>2.8144735552456446E-2</v>
      </c>
      <c r="D911" s="128">
        <f t="shared" si="43"/>
        <v>28144.735552456445</v>
      </c>
      <c r="E911" s="128">
        <f t="shared" ca="1" si="44"/>
        <v>88931.240147518372</v>
      </c>
    </row>
    <row r="912" spans="1:5" x14ac:dyDescent="0.3">
      <c r="A912" s="73">
        <v>42522</v>
      </c>
      <c r="B912" s="130">
        <v>2099.330078</v>
      </c>
      <c r="C912" s="125">
        <f t="shared" si="42"/>
        <v>2.5459097011496068E-2</v>
      </c>
      <c r="D912" s="128">
        <f t="shared" si="43"/>
        <v>25459.097011496069</v>
      </c>
      <c r="E912" s="128">
        <f t="shared" ca="1" si="44"/>
        <v>88931.240147518372</v>
      </c>
    </row>
    <row r="913" spans="1:5" x14ac:dyDescent="0.3">
      <c r="A913" s="73">
        <v>42521</v>
      </c>
      <c r="B913" s="130">
        <v>2096.9499510000001</v>
      </c>
      <c r="C913" s="125">
        <f t="shared" si="42"/>
        <v>1.4656518387046624E-2</v>
      </c>
      <c r="D913" s="128">
        <f t="shared" si="43"/>
        <v>14656.518387046624</v>
      </c>
      <c r="E913" s="128">
        <f t="shared" ca="1" si="44"/>
        <v>88931.240147518372</v>
      </c>
    </row>
    <row r="914" spans="1:5" x14ac:dyDescent="0.3">
      <c r="A914" s="73">
        <v>42517</v>
      </c>
      <c r="B914" s="130">
        <v>2099.0600589999999</v>
      </c>
      <c r="C914" s="125">
        <f t="shared" si="42"/>
        <v>2.5627781738785993E-2</v>
      </c>
      <c r="D914" s="128">
        <f t="shared" si="43"/>
        <v>25627.781738785994</v>
      </c>
      <c r="E914" s="128">
        <f t="shared" ca="1" si="44"/>
        <v>88931.240147518372</v>
      </c>
    </row>
    <row r="915" spans="1:5" x14ac:dyDescent="0.3">
      <c r="A915" s="73">
        <v>42516</v>
      </c>
      <c r="B915" s="130">
        <v>2090.1000979999999</v>
      </c>
      <c r="C915" s="125">
        <f t="shared" si="42"/>
        <v>1.2591378198217429E-2</v>
      </c>
      <c r="D915" s="128">
        <f t="shared" si="43"/>
        <v>12591.37819821743</v>
      </c>
      <c r="E915" s="128">
        <f t="shared" ca="1" si="44"/>
        <v>88931.240147518372</v>
      </c>
    </row>
    <row r="916" spans="1:5" x14ac:dyDescent="0.3">
      <c r="A916" s="73">
        <v>42515</v>
      </c>
      <c r="B916" s="130">
        <v>2090.540039</v>
      </c>
      <c r="C916" s="125">
        <f t="shared" si="42"/>
        <v>1.2632881476358104E-2</v>
      </c>
      <c r="D916" s="128">
        <f t="shared" si="43"/>
        <v>12632.881476358105</v>
      </c>
      <c r="E916" s="128">
        <f t="shared" ca="1" si="44"/>
        <v>88931.240147518372</v>
      </c>
    </row>
    <row r="917" spans="1:5" x14ac:dyDescent="0.3">
      <c r="A917" s="73">
        <v>42514</v>
      </c>
      <c r="B917" s="130">
        <v>2076.0600589999999</v>
      </c>
      <c r="C917" s="125">
        <f t="shared" si="42"/>
        <v>-3.9962936051332054E-3</v>
      </c>
      <c r="D917" s="128">
        <f t="shared" si="43"/>
        <v>-3996.2936051332053</v>
      </c>
      <c r="E917" s="128">
        <f t="shared" ca="1" si="44"/>
        <v>88931.240147518372</v>
      </c>
    </row>
    <row r="918" spans="1:5" x14ac:dyDescent="0.3">
      <c r="A918" s="73">
        <v>42513</v>
      </c>
      <c r="B918" s="130">
        <v>2048.040039</v>
      </c>
      <c r="C918" s="125">
        <f t="shared" si="42"/>
        <v>-5.1731452065224559E-3</v>
      </c>
      <c r="D918" s="128">
        <f t="shared" si="43"/>
        <v>-5173.1452065224557</v>
      </c>
      <c r="E918" s="128">
        <f t="shared" ca="1" si="44"/>
        <v>88931.240147518372</v>
      </c>
    </row>
    <row r="919" spans="1:5" x14ac:dyDescent="0.3">
      <c r="A919" s="73">
        <v>42510</v>
      </c>
      <c r="B919" s="130">
        <v>2052.320068</v>
      </c>
      <c r="C919" s="125">
        <f t="shared" si="42"/>
        <v>-2.3429738621086882E-3</v>
      </c>
      <c r="D919" s="128">
        <f t="shared" si="43"/>
        <v>-2342.9738621086881</v>
      </c>
      <c r="E919" s="128">
        <f t="shared" ca="1" si="44"/>
        <v>88931.240147518372</v>
      </c>
    </row>
    <row r="920" spans="1:5" x14ac:dyDescent="0.3">
      <c r="A920" s="73">
        <v>42509</v>
      </c>
      <c r="B920" s="130">
        <v>2040.040039</v>
      </c>
      <c r="C920" s="125">
        <f t="shared" si="42"/>
        <v>-5.1641908117068258E-3</v>
      </c>
      <c r="D920" s="128">
        <f t="shared" si="43"/>
        <v>-5164.190811706826</v>
      </c>
      <c r="E920" s="128">
        <f t="shared" ca="1" si="44"/>
        <v>88931.240147518372</v>
      </c>
    </row>
    <row r="921" spans="1:5" x14ac:dyDescent="0.3">
      <c r="A921" s="73">
        <v>42508</v>
      </c>
      <c r="B921" s="130">
        <v>2047.630005</v>
      </c>
      <c r="C921" s="125">
        <f t="shared" si="42"/>
        <v>-1.7015639264972293E-3</v>
      </c>
      <c r="D921" s="128">
        <f t="shared" si="43"/>
        <v>-1701.5639264972292</v>
      </c>
      <c r="E921" s="128">
        <f t="shared" ca="1" si="44"/>
        <v>88931.240147518372</v>
      </c>
    </row>
    <row r="922" spans="1:5" x14ac:dyDescent="0.3">
      <c r="A922" s="73">
        <v>42507</v>
      </c>
      <c r="B922" s="130">
        <v>2047.209961</v>
      </c>
      <c r="C922" s="125">
        <f t="shared" si="42"/>
        <v>-7.8319230596862743E-3</v>
      </c>
      <c r="D922" s="128">
        <f t="shared" si="43"/>
        <v>-7831.9230596862744</v>
      </c>
      <c r="E922" s="128">
        <f t="shared" ca="1" si="44"/>
        <v>88931.240147518372</v>
      </c>
    </row>
    <row r="923" spans="1:5" x14ac:dyDescent="0.3">
      <c r="A923" s="73">
        <v>42506</v>
      </c>
      <c r="B923" s="130">
        <v>2066.6599120000001</v>
      </c>
      <c r="C923" s="125">
        <f t="shared" si="42"/>
        <v>-7.0960928220186181E-3</v>
      </c>
      <c r="D923" s="128">
        <f t="shared" si="43"/>
        <v>-7096.0928220186179</v>
      </c>
      <c r="E923" s="128">
        <f t="shared" ca="1" si="44"/>
        <v>88931.240147518372</v>
      </c>
    </row>
    <row r="924" spans="1:5" x14ac:dyDescent="0.3">
      <c r="A924" s="73">
        <v>42503</v>
      </c>
      <c r="B924" s="130">
        <v>2046.6099850000001</v>
      </c>
      <c r="C924" s="125">
        <f t="shared" si="42"/>
        <v>-9.0495635290617216E-3</v>
      </c>
      <c r="D924" s="128">
        <f t="shared" si="43"/>
        <v>-9049.5635290617211</v>
      </c>
      <c r="E924" s="128">
        <f t="shared" ca="1" si="44"/>
        <v>88931.240147518372</v>
      </c>
    </row>
    <row r="925" spans="1:5" x14ac:dyDescent="0.3">
      <c r="A925" s="73">
        <v>42502</v>
      </c>
      <c r="B925" s="130">
        <v>2064.110107</v>
      </c>
      <c r="C925" s="125">
        <f t="shared" si="42"/>
        <v>-5.6363307178673994E-3</v>
      </c>
      <c r="D925" s="128">
        <f t="shared" si="43"/>
        <v>-5636.3307178673995</v>
      </c>
      <c r="E925" s="128">
        <f t="shared" ca="1" si="44"/>
        <v>88931.240147518372</v>
      </c>
    </row>
    <row r="926" spans="1:5" x14ac:dyDescent="0.3">
      <c r="A926" s="73">
        <v>42501</v>
      </c>
      <c r="B926" s="130">
        <v>2064.459961</v>
      </c>
      <c r="C926" s="125">
        <f t="shared" si="42"/>
        <v>-1.464808841157561E-2</v>
      </c>
      <c r="D926" s="128">
        <f t="shared" si="43"/>
        <v>-14648.088411575611</v>
      </c>
      <c r="E926" s="128">
        <f t="shared" ca="1" si="44"/>
        <v>88931.240147518372</v>
      </c>
    </row>
    <row r="927" spans="1:5" x14ac:dyDescent="0.3">
      <c r="A927" s="73">
        <v>42500</v>
      </c>
      <c r="B927" s="130">
        <v>2084.389893</v>
      </c>
      <c r="C927" s="125">
        <f t="shared" si="42"/>
        <v>-3.4947928341755308E-3</v>
      </c>
      <c r="D927" s="128">
        <f t="shared" si="43"/>
        <v>-3494.792834175531</v>
      </c>
      <c r="E927" s="128">
        <f t="shared" ca="1" si="44"/>
        <v>88931.240147518372</v>
      </c>
    </row>
    <row r="928" spans="1:5" x14ac:dyDescent="0.3">
      <c r="A928" s="73">
        <v>42499</v>
      </c>
      <c r="B928" s="130">
        <v>2058.6899410000001</v>
      </c>
      <c r="C928" s="125">
        <f t="shared" si="42"/>
        <v>-1.3938230117209516E-2</v>
      </c>
      <c r="D928" s="128">
        <f t="shared" si="43"/>
        <v>-13938.230117209516</v>
      </c>
      <c r="E928" s="128">
        <f t="shared" ca="1" si="44"/>
        <v>88931.240147518372</v>
      </c>
    </row>
    <row r="929" spans="1:5" x14ac:dyDescent="0.3">
      <c r="A929" s="73">
        <v>42496</v>
      </c>
      <c r="B929" s="130">
        <v>2057.139893</v>
      </c>
      <c r="C929" s="125">
        <f t="shared" si="42"/>
        <v>-1.6466108738677709E-2</v>
      </c>
      <c r="D929" s="128">
        <f t="shared" si="43"/>
        <v>-16466.108738677711</v>
      </c>
      <c r="E929" s="128">
        <f t="shared" ca="1" si="44"/>
        <v>88931.240147518372</v>
      </c>
    </row>
    <row r="930" spans="1:5" x14ac:dyDescent="0.3">
      <c r="A930" s="73">
        <v>42495</v>
      </c>
      <c r="B930" s="130">
        <v>2050.6298830000001</v>
      </c>
      <c r="C930" s="125">
        <f t="shared" si="42"/>
        <v>-1.9531670104726562E-2</v>
      </c>
      <c r="D930" s="128">
        <f t="shared" si="43"/>
        <v>-19531.670104726563</v>
      </c>
      <c r="E930" s="128">
        <f t="shared" ca="1" si="44"/>
        <v>88931.240147518372</v>
      </c>
    </row>
    <row r="931" spans="1:5" x14ac:dyDescent="0.3">
      <c r="A931" s="73">
        <v>42494</v>
      </c>
      <c r="B931" s="130">
        <v>2051.1201169999999</v>
      </c>
      <c r="C931" s="125">
        <f t="shared" si="42"/>
        <v>-2.4391070866783271E-2</v>
      </c>
      <c r="D931" s="128">
        <f t="shared" si="43"/>
        <v>-24391.07086678327</v>
      </c>
      <c r="E931" s="128">
        <f t="shared" ca="1" si="44"/>
        <v>88931.240147518372</v>
      </c>
    </row>
    <row r="932" spans="1:5" x14ac:dyDescent="0.3">
      <c r="A932" s="73">
        <v>42493</v>
      </c>
      <c r="B932" s="130">
        <v>2063.3701169999999</v>
      </c>
      <c r="C932" s="125">
        <f t="shared" si="42"/>
        <v>-1.7816989302631203E-2</v>
      </c>
      <c r="D932" s="128">
        <f t="shared" si="43"/>
        <v>-17816.989302631202</v>
      </c>
      <c r="E932" s="128">
        <f t="shared" ca="1" si="44"/>
        <v>88931.240147518372</v>
      </c>
    </row>
    <row r="933" spans="1:5" x14ac:dyDescent="0.3">
      <c r="A933" s="73">
        <v>42492</v>
      </c>
      <c r="B933" s="130">
        <v>2081.429932</v>
      </c>
      <c r="C933" s="125">
        <f t="shared" si="42"/>
        <v>-6.1643073510226909E-3</v>
      </c>
      <c r="D933" s="128">
        <f t="shared" si="43"/>
        <v>-6164.3073510226905</v>
      </c>
      <c r="E933" s="128">
        <f t="shared" ca="1" si="44"/>
        <v>88931.240147518372</v>
      </c>
    </row>
    <row r="934" spans="1:5" x14ac:dyDescent="0.3">
      <c r="A934" s="73">
        <v>42489</v>
      </c>
      <c r="B934" s="130">
        <v>2065.3000489999999</v>
      </c>
      <c r="C934" s="125">
        <f t="shared" si="42"/>
        <v>-7.4156335268452667E-3</v>
      </c>
      <c r="D934" s="128">
        <f t="shared" si="43"/>
        <v>-7415.6335268452667</v>
      </c>
      <c r="E934" s="128">
        <f t="shared" ca="1" si="44"/>
        <v>88931.240147518372</v>
      </c>
    </row>
    <row r="935" spans="1:5" x14ac:dyDescent="0.3">
      <c r="A935" s="73">
        <v>42488</v>
      </c>
      <c r="B935" s="130">
        <v>2075.8100589999999</v>
      </c>
      <c r="C935" s="125">
        <f t="shared" si="42"/>
        <v>-3.3464743770116323E-3</v>
      </c>
      <c r="D935" s="128">
        <f t="shared" si="43"/>
        <v>-3346.4743770116324</v>
      </c>
      <c r="E935" s="128">
        <f t="shared" ca="1" si="44"/>
        <v>88931.240147518372</v>
      </c>
    </row>
    <row r="936" spans="1:5" x14ac:dyDescent="0.3">
      <c r="A936" s="73">
        <v>42487</v>
      </c>
      <c r="B936" s="130">
        <v>2095.1499020000001</v>
      </c>
      <c r="C936" s="125">
        <f t="shared" si="42"/>
        <v>6.1130705990239953E-3</v>
      </c>
      <c r="D936" s="128">
        <f t="shared" si="43"/>
        <v>6113.0705990239949</v>
      </c>
      <c r="E936" s="128">
        <f t="shared" ca="1" si="44"/>
        <v>88931.240147518372</v>
      </c>
    </row>
    <row r="937" spans="1:5" x14ac:dyDescent="0.3">
      <c r="A937" s="73">
        <v>42486</v>
      </c>
      <c r="B937" s="130">
        <v>2091.6999510000001</v>
      </c>
      <c r="C937" s="125">
        <f t="shared" si="42"/>
        <v>1.4541247318596184E-2</v>
      </c>
      <c r="D937" s="128">
        <f t="shared" si="43"/>
        <v>14541.247318596184</v>
      </c>
      <c r="E937" s="128">
        <f t="shared" ca="1" si="44"/>
        <v>88931.240147518372</v>
      </c>
    </row>
    <row r="938" spans="1:5" x14ac:dyDescent="0.3">
      <c r="A938" s="73">
        <v>42485</v>
      </c>
      <c r="B938" s="130">
        <v>2087.790039</v>
      </c>
      <c r="C938" s="125">
        <f t="shared" si="42"/>
        <v>2.2429125130040362E-2</v>
      </c>
      <c r="D938" s="128">
        <f t="shared" si="43"/>
        <v>22429.12513004036</v>
      </c>
      <c r="E938" s="128">
        <f t="shared" ca="1" si="44"/>
        <v>88931.240147518372</v>
      </c>
    </row>
    <row r="939" spans="1:5" x14ac:dyDescent="0.3">
      <c r="A939" s="73">
        <v>42482</v>
      </c>
      <c r="B939" s="130">
        <v>2091.580078</v>
      </c>
      <c r="C939" s="125">
        <f t="shared" si="42"/>
        <v>2.1478854520166291E-2</v>
      </c>
      <c r="D939" s="128">
        <f t="shared" si="43"/>
        <v>21478.854520166289</v>
      </c>
      <c r="E939" s="128">
        <f t="shared" ca="1" si="44"/>
        <v>88931.240147518372</v>
      </c>
    </row>
    <row r="940" spans="1:5" x14ac:dyDescent="0.3">
      <c r="A940" s="73">
        <v>42481</v>
      </c>
      <c r="B940" s="130">
        <v>2091.4799800000001</v>
      </c>
      <c r="C940" s="125">
        <f t="shared" si="42"/>
        <v>2.4276263485955463E-2</v>
      </c>
      <c r="D940" s="128">
        <f t="shared" si="43"/>
        <v>24276.263485955464</v>
      </c>
      <c r="E940" s="128">
        <f t="shared" ca="1" si="44"/>
        <v>88931.240147518372</v>
      </c>
    </row>
    <row r="941" spans="1:5" x14ac:dyDescent="0.3">
      <c r="A941" s="73">
        <v>42480</v>
      </c>
      <c r="B941" s="130">
        <v>2102.3999020000001</v>
      </c>
      <c r="C941" s="125">
        <f t="shared" si="42"/>
        <v>1.7293600070566351E-2</v>
      </c>
      <c r="D941" s="128">
        <f t="shared" si="43"/>
        <v>17293.60007056635</v>
      </c>
      <c r="E941" s="128">
        <f t="shared" ca="1" si="44"/>
        <v>88931.240147518372</v>
      </c>
    </row>
    <row r="942" spans="1:5" x14ac:dyDescent="0.3">
      <c r="A942" s="73">
        <v>42479</v>
      </c>
      <c r="B942" s="130">
        <v>2100.8000489999999</v>
      </c>
      <c r="C942" s="125">
        <f t="shared" si="42"/>
        <v>2.7200674664292102E-2</v>
      </c>
      <c r="D942" s="128">
        <f t="shared" si="43"/>
        <v>27200.674664292103</v>
      </c>
      <c r="E942" s="128">
        <f t="shared" ca="1" si="44"/>
        <v>88931.240147518372</v>
      </c>
    </row>
    <row r="943" spans="1:5" x14ac:dyDescent="0.3">
      <c r="A943" s="73">
        <v>42478</v>
      </c>
      <c r="B943" s="130">
        <v>2094.3400879999999</v>
      </c>
      <c r="C943" s="125">
        <f t="shared" si="42"/>
        <v>1.3653645509951629E-2</v>
      </c>
      <c r="D943" s="128">
        <f t="shared" si="43"/>
        <v>13653.645509951628</v>
      </c>
      <c r="E943" s="128">
        <f t="shared" ca="1" si="44"/>
        <v>88931.240147518372</v>
      </c>
    </row>
    <row r="944" spans="1:5" x14ac:dyDescent="0.3">
      <c r="A944" s="73">
        <v>42475</v>
      </c>
      <c r="B944" s="130">
        <v>2080.7299800000001</v>
      </c>
      <c r="C944" s="125">
        <f t="shared" si="42"/>
        <v>3.835405054455121E-3</v>
      </c>
      <c r="D944" s="128">
        <f t="shared" si="43"/>
        <v>3835.405054455121</v>
      </c>
      <c r="E944" s="128">
        <f t="shared" ca="1" si="44"/>
        <v>88931.240147518372</v>
      </c>
    </row>
    <row r="945" spans="1:5" x14ac:dyDescent="0.3">
      <c r="A945" s="73">
        <v>42474</v>
      </c>
      <c r="B945" s="130">
        <v>2082.780029</v>
      </c>
      <c r="C945" s="125">
        <f t="shared" si="42"/>
        <v>1.1185896817976548E-2</v>
      </c>
      <c r="D945" s="128">
        <f t="shared" si="43"/>
        <v>11185.896817976549</v>
      </c>
      <c r="E945" s="128">
        <f t="shared" ca="1" si="44"/>
        <v>88931.240147518372</v>
      </c>
    </row>
    <row r="946" spans="1:5" x14ac:dyDescent="0.3">
      <c r="A946" s="73">
        <v>42473</v>
      </c>
      <c r="B946" s="130">
        <v>2082.419922</v>
      </c>
      <c r="C946" s="125">
        <f t="shared" si="42"/>
        <v>8.9488463569822319E-3</v>
      </c>
      <c r="D946" s="128">
        <f t="shared" si="43"/>
        <v>8948.8463569822325</v>
      </c>
      <c r="E946" s="128">
        <f t="shared" ca="1" si="44"/>
        <v>88931.240147518372</v>
      </c>
    </row>
    <row r="947" spans="1:5" x14ac:dyDescent="0.3">
      <c r="A947" s="73">
        <v>42472</v>
      </c>
      <c r="B947" s="130">
        <v>2061.719971</v>
      </c>
      <c r="C947" s="125">
        <f t="shared" si="42"/>
        <v>3.2651719297465132E-3</v>
      </c>
      <c r="D947" s="128">
        <f t="shared" si="43"/>
        <v>3265.1719297465133</v>
      </c>
      <c r="E947" s="128">
        <f t="shared" ca="1" si="44"/>
        <v>88931.240147518372</v>
      </c>
    </row>
    <row r="948" spans="1:5" x14ac:dyDescent="0.3">
      <c r="A948" s="73">
        <v>42471</v>
      </c>
      <c r="B948" s="130">
        <v>2041.98999</v>
      </c>
      <c r="C948" s="125">
        <f t="shared" si="42"/>
        <v>2.4250464550072959E-3</v>
      </c>
      <c r="D948" s="128">
        <f t="shared" si="43"/>
        <v>2425.0464550072957</v>
      </c>
      <c r="E948" s="128">
        <f t="shared" ca="1" si="44"/>
        <v>88931.240147518372</v>
      </c>
    </row>
    <row r="949" spans="1:5" x14ac:dyDescent="0.3">
      <c r="A949" s="73">
        <v>42468</v>
      </c>
      <c r="B949" s="130">
        <v>2047.599976</v>
      </c>
      <c r="C949" s="125">
        <f t="shared" si="42"/>
        <v>5.7271016522584262E-3</v>
      </c>
      <c r="D949" s="128">
        <f t="shared" si="43"/>
        <v>5727.1016522584259</v>
      </c>
      <c r="E949" s="128">
        <f t="shared" ca="1" si="44"/>
        <v>88931.240147518372</v>
      </c>
    </row>
    <row r="950" spans="1:5" x14ac:dyDescent="0.3">
      <c r="A950" s="73">
        <v>42467</v>
      </c>
      <c r="B950" s="130">
        <v>2041.910034</v>
      </c>
      <c r="C950" s="125">
        <f t="shared" si="42"/>
        <v>2.5531730583017165E-3</v>
      </c>
      <c r="D950" s="128">
        <f t="shared" si="43"/>
        <v>2553.1730583017165</v>
      </c>
      <c r="E950" s="128">
        <f t="shared" ca="1" si="44"/>
        <v>88931.240147518372</v>
      </c>
    </row>
    <row r="951" spans="1:5" x14ac:dyDescent="0.3">
      <c r="A951" s="73">
        <v>42466</v>
      </c>
      <c r="B951" s="130">
        <v>2066.6599120000001</v>
      </c>
      <c r="C951" s="125">
        <f t="shared" si="42"/>
        <v>8.2251256693184338E-3</v>
      </c>
      <c r="D951" s="128">
        <f t="shared" si="43"/>
        <v>8225.1256693184332</v>
      </c>
      <c r="E951" s="128">
        <f t="shared" ca="1" si="44"/>
        <v>88931.240147518372</v>
      </c>
    </row>
    <row r="952" spans="1:5" x14ac:dyDescent="0.3">
      <c r="A952" s="73">
        <v>42465</v>
      </c>
      <c r="B952" s="130">
        <v>2045.170044</v>
      </c>
      <c r="C952" s="125">
        <f t="shared" si="42"/>
        <v>-3.134165379631404E-3</v>
      </c>
      <c r="D952" s="128">
        <f t="shared" si="43"/>
        <v>-3134.165379631404</v>
      </c>
      <c r="E952" s="128">
        <f t="shared" ca="1" si="44"/>
        <v>88931.240147518372</v>
      </c>
    </row>
    <row r="953" spans="1:5" x14ac:dyDescent="0.3">
      <c r="A953" s="73">
        <v>42464</v>
      </c>
      <c r="B953" s="130">
        <v>2066.1298830000001</v>
      </c>
      <c r="C953" s="125">
        <f t="shared" si="42"/>
        <v>8.0747296373750999E-3</v>
      </c>
      <c r="D953" s="128">
        <f t="shared" si="43"/>
        <v>8074.7296373750996</v>
      </c>
      <c r="E953" s="128">
        <f t="shared" ca="1" si="44"/>
        <v>88931.240147518372</v>
      </c>
    </row>
    <row r="954" spans="1:5" x14ac:dyDescent="0.3">
      <c r="A954" s="73">
        <v>42461</v>
      </c>
      <c r="B954" s="130">
        <v>2072.780029</v>
      </c>
      <c r="C954" s="125">
        <f t="shared" si="42"/>
        <v>1.5774880567064331E-2</v>
      </c>
      <c r="D954" s="128">
        <f t="shared" si="43"/>
        <v>15774.880567064331</v>
      </c>
      <c r="E954" s="128">
        <f t="shared" ca="1" si="44"/>
        <v>88931.240147518372</v>
      </c>
    </row>
    <row r="955" spans="1:5" x14ac:dyDescent="0.3">
      <c r="A955" s="73">
        <v>42460</v>
      </c>
      <c r="B955" s="130">
        <v>2059.73999</v>
      </c>
      <c r="C955" s="125">
        <f t="shared" si="42"/>
        <v>1.6041682434668525E-2</v>
      </c>
      <c r="D955" s="128">
        <f t="shared" si="43"/>
        <v>16041.682434668524</v>
      </c>
      <c r="E955" s="128">
        <f t="shared" ca="1" si="44"/>
        <v>88931.240147518372</v>
      </c>
    </row>
    <row r="956" spans="1:5" x14ac:dyDescent="0.3">
      <c r="A956" s="73">
        <v>42459</v>
      </c>
      <c r="B956" s="130">
        <v>2063.9499510000001</v>
      </c>
      <c r="C956" s="125">
        <f t="shared" si="42"/>
        <v>2.3820219806098608E-2</v>
      </c>
      <c r="D956" s="128">
        <f t="shared" si="43"/>
        <v>23820.219806098608</v>
      </c>
      <c r="E956" s="128">
        <f t="shared" ca="1" si="44"/>
        <v>88931.240147518372</v>
      </c>
    </row>
    <row r="957" spans="1:5" x14ac:dyDescent="0.3">
      <c r="A957" s="73">
        <v>42458</v>
      </c>
      <c r="B957" s="130">
        <v>2055.01001</v>
      </c>
      <c r="C957" s="125">
        <f t="shared" si="42"/>
        <v>1.7513019516995465E-2</v>
      </c>
      <c r="D957" s="128">
        <f t="shared" si="43"/>
        <v>17513.019516995464</v>
      </c>
      <c r="E957" s="128">
        <f t="shared" ca="1" si="44"/>
        <v>88931.240147518372</v>
      </c>
    </row>
    <row r="958" spans="1:5" x14ac:dyDescent="0.3">
      <c r="A958" s="73">
        <v>42457</v>
      </c>
      <c r="B958" s="130">
        <v>2037.0500489999999</v>
      </c>
      <c r="C958" s="125">
        <f t="shared" si="42"/>
        <v>7.3485223611839956E-3</v>
      </c>
      <c r="D958" s="128">
        <f t="shared" si="43"/>
        <v>7348.5223611839956</v>
      </c>
      <c r="E958" s="128">
        <f t="shared" ca="1" si="44"/>
        <v>88931.240147518372</v>
      </c>
    </row>
    <row r="959" spans="1:5" x14ac:dyDescent="0.3">
      <c r="A959" s="73">
        <v>42453</v>
      </c>
      <c r="B959" s="130">
        <v>2035.9399410000001</v>
      </c>
      <c r="C959" s="125">
        <f t="shared" si="42"/>
        <v>2.3306541744473996E-2</v>
      </c>
      <c r="D959" s="128">
        <f t="shared" si="43"/>
        <v>23306.541744473998</v>
      </c>
      <c r="E959" s="128">
        <f t="shared" ca="1" si="44"/>
        <v>88931.240147518372</v>
      </c>
    </row>
    <row r="960" spans="1:5" x14ac:dyDescent="0.3">
      <c r="A960" s="73">
        <v>42452</v>
      </c>
      <c r="B960" s="130">
        <v>2036.709961</v>
      </c>
      <c r="C960" s="125">
        <f t="shared" si="42"/>
        <v>2.3853066347018226E-2</v>
      </c>
      <c r="D960" s="128">
        <f t="shared" si="43"/>
        <v>23853.066347018226</v>
      </c>
      <c r="E960" s="128">
        <f t="shared" ca="1" si="44"/>
        <v>88931.240147518372</v>
      </c>
    </row>
    <row r="961" spans="1:5" x14ac:dyDescent="0.3">
      <c r="A961" s="73">
        <v>42451</v>
      </c>
      <c r="B961" s="130">
        <v>2049.8000489999999</v>
      </c>
      <c r="C961" s="125">
        <f t="shared" si="42"/>
        <v>3.5639601994484682E-2</v>
      </c>
      <c r="D961" s="128">
        <f t="shared" si="43"/>
        <v>35639.601994484685</v>
      </c>
      <c r="E961" s="128">
        <f t="shared" ca="1" si="44"/>
        <v>88931.240147518372</v>
      </c>
    </row>
    <row r="962" spans="1:5" x14ac:dyDescent="0.3">
      <c r="A962" s="73">
        <v>42450</v>
      </c>
      <c r="B962" s="130">
        <v>2051.6000979999999</v>
      </c>
      <c r="C962" s="125">
        <f t="shared" si="42"/>
        <v>2.4898133518013399E-2</v>
      </c>
      <c r="D962" s="128">
        <f t="shared" si="43"/>
        <v>24898.133518013397</v>
      </c>
      <c r="E962" s="128">
        <f t="shared" ca="1" si="44"/>
        <v>88931.240147518372</v>
      </c>
    </row>
    <row r="963" spans="1:5" x14ac:dyDescent="0.3">
      <c r="A963" s="73">
        <v>42447</v>
      </c>
      <c r="B963" s="130">
        <v>2049.580078</v>
      </c>
      <c r="C963" s="125">
        <f t="shared" si="42"/>
        <v>2.4795168099816411E-2</v>
      </c>
      <c r="D963" s="128">
        <f t="shared" si="43"/>
        <v>24795.168099816412</v>
      </c>
      <c r="E963" s="128">
        <f t="shared" ca="1" si="44"/>
        <v>88931.240147518372</v>
      </c>
    </row>
    <row r="964" spans="1:5" x14ac:dyDescent="0.3">
      <c r="A964" s="73">
        <v>42446</v>
      </c>
      <c r="B964" s="130">
        <v>2040.589966</v>
      </c>
      <c r="C964" s="125">
        <f t="shared" si="42"/>
        <v>2.3673091919256484E-2</v>
      </c>
      <c r="D964" s="128">
        <f t="shared" si="43"/>
        <v>23673.091919256483</v>
      </c>
      <c r="E964" s="128">
        <f t="shared" ca="1" si="44"/>
        <v>88931.240147518372</v>
      </c>
    </row>
    <row r="965" spans="1:5" x14ac:dyDescent="0.3">
      <c r="A965" s="73">
        <v>42445</v>
      </c>
      <c r="B965" s="130">
        <v>2027.219971</v>
      </c>
      <c r="C965" s="125">
        <f t="shared" si="42"/>
        <v>2.0524061016224282E-2</v>
      </c>
      <c r="D965" s="128">
        <f t="shared" si="43"/>
        <v>20524.061016224281</v>
      </c>
      <c r="E965" s="128">
        <f t="shared" ca="1" si="44"/>
        <v>88931.240147518372</v>
      </c>
    </row>
    <row r="966" spans="1:5" x14ac:dyDescent="0.3">
      <c r="A966" s="73">
        <v>42444</v>
      </c>
      <c r="B966" s="130">
        <v>2015.9300539999999</v>
      </c>
      <c r="C966" s="125">
        <f t="shared" si="42"/>
        <v>1.8995667326760168E-2</v>
      </c>
      <c r="D966" s="128">
        <f t="shared" si="43"/>
        <v>18995.667326760169</v>
      </c>
      <c r="E966" s="128">
        <f t="shared" ca="1" si="44"/>
        <v>88931.240147518372</v>
      </c>
    </row>
    <row r="967" spans="1:5" x14ac:dyDescent="0.3">
      <c r="A967" s="73">
        <v>42443</v>
      </c>
      <c r="B967" s="130">
        <v>2019.6400149999999</v>
      </c>
      <c r="C967" s="125">
        <f t="shared" si="42"/>
        <v>4.5237904340972745E-2</v>
      </c>
      <c r="D967" s="128">
        <f t="shared" si="43"/>
        <v>45237.904340972746</v>
      </c>
      <c r="E967" s="128">
        <f t="shared" ca="1" si="44"/>
        <v>88931.240147518372</v>
      </c>
    </row>
    <row r="968" spans="1:5" x14ac:dyDescent="0.3">
      <c r="A968" s="73">
        <v>42440</v>
      </c>
      <c r="B968" s="130">
        <v>2022.1899410000001</v>
      </c>
      <c r="C968" s="125">
        <f t="shared" ref="C968:C1031" si="45">B968/B978-1</f>
        <v>3.8058514994549819E-2</v>
      </c>
      <c r="D968" s="128">
        <f t="shared" ref="D968:D1031" si="46">C968*$B$5</f>
        <v>38058.51499454982</v>
      </c>
      <c r="E968" s="128">
        <f t="shared" ref="E968:E1031" ca="1" si="47">ABS(_xlfn.PERCENTILE.INC(OFFSET(D968,0,0,Window),1-VaRLevel))</f>
        <v>88931.240147518372</v>
      </c>
    </row>
    <row r="969" spans="1:5" x14ac:dyDescent="0.3">
      <c r="A969" s="73">
        <v>42439</v>
      </c>
      <c r="B969" s="130">
        <v>1989.5699460000001</v>
      </c>
      <c r="C969" s="125">
        <f t="shared" si="45"/>
        <v>1.9403594789555889E-2</v>
      </c>
      <c r="D969" s="128">
        <f t="shared" si="46"/>
        <v>19403.594789555889</v>
      </c>
      <c r="E969" s="128">
        <f t="shared" ca="1" si="47"/>
        <v>88931.240147518372</v>
      </c>
    </row>
    <row r="970" spans="1:5" x14ac:dyDescent="0.3">
      <c r="A970" s="73">
        <v>42438</v>
      </c>
      <c r="B970" s="130">
        <v>1989.26001</v>
      </c>
      <c r="C970" s="125">
        <f t="shared" si="45"/>
        <v>3.0811462063549788E-2</v>
      </c>
      <c r="D970" s="128">
        <f t="shared" si="46"/>
        <v>30811.462063549789</v>
      </c>
      <c r="E970" s="128">
        <f t="shared" ca="1" si="47"/>
        <v>88931.240147518372</v>
      </c>
    </row>
    <row r="971" spans="1:5" x14ac:dyDescent="0.3">
      <c r="A971" s="73">
        <v>42437</v>
      </c>
      <c r="B971" s="130">
        <v>1979.26001</v>
      </c>
      <c r="C971" s="125">
        <f t="shared" si="45"/>
        <v>3.0183154578136806E-2</v>
      </c>
      <c r="D971" s="128">
        <f t="shared" si="46"/>
        <v>30183.154578136808</v>
      </c>
      <c r="E971" s="128">
        <f t="shared" ca="1" si="47"/>
        <v>88931.240147518372</v>
      </c>
    </row>
    <row r="972" spans="1:5" x14ac:dyDescent="0.3">
      <c r="A972" s="73">
        <v>42436</v>
      </c>
      <c r="B972" s="130">
        <v>2001.76001</v>
      </c>
      <c r="C972" s="125">
        <f t="shared" si="45"/>
        <v>2.8918021074273881E-2</v>
      </c>
      <c r="D972" s="128">
        <f t="shared" si="46"/>
        <v>28918.021074273882</v>
      </c>
      <c r="E972" s="128">
        <f t="shared" ca="1" si="47"/>
        <v>88931.240147518372</v>
      </c>
    </row>
    <row r="973" spans="1:5" x14ac:dyDescent="0.3">
      <c r="A973" s="73">
        <v>42433</v>
      </c>
      <c r="B973" s="130">
        <v>1999.98999</v>
      </c>
      <c r="C973" s="125">
        <f t="shared" si="45"/>
        <v>4.2867252634217534E-2</v>
      </c>
      <c r="D973" s="128">
        <f t="shared" si="46"/>
        <v>42867.252634217533</v>
      </c>
      <c r="E973" s="128">
        <f t="shared" ca="1" si="47"/>
        <v>88931.240147518372</v>
      </c>
    </row>
    <row r="974" spans="1:5" x14ac:dyDescent="0.3">
      <c r="A974" s="73">
        <v>42432</v>
      </c>
      <c r="B974" s="130">
        <v>1993.400024</v>
      </c>
      <c r="C974" s="125">
        <f t="shared" si="45"/>
        <v>3.9403945987795286E-2</v>
      </c>
      <c r="D974" s="128">
        <f t="shared" si="46"/>
        <v>39403.945987795283</v>
      </c>
      <c r="E974" s="128">
        <f t="shared" ca="1" si="47"/>
        <v>88931.240147518372</v>
      </c>
    </row>
    <row r="975" spans="1:5" x14ac:dyDescent="0.3">
      <c r="A975" s="73">
        <v>42431</v>
      </c>
      <c r="B975" s="130">
        <v>1986.4499510000001</v>
      </c>
      <c r="C975" s="125">
        <f t="shared" si="45"/>
        <v>3.0947367512875079E-2</v>
      </c>
      <c r="D975" s="128">
        <f t="shared" si="46"/>
        <v>30947.36751287508</v>
      </c>
      <c r="E975" s="128">
        <f t="shared" ca="1" si="47"/>
        <v>88931.240147518372</v>
      </c>
    </row>
    <row r="976" spans="1:5" x14ac:dyDescent="0.3">
      <c r="A976" s="73">
        <v>42430</v>
      </c>
      <c r="B976" s="130">
        <v>1978.349976</v>
      </c>
      <c r="C976" s="125">
        <f t="shared" si="45"/>
        <v>4.366474742361115E-2</v>
      </c>
      <c r="D976" s="128">
        <f t="shared" si="46"/>
        <v>43664.747423611152</v>
      </c>
      <c r="E976" s="128">
        <f t="shared" ca="1" si="47"/>
        <v>88931.240147518372</v>
      </c>
    </row>
    <row r="977" spans="1:5" x14ac:dyDescent="0.3">
      <c r="A977" s="73">
        <v>42429</v>
      </c>
      <c r="B977" s="130">
        <v>1932.2299800000001</v>
      </c>
      <c r="C977" s="125">
        <f t="shared" si="45"/>
        <v>3.6170459759894857E-2</v>
      </c>
      <c r="D977" s="128">
        <f t="shared" si="46"/>
        <v>36170.45975989486</v>
      </c>
      <c r="E977" s="128">
        <f t="shared" ca="1" si="47"/>
        <v>88931.240147518372</v>
      </c>
    </row>
    <row r="978" spans="1:5" x14ac:dyDescent="0.3">
      <c r="A978" s="73">
        <v>42426</v>
      </c>
      <c r="B978" s="130">
        <v>1948.0500489999999</v>
      </c>
      <c r="C978" s="125">
        <f t="shared" si="45"/>
        <v>6.5043680900737977E-2</v>
      </c>
      <c r="D978" s="128">
        <f t="shared" si="46"/>
        <v>65043.680900737978</v>
      </c>
      <c r="E978" s="128">
        <f t="shared" ca="1" si="47"/>
        <v>88931.240147518372</v>
      </c>
    </row>
    <row r="979" spans="1:5" x14ac:dyDescent="0.3">
      <c r="A979" s="73">
        <v>42425</v>
      </c>
      <c r="B979" s="130">
        <v>1951.6999510000001</v>
      </c>
      <c r="C979" s="125">
        <f t="shared" si="45"/>
        <v>5.3913344857980716E-2</v>
      </c>
      <c r="D979" s="128">
        <f t="shared" si="46"/>
        <v>53913.344857980715</v>
      </c>
      <c r="E979" s="128">
        <f t="shared" ca="1" si="47"/>
        <v>88931.240147518372</v>
      </c>
    </row>
    <row r="980" spans="1:5" x14ac:dyDescent="0.3">
      <c r="A980" s="73">
        <v>42424</v>
      </c>
      <c r="B980" s="130">
        <v>1929.8000489999999</v>
      </c>
      <c r="C980" s="125">
        <f t="shared" si="45"/>
        <v>4.189054677046955E-2</v>
      </c>
      <c r="D980" s="128">
        <f t="shared" si="46"/>
        <v>41890.546770469547</v>
      </c>
      <c r="E980" s="128">
        <f t="shared" ca="1" si="47"/>
        <v>88931.240147518372</v>
      </c>
    </row>
    <row r="981" spans="1:5" x14ac:dyDescent="0.3">
      <c r="A981" s="73">
        <v>42423</v>
      </c>
      <c r="B981" s="130">
        <v>1921.2700199999999</v>
      </c>
      <c r="C981" s="125">
        <f t="shared" si="45"/>
        <v>3.6596858360246065E-2</v>
      </c>
      <c r="D981" s="128">
        <f t="shared" si="46"/>
        <v>36596.858360246064</v>
      </c>
      <c r="E981" s="128">
        <f t="shared" ca="1" si="47"/>
        <v>88931.240147518372</v>
      </c>
    </row>
    <row r="982" spans="1:5" x14ac:dyDescent="0.3">
      <c r="A982" s="73">
        <v>42422</v>
      </c>
      <c r="B982" s="130">
        <v>1945.5</v>
      </c>
      <c r="C982" s="125">
        <f t="shared" si="45"/>
        <v>3.4812876941660686E-2</v>
      </c>
      <c r="D982" s="128">
        <f t="shared" si="46"/>
        <v>34812.876941660688</v>
      </c>
      <c r="E982" s="128">
        <f t="shared" ca="1" si="47"/>
        <v>88931.240147518372</v>
      </c>
    </row>
    <row r="983" spans="1:5" x14ac:dyDescent="0.3">
      <c r="A983" s="73">
        <v>42419</v>
      </c>
      <c r="B983" s="130">
        <v>1917.780029</v>
      </c>
      <c r="C983" s="125">
        <f t="shared" si="45"/>
        <v>1.2164650915484909E-3</v>
      </c>
      <c r="D983" s="128">
        <f t="shared" si="46"/>
        <v>1216.4650915484908</v>
      </c>
      <c r="E983" s="128">
        <f t="shared" ca="1" si="47"/>
        <v>88931.240147518372</v>
      </c>
    </row>
    <row r="984" spans="1:5" x14ac:dyDescent="0.3">
      <c r="A984" s="73">
        <v>42418</v>
      </c>
      <c r="B984" s="130">
        <v>1917.829956</v>
      </c>
      <c r="C984" s="125">
        <f t="shared" si="45"/>
        <v>2.7711601489317506E-3</v>
      </c>
      <c r="D984" s="128">
        <f t="shared" si="46"/>
        <v>2771.1601489317504</v>
      </c>
      <c r="E984" s="128">
        <f t="shared" ca="1" si="47"/>
        <v>88931.240147518372</v>
      </c>
    </row>
    <row r="985" spans="1:5" x14ac:dyDescent="0.3">
      <c r="A985" s="73">
        <v>42417</v>
      </c>
      <c r="B985" s="130">
        <v>1926.8199460000001</v>
      </c>
      <c r="C985" s="125">
        <f t="shared" si="45"/>
        <v>1.2501072835146454E-2</v>
      </c>
      <c r="D985" s="128">
        <f t="shared" si="46"/>
        <v>12501.072835146453</v>
      </c>
      <c r="E985" s="128">
        <f t="shared" ca="1" si="47"/>
        <v>88931.240147518372</v>
      </c>
    </row>
    <row r="986" spans="1:5" x14ac:dyDescent="0.3">
      <c r="A986" s="73">
        <v>42416</v>
      </c>
      <c r="B986" s="130">
        <v>1895.579956</v>
      </c>
      <c r="C986" s="125">
        <f t="shared" si="45"/>
        <v>-2.2584562533942365E-2</v>
      </c>
      <c r="D986" s="128">
        <f t="shared" si="46"/>
        <v>-22584.562533942364</v>
      </c>
      <c r="E986" s="128">
        <f t="shared" ca="1" si="47"/>
        <v>88931.240147518372</v>
      </c>
    </row>
    <row r="987" spans="1:5" x14ac:dyDescent="0.3">
      <c r="A987" s="73">
        <v>42412</v>
      </c>
      <c r="B987" s="130">
        <v>1864.780029</v>
      </c>
      <c r="C987" s="125">
        <f t="shared" si="45"/>
        <v>-3.8892075923040892E-2</v>
      </c>
      <c r="D987" s="128">
        <f t="shared" si="46"/>
        <v>-38892.075923040895</v>
      </c>
      <c r="E987" s="128">
        <f t="shared" ca="1" si="47"/>
        <v>88931.240147518372</v>
      </c>
    </row>
    <row r="988" spans="1:5" x14ac:dyDescent="0.3">
      <c r="A988" s="73">
        <v>42411</v>
      </c>
      <c r="B988" s="130">
        <v>1829.079956</v>
      </c>
      <c r="C988" s="125">
        <f t="shared" si="45"/>
        <v>-3.395024163880811E-2</v>
      </c>
      <c r="D988" s="128">
        <f t="shared" si="46"/>
        <v>-33950.241638808111</v>
      </c>
      <c r="E988" s="128">
        <f t="shared" ca="1" si="47"/>
        <v>88931.240147518372</v>
      </c>
    </row>
    <row r="989" spans="1:5" x14ac:dyDescent="0.3">
      <c r="A989" s="73">
        <v>42410</v>
      </c>
      <c r="B989" s="130">
        <v>1851.8599850000001</v>
      </c>
      <c r="C989" s="125">
        <f t="shared" si="45"/>
        <v>-1.651130768690301E-2</v>
      </c>
      <c r="D989" s="128">
        <f t="shared" si="46"/>
        <v>-16511.307686903008</v>
      </c>
      <c r="E989" s="128">
        <f t="shared" ca="1" si="47"/>
        <v>88931.240147518372</v>
      </c>
    </row>
    <row r="990" spans="1:5" x14ac:dyDescent="0.3">
      <c r="A990" s="73">
        <v>42409</v>
      </c>
      <c r="B990" s="130">
        <v>1852.209961</v>
      </c>
      <c r="C990" s="125">
        <f t="shared" si="45"/>
        <v>-2.7011574657334725E-2</v>
      </c>
      <c r="D990" s="128">
        <f t="shared" si="46"/>
        <v>-27011.574657334724</v>
      </c>
      <c r="E990" s="128">
        <f t="shared" ca="1" si="47"/>
        <v>88931.240147518372</v>
      </c>
    </row>
    <row r="991" spans="1:5" x14ac:dyDescent="0.3">
      <c r="A991" s="73">
        <v>42408</v>
      </c>
      <c r="B991" s="130">
        <v>1853.4399410000001</v>
      </c>
      <c r="C991" s="125">
        <f t="shared" si="45"/>
        <v>-1.259403731015063E-2</v>
      </c>
      <c r="D991" s="128">
        <f t="shared" si="46"/>
        <v>-12594.03731015063</v>
      </c>
      <c r="E991" s="128">
        <f t="shared" ca="1" si="47"/>
        <v>88931.240147518372</v>
      </c>
    </row>
    <row r="992" spans="1:5" x14ac:dyDescent="0.3">
      <c r="A992" s="73">
        <v>42405</v>
      </c>
      <c r="B992" s="130">
        <v>1880.0500489999999</v>
      </c>
      <c r="C992" s="125">
        <f t="shared" si="45"/>
        <v>-1.4080431413325156E-2</v>
      </c>
      <c r="D992" s="128">
        <f t="shared" si="46"/>
        <v>-14080.431413325156</v>
      </c>
      <c r="E992" s="128">
        <f t="shared" ca="1" si="47"/>
        <v>88931.240147518372</v>
      </c>
    </row>
    <row r="993" spans="1:5" x14ac:dyDescent="0.3">
      <c r="A993" s="73">
        <v>42404</v>
      </c>
      <c r="B993" s="130">
        <v>1915.4499510000001</v>
      </c>
      <c r="C993" s="125">
        <f t="shared" si="45"/>
        <v>2.4858325217675503E-2</v>
      </c>
      <c r="D993" s="128">
        <f t="shared" si="46"/>
        <v>24858.325217675505</v>
      </c>
      <c r="E993" s="128">
        <f t="shared" ca="1" si="47"/>
        <v>88931.240147518372</v>
      </c>
    </row>
    <row r="994" spans="1:5" x14ac:dyDescent="0.3">
      <c r="A994" s="73">
        <v>42403</v>
      </c>
      <c r="B994" s="130">
        <v>1912.530029</v>
      </c>
      <c r="C994" s="125">
        <f t="shared" si="45"/>
        <v>2.8612497113987168E-2</v>
      </c>
      <c r="D994" s="128">
        <f t="shared" si="46"/>
        <v>28612.497113987167</v>
      </c>
      <c r="E994" s="128">
        <f t="shared" ca="1" si="47"/>
        <v>88931.240147518372</v>
      </c>
    </row>
    <row r="995" spans="1:5" x14ac:dyDescent="0.3">
      <c r="A995" s="73">
        <v>42402</v>
      </c>
      <c r="B995" s="130">
        <v>1903.030029</v>
      </c>
      <c r="C995" s="125">
        <f t="shared" si="45"/>
        <v>1.1534432293917041E-2</v>
      </c>
      <c r="D995" s="128">
        <f t="shared" si="46"/>
        <v>11534.432293917042</v>
      </c>
      <c r="E995" s="128">
        <f t="shared" ca="1" si="47"/>
        <v>88931.240147518372</v>
      </c>
    </row>
    <row r="996" spans="1:5" x14ac:dyDescent="0.3">
      <c r="A996" s="73">
        <v>42401</v>
      </c>
      <c r="B996" s="130">
        <v>1939.380005</v>
      </c>
      <c r="C996" s="125">
        <f t="shared" si="45"/>
        <v>3.1404088847053258E-2</v>
      </c>
      <c r="D996" s="128">
        <f t="shared" si="46"/>
        <v>31404.088847053259</v>
      </c>
      <c r="E996" s="128">
        <f t="shared" ca="1" si="47"/>
        <v>88931.240147518372</v>
      </c>
    </row>
    <row r="997" spans="1:5" x14ac:dyDescent="0.3">
      <c r="A997" s="73">
        <v>42398</v>
      </c>
      <c r="B997" s="130">
        <v>1940.23999</v>
      </c>
      <c r="C997" s="125">
        <f t="shared" si="45"/>
        <v>9.574170755901612E-3</v>
      </c>
      <c r="D997" s="128">
        <f t="shared" si="46"/>
        <v>9574.1707559016122</v>
      </c>
      <c r="E997" s="128">
        <f t="shared" ca="1" si="47"/>
        <v>88931.240147518372</v>
      </c>
    </row>
    <row r="998" spans="1:5" x14ac:dyDescent="0.3">
      <c r="A998" s="73">
        <v>42397</v>
      </c>
      <c r="B998" s="130">
        <v>1893.3599850000001</v>
      </c>
      <c r="C998" s="125">
        <f t="shared" si="45"/>
        <v>1.6293649368075425E-3</v>
      </c>
      <c r="D998" s="128">
        <f t="shared" si="46"/>
        <v>1629.3649368075426</v>
      </c>
      <c r="E998" s="128">
        <f t="shared" ca="1" si="47"/>
        <v>88931.240147518372</v>
      </c>
    </row>
    <row r="999" spans="1:5" x14ac:dyDescent="0.3">
      <c r="A999" s="73">
        <v>42396</v>
      </c>
      <c r="B999" s="130">
        <v>1882.9499510000001</v>
      </c>
      <c r="C999" s="125">
        <f t="shared" si="45"/>
        <v>-2.8746415833295513E-2</v>
      </c>
      <c r="D999" s="128">
        <f t="shared" si="46"/>
        <v>-28746.415833295512</v>
      </c>
      <c r="E999" s="128">
        <f t="shared" ca="1" si="47"/>
        <v>88931.240147518372</v>
      </c>
    </row>
    <row r="1000" spans="1:5" x14ac:dyDescent="0.3">
      <c r="A1000" s="73">
        <v>42395</v>
      </c>
      <c r="B1000" s="130">
        <v>1903.630005</v>
      </c>
      <c r="C1000" s="125">
        <f t="shared" si="45"/>
        <v>-1.0417607251568706E-2</v>
      </c>
      <c r="D1000" s="128">
        <f t="shared" si="46"/>
        <v>-10417.607251568706</v>
      </c>
      <c r="E1000" s="128">
        <f t="shared" ca="1" si="47"/>
        <v>88931.240147518372</v>
      </c>
    </row>
    <row r="1001" spans="1:5" x14ac:dyDescent="0.3">
      <c r="A1001" s="73">
        <v>42394</v>
      </c>
      <c r="B1001" s="130">
        <v>1877.079956</v>
      </c>
      <c r="C1001" s="125">
        <f t="shared" si="45"/>
        <v>-2.3386769364569626E-2</v>
      </c>
      <c r="D1001" s="128">
        <f t="shared" si="46"/>
        <v>-23386.769364569627</v>
      </c>
      <c r="E1001" s="128">
        <f t="shared" ca="1" si="47"/>
        <v>88931.240147518372</v>
      </c>
    </row>
    <row r="1002" spans="1:5" x14ac:dyDescent="0.3">
      <c r="A1002" s="73">
        <v>42391</v>
      </c>
      <c r="B1002" s="130">
        <v>1906.900024</v>
      </c>
      <c r="C1002" s="125">
        <f t="shared" si="45"/>
        <v>-1.8624944101018559E-2</v>
      </c>
      <c r="D1002" s="128">
        <f t="shared" si="46"/>
        <v>-18624.944101018558</v>
      </c>
      <c r="E1002" s="128">
        <f t="shared" ca="1" si="47"/>
        <v>88931.240147518372</v>
      </c>
    </row>
    <row r="1003" spans="1:5" x14ac:dyDescent="0.3">
      <c r="A1003" s="73">
        <v>42390</v>
      </c>
      <c r="B1003" s="130">
        <v>1868.98999</v>
      </c>
      <c r="C1003" s="125">
        <f t="shared" si="45"/>
        <v>-6.0931747304715178E-2</v>
      </c>
      <c r="D1003" s="128">
        <f t="shared" si="46"/>
        <v>-60931.74730471518</v>
      </c>
      <c r="E1003" s="128">
        <f t="shared" ca="1" si="47"/>
        <v>88931.240147518372</v>
      </c>
    </row>
    <row r="1004" spans="1:5" x14ac:dyDescent="0.3">
      <c r="A1004" s="73">
        <v>42389</v>
      </c>
      <c r="B1004" s="130">
        <v>1859.329956</v>
      </c>
      <c r="C1004" s="125">
        <f t="shared" si="45"/>
        <v>-7.8037996560478162E-2</v>
      </c>
      <c r="D1004" s="128">
        <f t="shared" si="46"/>
        <v>-78037.996560478161</v>
      </c>
      <c r="E1004" s="128">
        <f t="shared" ca="1" si="47"/>
        <v>88931.240147518372</v>
      </c>
    </row>
    <row r="1005" spans="1:5" x14ac:dyDescent="0.3">
      <c r="A1005" s="73">
        <v>42388</v>
      </c>
      <c r="B1005" s="130">
        <v>1881.329956</v>
      </c>
      <c r="C1005" s="125">
        <f t="shared" si="45"/>
        <v>-6.5251992776441226E-2</v>
      </c>
      <c r="D1005" s="128">
        <f t="shared" si="46"/>
        <v>-65251.992776441228</v>
      </c>
      <c r="E1005" s="128">
        <f t="shared" ca="1" si="47"/>
        <v>88931.240147518372</v>
      </c>
    </row>
    <row r="1006" spans="1:5" x14ac:dyDescent="0.3">
      <c r="A1006" s="73">
        <v>42384</v>
      </c>
      <c r="B1006" s="130">
        <v>1880.329956</v>
      </c>
      <c r="C1006" s="125">
        <f t="shared" si="45"/>
        <v>-8.0046375981064122E-2</v>
      </c>
      <c r="D1006" s="128">
        <f t="shared" si="46"/>
        <v>-80046.37598106412</v>
      </c>
      <c r="E1006" s="128">
        <f t="shared" ca="1" si="47"/>
        <v>88931.240147518372</v>
      </c>
    </row>
    <row r="1007" spans="1:5" x14ac:dyDescent="0.3">
      <c r="A1007" s="73">
        <v>42383</v>
      </c>
      <c r="B1007" s="130">
        <v>1921.839966</v>
      </c>
      <c r="C1007" s="125">
        <f t="shared" si="45"/>
        <v>-6.858722358733671E-2</v>
      </c>
      <c r="D1007" s="128">
        <f t="shared" si="46"/>
        <v>-68587.223587336703</v>
      </c>
      <c r="E1007" s="128">
        <f t="shared" ca="1" si="47"/>
        <v>88931.240147518372</v>
      </c>
    </row>
    <row r="1008" spans="1:5" x14ac:dyDescent="0.3">
      <c r="A1008" s="73">
        <v>42382</v>
      </c>
      <c r="B1008" s="130">
        <v>1890.280029</v>
      </c>
      <c r="C1008" s="125">
        <f t="shared" si="45"/>
        <v>-9.0494461169909224E-2</v>
      </c>
      <c r="D1008" s="128">
        <f t="shared" si="46"/>
        <v>-90494.46116990922</v>
      </c>
      <c r="E1008" s="128">
        <f t="shared" ca="1" si="47"/>
        <v>88931.240147518372</v>
      </c>
    </row>
    <row r="1009" spans="1:5" x14ac:dyDescent="0.3">
      <c r="A1009" s="73">
        <v>42381</v>
      </c>
      <c r="B1009" s="130">
        <v>1938.6800539999999</v>
      </c>
      <c r="C1009" s="125">
        <f t="shared" si="45"/>
        <v>-5.7291488451252204E-2</v>
      </c>
      <c r="D1009" s="128">
        <f t="shared" si="46"/>
        <v>-57291.488451252204</v>
      </c>
      <c r="E1009" s="128">
        <f t="shared" ca="1" si="47"/>
        <v>78711.586489128444</v>
      </c>
    </row>
    <row r="1010" spans="1:5" x14ac:dyDescent="0.3">
      <c r="A1010" s="73">
        <v>42380</v>
      </c>
      <c r="B1010" s="130">
        <v>1923.670044</v>
      </c>
      <c r="C1010" s="125">
        <f t="shared" si="45"/>
        <v>-6.6628147961067974E-2</v>
      </c>
      <c r="D1010" s="128">
        <f t="shared" si="46"/>
        <v>-66628.147961067967</v>
      </c>
      <c r="E1010" s="128">
        <f t="shared" ca="1" si="47"/>
        <v>78711.586489128444</v>
      </c>
    </row>
    <row r="1011" spans="1:5" x14ac:dyDescent="0.3">
      <c r="A1011" s="73">
        <v>42377</v>
      </c>
      <c r="B1011" s="130">
        <v>1922.030029</v>
      </c>
      <c r="C1011" s="125">
        <f t="shared" si="45"/>
        <v>-6.8914739359452915E-2</v>
      </c>
      <c r="D1011" s="128">
        <f t="shared" si="46"/>
        <v>-68914.739359452913</v>
      </c>
      <c r="E1011" s="128">
        <f t="shared" ca="1" si="47"/>
        <v>78711.586489128444</v>
      </c>
    </row>
    <row r="1012" spans="1:5" x14ac:dyDescent="0.3">
      <c r="A1012" s="73">
        <v>42376</v>
      </c>
      <c r="B1012" s="130">
        <v>1943.089966</v>
      </c>
      <c r="C1012" s="125">
        <f t="shared" si="45"/>
        <v>-4.7023745500761938E-2</v>
      </c>
      <c r="D1012" s="128">
        <f t="shared" si="46"/>
        <v>-47023.745500761936</v>
      </c>
      <c r="E1012" s="128">
        <f t="shared" ca="1" si="47"/>
        <v>78711.586489128444</v>
      </c>
    </row>
    <row r="1013" spans="1:5" x14ac:dyDescent="0.3">
      <c r="A1013" s="73">
        <v>42375</v>
      </c>
      <c r="B1013" s="130">
        <v>1990.26001</v>
      </c>
      <c r="C1013" s="125">
        <f t="shared" si="45"/>
        <v>-1.5283385020012807E-2</v>
      </c>
      <c r="D1013" s="128">
        <f t="shared" si="46"/>
        <v>-15283.385020012807</v>
      </c>
      <c r="E1013" s="128">
        <f t="shared" ca="1" si="47"/>
        <v>78711.586489128444</v>
      </c>
    </row>
    <row r="1014" spans="1:5" x14ac:dyDescent="0.3">
      <c r="A1014" s="73">
        <v>42374</v>
      </c>
      <c r="B1014" s="130">
        <v>2016.709961</v>
      </c>
      <c r="C1014" s="125">
        <f t="shared" si="45"/>
        <v>5.5645143363860505E-3</v>
      </c>
      <c r="D1014" s="128">
        <f t="shared" si="46"/>
        <v>5564.5143363860507</v>
      </c>
      <c r="E1014" s="128">
        <f t="shared" ca="1" si="47"/>
        <v>78711.586489128444</v>
      </c>
    </row>
    <row r="1015" spans="1:5" x14ac:dyDescent="0.3">
      <c r="A1015" s="73">
        <v>42373</v>
      </c>
      <c r="B1015" s="130">
        <v>2012.660034</v>
      </c>
      <c r="C1015" s="125">
        <f t="shared" si="45"/>
        <v>-1.4315159379434061E-2</v>
      </c>
      <c r="D1015" s="128">
        <f t="shared" si="46"/>
        <v>-14315.159379434061</v>
      </c>
      <c r="E1015" s="128">
        <f t="shared" ca="1" si="47"/>
        <v>78711.586489128444</v>
      </c>
    </row>
    <row r="1016" spans="1:5" x14ac:dyDescent="0.3">
      <c r="A1016" s="73">
        <v>42369</v>
      </c>
      <c r="B1016" s="130">
        <v>2043.9399410000001</v>
      </c>
      <c r="C1016" s="125">
        <f t="shared" si="45"/>
        <v>-1.4051684720962299E-2</v>
      </c>
      <c r="D1016" s="128">
        <f t="shared" si="46"/>
        <v>-14051.684720962299</v>
      </c>
      <c r="E1016" s="128">
        <f t="shared" ca="1" si="47"/>
        <v>78711.586489128444</v>
      </c>
    </row>
    <row r="1017" spans="1:5" x14ac:dyDescent="0.3">
      <c r="A1017" s="73">
        <v>42368</v>
      </c>
      <c r="B1017" s="130">
        <v>2063.360107</v>
      </c>
      <c r="C1017" s="125">
        <f t="shared" si="45"/>
        <v>9.763127648417802E-3</v>
      </c>
      <c r="D1017" s="128">
        <f t="shared" si="46"/>
        <v>9763.1276484178015</v>
      </c>
      <c r="E1017" s="128">
        <f t="shared" ca="1" si="47"/>
        <v>78711.586489128444</v>
      </c>
    </row>
    <row r="1018" spans="1:5" x14ac:dyDescent="0.3">
      <c r="A1018" s="73">
        <v>42367</v>
      </c>
      <c r="B1018" s="130">
        <v>2078.360107</v>
      </c>
      <c r="C1018" s="125">
        <f t="shared" si="45"/>
        <v>2.7903977193356244E-2</v>
      </c>
      <c r="D1018" s="128">
        <f t="shared" si="46"/>
        <v>27903.977193356244</v>
      </c>
      <c r="E1018" s="128">
        <f t="shared" ca="1" si="47"/>
        <v>78711.586489128444</v>
      </c>
    </row>
    <row r="1019" spans="1:5" x14ac:dyDescent="0.3">
      <c r="A1019" s="73">
        <v>42366</v>
      </c>
      <c r="B1019" s="130">
        <v>2056.5</v>
      </c>
      <c r="C1019" s="125">
        <f t="shared" si="45"/>
        <v>2.1929369405053079E-2</v>
      </c>
      <c r="D1019" s="128">
        <f t="shared" si="46"/>
        <v>21929.369405053079</v>
      </c>
      <c r="E1019" s="128">
        <f t="shared" ca="1" si="47"/>
        <v>78711.586489128444</v>
      </c>
    </row>
    <row r="1020" spans="1:5" x14ac:dyDescent="0.3">
      <c r="A1020" s="73">
        <v>42362</v>
      </c>
      <c r="B1020" s="130">
        <v>2060.98999</v>
      </c>
      <c r="C1020" s="125">
        <f t="shared" si="45"/>
        <v>4.2685323211193449E-3</v>
      </c>
      <c r="D1020" s="128">
        <f t="shared" si="46"/>
        <v>4268.5323211193445</v>
      </c>
      <c r="E1020" s="128">
        <f t="shared" ca="1" si="47"/>
        <v>78711.586489128444</v>
      </c>
    </row>
    <row r="1021" spans="1:5" x14ac:dyDescent="0.3">
      <c r="A1021" s="73">
        <v>42361</v>
      </c>
      <c r="B1021" s="130">
        <v>2064.290039</v>
      </c>
      <c r="C1021" s="125">
        <f t="shared" si="45"/>
        <v>8.1411805123536851E-3</v>
      </c>
      <c r="D1021" s="128">
        <f t="shared" si="46"/>
        <v>8141.1805123536851</v>
      </c>
      <c r="E1021" s="128">
        <f t="shared" ca="1" si="47"/>
        <v>78711.586489128444</v>
      </c>
    </row>
    <row r="1022" spans="1:5" x14ac:dyDescent="0.3">
      <c r="A1022" s="73">
        <v>42360</v>
      </c>
      <c r="B1022" s="130">
        <v>2038.969971</v>
      </c>
      <c r="C1022" s="125">
        <f t="shared" si="45"/>
        <v>-1.1930720710071507E-2</v>
      </c>
      <c r="D1022" s="128">
        <f t="shared" si="46"/>
        <v>-11930.720710071508</v>
      </c>
      <c r="E1022" s="128">
        <f t="shared" ca="1" si="47"/>
        <v>78711.586489128444</v>
      </c>
    </row>
    <row r="1023" spans="1:5" x14ac:dyDescent="0.3">
      <c r="A1023" s="73">
        <v>42359</v>
      </c>
      <c r="B1023" s="130">
        <v>2021.150024</v>
      </c>
      <c r="C1023" s="125">
        <f t="shared" si="45"/>
        <v>-2.6922560226312009E-2</v>
      </c>
      <c r="D1023" s="128">
        <f t="shared" si="46"/>
        <v>-26922.560226312009</v>
      </c>
      <c r="E1023" s="128">
        <f t="shared" ca="1" si="47"/>
        <v>78711.586489128444</v>
      </c>
    </row>
    <row r="1024" spans="1:5" x14ac:dyDescent="0.3">
      <c r="A1024" s="73">
        <v>42356</v>
      </c>
      <c r="B1024" s="130">
        <v>2005.5500489999999</v>
      </c>
      <c r="C1024" s="125">
        <f t="shared" si="45"/>
        <v>-4.1181960247329119E-2</v>
      </c>
      <c r="D1024" s="128">
        <f t="shared" si="46"/>
        <v>-41181.960247329116</v>
      </c>
      <c r="E1024" s="128">
        <f t="shared" ca="1" si="47"/>
        <v>78711.586489128444</v>
      </c>
    </row>
    <row r="1025" spans="1:5" x14ac:dyDescent="0.3">
      <c r="A1025" s="73">
        <v>42355</v>
      </c>
      <c r="B1025" s="130">
        <v>2041.8900149999999</v>
      </c>
      <c r="C1025" s="125">
        <f t="shared" si="45"/>
        <v>-3.7714803518392737E-3</v>
      </c>
      <c r="D1025" s="128">
        <f t="shared" si="46"/>
        <v>-3771.4803518392737</v>
      </c>
      <c r="E1025" s="128">
        <f t="shared" ca="1" si="47"/>
        <v>78711.586489128444</v>
      </c>
    </row>
    <row r="1026" spans="1:5" x14ac:dyDescent="0.3">
      <c r="A1026" s="73">
        <v>42354</v>
      </c>
      <c r="B1026" s="130">
        <v>2073.070068</v>
      </c>
      <c r="C1026" s="125">
        <f t="shared" si="45"/>
        <v>-3.0968554943382465E-3</v>
      </c>
      <c r="D1026" s="128">
        <f t="shared" si="46"/>
        <v>-3096.8554943382464</v>
      </c>
      <c r="E1026" s="128">
        <f t="shared" ca="1" si="47"/>
        <v>78711.586489128444</v>
      </c>
    </row>
    <row r="1027" spans="1:5" x14ac:dyDescent="0.3">
      <c r="A1027" s="73">
        <v>42353</v>
      </c>
      <c r="B1027" s="130">
        <v>2043.410034</v>
      </c>
      <c r="C1027" s="125">
        <f t="shared" si="45"/>
        <v>-2.8164656784724351E-2</v>
      </c>
      <c r="D1027" s="128">
        <f t="shared" si="46"/>
        <v>-28164.65678472435</v>
      </c>
      <c r="E1027" s="128">
        <f t="shared" ca="1" si="47"/>
        <v>78711.586489128444</v>
      </c>
    </row>
    <row r="1028" spans="1:5" x14ac:dyDescent="0.3">
      <c r="A1028" s="73">
        <v>42352</v>
      </c>
      <c r="B1028" s="130">
        <v>2021.9399410000001</v>
      </c>
      <c r="C1028" s="125">
        <f t="shared" si="45"/>
        <v>-2.8105024237165765E-2</v>
      </c>
      <c r="D1028" s="128">
        <f t="shared" si="46"/>
        <v>-28105.024237165766</v>
      </c>
      <c r="E1028" s="128">
        <f t="shared" ca="1" si="47"/>
        <v>78711.586489128444</v>
      </c>
    </row>
    <row r="1029" spans="1:5" x14ac:dyDescent="0.3">
      <c r="A1029" s="73">
        <v>42349</v>
      </c>
      <c r="B1029" s="130">
        <v>2012.369995</v>
      </c>
      <c r="C1029" s="125">
        <f t="shared" si="45"/>
        <v>-3.7194266340151216E-2</v>
      </c>
      <c r="D1029" s="128">
        <f t="shared" si="46"/>
        <v>-37194.266340151218</v>
      </c>
      <c r="E1029" s="128">
        <f t="shared" ca="1" si="47"/>
        <v>78711.586489128444</v>
      </c>
    </row>
    <row r="1030" spans="1:5" x14ac:dyDescent="0.3">
      <c r="A1030" s="73">
        <v>42348</v>
      </c>
      <c r="B1030" s="130">
        <v>2052.2299800000001</v>
      </c>
      <c r="C1030" s="125">
        <f t="shared" si="45"/>
        <v>-1.7540648746807608E-2</v>
      </c>
      <c r="D1030" s="128">
        <f t="shared" si="46"/>
        <v>-17540.648746807608</v>
      </c>
      <c r="E1030" s="128">
        <f t="shared" ca="1" si="47"/>
        <v>78711.586489128444</v>
      </c>
    </row>
    <row r="1031" spans="1:5" x14ac:dyDescent="0.3">
      <c r="A1031" s="73">
        <v>42347</v>
      </c>
      <c r="B1031" s="130">
        <v>2047.619995</v>
      </c>
      <c r="C1031" s="125">
        <f t="shared" si="45"/>
        <v>-1.9874158805314623E-2</v>
      </c>
      <c r="D1031" s="128">
        <f t="shared" si="46"/>
        <v>-19874.158805314622</v>
      </c>
      <c r="E1031" s="128">
        <f t="shared" ca="1" si="47"/>
        <v>78711.586489128444</v>
      </c>
    </row>
    <row r="1032" spans="1:5" x14ac:dyDescent="0.3">
      <c r="A1032" s="73">
        <v>42346</v>
      </c>
      <c r="B1032" s="130">
        <v>2063.5900879999999</v>
      </c>
      <c r="C1032" s="125">
        <f t="shared" ref="C1032:C1095" si="48">B1032/B1042-1</f>
        <v>-1.1022768742300237E-2</v>
      </c>
      <c r="D1032" s="128">
        <f t="shared" ref="D1032:D1095" si="49">C1032*$B$5</f>
        <v>-11022.768742300237</v>
      </c>
      <c r="E1032" s="128">
        <f t="shared" ref="E1032:E1095" ca="1" si="50">ABS(_xlfn.PERCENTILE.INC(OFFSET(D1032,0,0,Window),1-VaRLevel))</f>
        <v>78711.586489128444</v>
      </c>
    </row>
    <row r="1033" spans="1:5" x14ac:dyDescent="0.3">
      <c r="A1033" s="73">
        <v>42345</v>
      </c>
      <c r="B1033" s="130">
        <v>2077.070068</v>
      </c>
      <c r="C1033" s="125">
        <f t="shared" si="48"/>
        <v>-5.7917040986387169E-3</v>
      </c>
      <c r="D1033" s="128">
        <f t="shared" si="49"/>
        <v>-5791.7040986387174</v>
      </c>
      <c r="E1033" s="128">
        <f t="shared" ca="1" si="50"/>
        <v>78711.586489128444</v>
      </c>
    </row>
    <row r="1034" spans="1:5" x14ac:dyDescent="0.3">
      <c r="A1034" s="73">
        <v>42342</v>
      </c>
      <c r="B1034" s="130">
        <v>2091.6899410000001</v>
      </c>
      <c r="C1034" s="125">
        <f t="shared" si="48"/>
        <v>5.0210216266313168E-3</v>
      </c>
      <c r="D1034" s="128">
        <f t="shared" si="49"/>
        <v>5021.0216266313164</v>
      </c>
      <c r="E1034" s="128">
        <f t="shared" ca="1" si="50"/>
        <v>78711.586489128444</v>
      </c>
    </row>
    <row r="1035" spans="1:5" x14ac:dyDescent="0.3">
      <c r="A1035" s="73">
        <v>42341</v>
      </c>
      <c r="B1035" s="130">
        <v>2049.6201169999999</v>
      </c>
      <c r="C1035" s="125">
        <f t="shared" si="48"/>
        <v>-1.6298850885826166E-2</v>
      </c>
      <c r="D1035" s="128">
        <f t="shared" si="49"/>
        <v>-16298.850885826167</v>
      </c>
      <c r="E1035" s="128">
        <f t="shared" ca="1" si="50"/>
        <v>78711.586489128444</v>
      </c>
    </row>
    <row r="1036" spans="1:5" x14ac:dyDescent="0.3">
      <c r="A1036" s="73">
        <v>42340</v>
      </c>
      <c r="B1036" s="130">
        <v>2079.51001</v>
      </c>
      <c r="C1036" s="125">
        <f t="shared" si="48"/>
        <v>1.4177478900368357E-2</v>
      </c>
      <c r="D1036" s="128">
        <f t="shared" si="49"/>
        <v>14177.478900368356</v>
      </c>
      <c r="E1036" s="128">
        <f t="shared" ca="1" si="50"/>
        <v>78711.586489128444</v>
      </c>
    </row>
    <row r="1037" spans="1:5" x14ac:dyDescent="0.3">
      <c r="A1037" s="73">
        <v>42339</v>
      </c>
      <c r="B1037" s="130">
        <v>2102.6298830000001</v>
      </c>
      <c r="C1037" s="125">
        <f t="shared" si="48"/>
        <v>2.4079575402517595E-2</v>
      </c>
      <c r="D1037" s="128">
        <f t="shared" si="49"/>
        <v>24079.575402517596</v>
      </c>
      <c r="E1037" s="128">
        <f t="shared" ca="1" si="50"/>
        <v>78711.586489128444</v>
      </c>
    </row>
    <row r="1038" spans="1:5" x14ac:dyDescent="0.3">
      <c r="A1038" s="73">
        <v>42338</v>
      </c>
      <c r="B1038" s="130">
        <v>2080.4099120000001</v>
      </c>
      <c r="C1038" s="125">
        <f t="shared" si="48"/>
        <v>2.8358248919462037E-2</v>
      </c>
      <c r="D1038" s="128">
        <f t="shared" si="49"/>
        <v>28358.248919462036</v>
      </c>
      <c r="E1038" s="128">
        <f t="shared" ca="1" si="50"/>
        <v>78711.586489128444</v>
      </c>
    </row>
    <row r="1039" spans="1:5" x14ac:dyDescent="0.3">
      <c r="A1039" s="73">
        <v>42335</v>
      </c>
      <c r="B1039" s="130">
        <v>2090.110107</v>
      </c>
      <c r="C1039" s="125">
        <f t="shared" si="48"/>
        <v>2.1574185655533151E-2</v>
      </c>
      <c r="D1039" s="128">
        <f t="shared" si="49"/>
        <v>21574.185655533151</v>
      </c>
      <c r="E1039" s="128">
        <f t="shared" ca="1" si="50"/>
        <v>78711.586489128444</v>
      </c>
    </row>
    <row r="1040" spans="1:5" x14ac:dyDescent="0.3">
      <c r="A1040" s="73">
        <v>42333</v>
      </c>
      <c r="B1040" s="130">
        <v>2088.8701169999999</v>
      </c>
      <c r="C1040" s="125">
        <f t="shared" si="48"/>
        <v>6.6843937349396754E-3</v>
      </c>
      <c r="D1040" s="128">
        <f t="shared" si="49"/>
        <v>6684.3937349396756</v>
      </c>
      <c r="E1040" s="128">
        <f t="shared" ca="1" si="50"/>
        <v>78711.586489128444</v>
      </c>
    </row>
    <row r="1041" spans="1:5" x14ac:dyDescent="0.3">
      <c r="A1041" s="73">
        <v>42332</v>
      </c>
      <c r="B1041" s="130">
        <v>2089.139893</v>
      </c>
      <c r="C1041" s="125">
        <f t="shared" si="48"/>
        <v>3.5643228212081102E-3</v>
      </c>
      <c r="D1041" s="128">
        <f t="shared" si="49"/>
        <v>3564.3228212081103</v>
      </c>
      <c r="E1041" s="128">
        <f t="shared" ca="1" si="50"/>
        <v>78711.586489128444</v>
      </c>
    </row>
    <row r="1042" spans="1:5" x14ac:dyDescent="0.3">
      <c r="A1042" s="73">
        <v>42331</v>
      </c>
      <c r="B1042" s="130">
        <v>2086.5900879999999</v>
      </c>
      <c r="C1042" s="125">
        <f t="shared" si="48"/>
        <v>3.8535970226882821E-3</v>
      </c>
      <c r="D1042" s="128">
        <f t="shared" si="49"/>
        <v>3853.5970226882819</v>
      </c>
      <c r="E1042" s="128">
        <f t="shared" ca="1" si="50"/>
        <v>78711.586489128444</v>
      </c>
    </row>
    <row r="1043" spans="1:5" x14ac:dyDescent="0.3">
      <c r="A1043" s="73">
        <v>42328</v>
      </c>
      <c r="B1043" s="130">
        <v>2089.169922</v>
      </c>
      <c r="C1043" s="125">
        <f t="shared" si="48"/>
        <v>-4.778024597048014E-3</v>
      </c>
      <c r="D1043" s="128">
        <f t="shared" si="49"/>
        <v>-4778.0245970480137</v>
      </c>
      <c r="E1043" s="128">
        <f t="shared" ca="1" si="50"/>
        <v>78711.586489128444</v>
      </c>
    </row>
    <row r="1044" spans="1:5" x14ac:dyDescent="0.3">
      <c r="A1044" s="73">
        <v>42327</v>
      </c>
      <c r="B1044" s="130">
        <v>2081.23999</v>
      </c>
      <c r="C1044" s="125">
        <f t="shared" si="48"/>
        <v>-8.9002693447963743E-3</v>
      </c>
      <c r="D1044" s="128">
        <f t="shared" si="49"/>
        <v>-8900.2693447963738</v>
      </c>
      <c r="E1044" s="128">
        <f t="shared" ca="1" si="50"/>
        <v>78711.586489128444</v>
      </c>
    </row>
    <row r="1045" spans="1:5" x14ac:dyDescent="0.3">
      <c r="A1045" s="73">
        <v>42326</v>
      </c>
      <c r="B1045" s="130">
        <v>2083.580078</v>
      </c>
      <c r="C1045" s="125">
        <f t="shared" si="48"/>
        <v>-8.9092381591463488E-3</v>
      </c>
      <c r="D1045" s="128">
        <f t="shared" si="49"/>
        <v>-8909.2381591463491</v>
      </c>
      <c r="E1045" s="128">
        <f t="shared" ca="1" si="50"/>
        <v>78711.586489128444</v>
      </c>
    </row>
    <row r="1046" spans="1:5" x14ac:dyDescent="0.3">
      <c r="A1046" s="73">
        <v>42325</v>
      </c>
      <c r="B1046" s="130">
        <v>2050.4399410000001</v>
      </c>
      <c r="C1046" s="125">
        <f t="shared" si="48"/>
        <v>-2.8130807759491838E-2</v>
      </c>
      <c r="D1046" s="128">
        <f t="shared" si="49"/>
        <v>-28130.80775949184</v>
      </c>
      <c r="E1046" s="128">
        <f t="shared" ca="1" si="50"/>
        <v>78711.586489128444</v>
      </c>
    </row>
    <row r="1047" spans="1:5" x14ac:dyDescent="0.3">
      <c r="A1047" s="73">
        <v>42324</v>
      </c>
      <c r="B1047" s="130">
        <v>2053.1899410000001</v>
      </c>
      <c r="C1047" s="125">
        <f t="shared" si="48"/>
        <v>-2.4172480129059815E-2</v>
      </c>
      <c r="D1047" s="128">
        <f t="shared" si="49"/>
        <v>-24172.480129059815</v>
      </c>
      <c r="E1047" s="128">
        <f t="shared" ca="1" si="50"/>
        <v>78711.586489128444</v>
      </c>
    </row>
    <row r="1048" spans="1:5" x14ac:dyDescent="0.3">
      <c r="A1048" s="73">
        <v>42321</v>
      </c>
      <c r="B1048" s="130">
        <v>2023.040039</v>
      </c>
      <c r="C1048" s="125">
        <f t="shared" si="48"/>
        <v>-2.7085288310765843E-2</v>
      </c>
      <c r="D1048" s="128">
        <f t="shared" si="49"/>
        <v>-27085.288310765842</v>
      </c>
      <c r="E1048" s="128">
        <f t="shared" ca="1" si="50"/>
        <v>78711.586489128444</v>
      </c>
    </row>
    <row r="1049" spans="1:5" x14ac:dyDescent="0.3">
      <c r="A1049" s="73">
        <v>42320</v>
      </c>
      <c r="B1049" s="130">
        <v>2045.969971</v>
      </c>
      <c r="C1049" s="125">
        <f t="shared" si="48"/>
        <v>-2.0790530738135082E-2</v>
      </c>
      <c r="D1049" s="128">
        <f t="shared" si="49"/>
        <v>-20790.530738135083</v>
      </c>
      <c r="E1049" s="128">
        <f t="shared" ca="1" si="50"/>
        <v>78711.586489128444</v>
      </c>
    </row>
    <row r="1050" spans="1:5" x14ac:dyDescent="0.3">
      <c r="A1050" s="73">
        <v>42319</v>
      </c>
      <c r="B1050" s="130">
        <v>2075</v>
      </c>
      <c r="C1050" s="125">
        <f t="shared" si="48"/>
        <v>-7.3433144116320515E-3</v>
      </c>
      <c r="D1050" s="128">
        <f t="shared" si="49"/>
        <v>-7343.3144116320518</v>
      </c>
      <c r="E1050" s="128">
        <f t="shared" ca="1" si="50"/>
        <v>78711.586489128444</v>
      </c>
    </row>
    <row r="1051" spans="1:5" x14ac:dyDescent="0.3">
      <c r="A1051" s="73">
        <v>42318</v>
      </c>
      <c r="B1051" s="130">
        <v>2081.719971</v>
      </c>
      <c r="C1051" s="125">
        <f t="shared" si="48"/>
        <v>7.6625952107312045E-3</v>
      </c>
      <c r="D1051" s="128">
        <f t="shared" si="49"/>
        <v>7662.5952107312041</v>
      </c>
      <c r="E1051" s="128">
        <f t="shared" ca="1" si="50"/>
        <v>78711.586489128444</v>
      </c>
    </row>
    <row r="1052" spans="1:5" x14ac:dyDescent="0.3">
      <c r="A1052" s="73">
        <v>42317</v>
      </c>
      <c r="B1052" s="130">
        <v>2078.580078</v>
      </c>
      <c r="C1052" s="125">
        <f t="shared" si="48"/>
        <v>3.5729131427293392E-3</v>
      </c>
      <c r="D1052" s="128">
        <f t="shared" si="49"/>
        <v>3572.9131427293391</v>
      </c>
      <c r="E1052" s="128">
        <f t="shared" ca="1" si="50"/>
        <v>78711.586489128444</v>
      </c>
    </row>
    <row r="1053" spans="1:5" x14ac:dyDescent="0.3">
      <c r="A1053" s="73">
        <v>42314</v>
      </c>
      <c r="B1053" s="130">
        <v>2099.1999510000001</v>
      </c>
      <c r="C1053" s="125">
        <f t="shared" si="48"/>
        <v>1.1589547808965817E-2</v>
      </c>
      <c r="D1053" s="128">
        <f t="shared" si="49"/>
        <v>11589.547808965817</v>
      </c>
      <c r="E1053" s="128">
        <f t="shared" ca="1" si="50"/>
        <v>78711.586489128444</v>
      </c>
    </row>
    <row r="1054" spans="1:5" x14ac:dyDescent="0.3">
      <c r="A1054" s="73">
        <v>42313</v>
      </c>
      <c r="B1054" s="130">
        <v>2099.929932</v>
      </c>
      <c r="C1054" s="125">
        <f t="shared" si="48"/>
        <v>2.3103381600560358E-2</v>
      </c>
      <c r="D1054" s="128">
        <f t="shared" si="49"/>
        <v>23103.381600560358</v>
      </c>
      <c r="E1054" s="128">
        <f t="shared" ca="1" si="50"/>
        <v>78711.586489128444</v>
      </c>
    </row>
    <row r="1055" spans="1:5" x14ac:dyDescent="0.3">
      <c r="A1055" s="73">
        <v>42312</v>
      </c>
      <c r="B1055" s="130">
        <v>2102.3100589999999</v>
      </c>
      <c r="C1055" s="125">
        <f t="shared" si="48"/>
        <v>4.1294005981528104E-2</v>
      </c>
      <c r="D1055" s="128">
        <f t="shared" si="49"/>
        <v>41294.005981528106</v>
      </c>
      <c r="E1055" s="128">
        <f t="shared" ca="1" si="50"/>
        <v>78711.586489128444</v>
      </c>
    </row>
    <row r="1056" spans="1:5" x14ac:dyDescent="0.3">
      <c r="A1056" s="73">
        <v>42311</v>
      </c>
      <c r="B1056" s="130">
        <v>2109.790039</v>
      </c>
      <c r="C1056" s="125">
        <f t="shared" si="48"/>
        <v>3.8911357870055729E-2</v>
      </c>
      <c r="D1056" s="128">
        <f t="shared" si="49"/>
        <v>38911.357870055726</v>
      </c>
      <c r="E1056" s="128">
        <f t="shared" ca="1" si="50"/>
        <v>78711.586489128444</v>
      </c>
    </row>
    <row r="1057" spans="1:5" x14ac:dyDescent="0.3">
      <c r="A1057" s="73">
        <v>42310</v>
      </c>
      <c r="B1057" s="130">
        <v>2104.0500489999999</v>
      </c>
      <c r="C1057" s="125">
        <f t="shared" si="48"/>
        <v>3.4612478891838272E-2</v>
      </c>
      <c r="D1057" s="128">
        <f t="shared" si="49"/>
        <v>34612.478891838269</v>
      </c>
      <c r="E1057" s="128">
        <f t="shared" ca="1" si="50"/>
        <v>78711.586489128444</v>
      </c>
    </row>
    <row r="1058" spans="1:5" x14ac:dyDescent="0.3">
      <c r="A1058" s="73">
        <v>42307</v>
      </c>
      <c r="B1058" s="130">
        <v>2079.360107</v>
      </c>
      <c r="C1058" s="125">
        <f t="shared" si="48"/>
        <v>2.2748460408549942E-2</v>
      </c>
      <c r="D1058" s="128">
        <f t="shared" si="49"/>
        <v>22748.460408549941</v>
      </c>
      <c r="E1058" s="128">
        <f t="shared" ca="1" si="50"/>
        <v>78711.586489128444</v>
      </c>
    </row>
    <row r="1059" spans="1:5" x14ac:dyDescent="0.3">
      <c r="A1059" s="73">
        <v>42306</v>
      </c>
      <c r="B1059" s="130">
        <v>2089.4099120000001</v>
      </c>
      <c r="C1059" s="125">
        <f t="shared" si="48"/>
        <v>3.2388568125180761E-2</v>
      </c>
      <c r="D1059" s="128">
        <f t="shared" si="49"/>
        <v>32388.568125180762</v>
      </c>
      <c r="E1059" s="128">
        <f t="shared" ca="1" si="50"/>
        <v>78711.586489128444</v>
      </c>
    </row>
    <row r="1060" spans="1:5" x14ac:dyDescent="0.3">
      <c r="A1060" s="73">
        <v>42305</v>
      </c>
      <c r="B1060" s="130">
        <v>2090.3500979999999</v>
      </c>
      <c r="C1060" s="125">
        <f t="shared" si="48"/>
        <v>4.8193852536273729E-2</v>
      </c>
      <c r="D1060" s="128">
        <f t="shared" si="49"/>
        <v>48193.852536273727</v>
      </c>
      <c r="E1060" s="128">
        <f t="shared" ca="1" si="50"/>
        <v>78711.586489128444</v>
      </c>
    </row>
    <row r="1061" spans="1:5" x14ac:dyDescent="0.3">
      <c r="A1061" s="73">
        <v>42304</v>
      </c>
      <c r="B1061" s="130">
        <v>2065.889893</v>
      </c>
      <c r="C1061" s="125">
        <f t="shared" si="48"/>
        <v>3.104270312848767E-2</v>
      </c>
      <c r="D1061" s="128">
        <f t="shared" si="49"/>
        <v>31042.703128487668</v>
      </c>
      <c r="E1061" s="128">
        <f t="shared" ca="1" si="50"/>
        <v>78711.586489128444</v>
      </c>
    </row>
    <row r="1062" spans="1:5" x14ac:dyDescent="0.3">
      <c r="A1062" s="73">
        <v>42303</v>
      </c>
      <c r="B1062" s="130">
        <v>2071.179932</v>
      </c>
      <c r="C1062" s="125">
        <f t="shared" si="48"/>
        <v>2.6627527702394849E-2</v>
      </c>
      <c r="D1062" s="128">
        <f t="shared" si="49"/>
        <v>26627.527702394847</v>
      </c>
      <c r="E1062" s="128">
        <f t="shared" ca="1" si="50"/>
        <v>78711.586489128444</v>
      </c>
    </row>
    <row r="1063" spans="1:5" x14ac:dyDescent="0.3">
      <c r="A1063" s="73">
        <v>42300</v>
      </c>
      <c r="B1063" s="130">
        <v>2075.1499020000001</v>
      </c>
      <c r="C1063" s="125">
        <f t="shared" si="48"/>
        <v>2.9907283549668096E-2</v>
      </c>
      <c r="D1063" s="128">
        <f t="shared" si="49"/>
        <v>29907.283549668096</v>
      </c>
      <c r="E1063" s="128">
        <f t="shared" ca="1" si="50"/>
        <v>78711.586489128444</v>
      </c>
    </row>
    <row r="1064" spans="1:5" x14ac:dyDescent="0.3">
      <c r="A1064" s="73">
        <v>42299</v>
      </c>
      <c r="B1064" s="130">
        <v>2052.51001</v>
      </c>
      <c r="C1064" s="125">
        <f t="shared" si="48"/>
        <v>1.9409641731711336E-2</v>
      </c>
      <c r="D1064" s="128">
        <f t="shared" si="49"/>
        <v>19409.641731711337</v>
      </c>
      <c r="E1064" s="128">
        <f t="shared" ca="1" si="50"/>
        <v>78711.586489128444</v>
      </c>
    </row>
    <row r="1065" spans="1:5" x14ac:dyDescent="0.3">
      <c r="A1065" s="73">
        <v>42298</v>
      </c>
      <c r="B1065" s="130">
        <v>2018.9399410000001</v>
      </c>
      <c r="C1065" s="125">
        <f t="shared" si="48"/>
        <v>1.1579135251740924E-2</v>
      </c>
      <c r="D1065" s="128">
        <f t="shared" si="49"/>
        <v>11579.135251740923</v>
      </c>
      <c r="E1065" s="128">
        <f t="shared" ca="1" si="50"/>
        <v>78711.586489128444</v>
      </c>
    </row>
    <row r="1066" spans="1:5" x14ac:dyDescent="0.3">
      <c r="A1066" s="73">
        <v>42297</v>
      </c>
      <c r="B1066" s="130">
        <v>2030.7700199999999</v>
      </c>
      <c r="C1066" s="125">
        <f t="shared" si="48"/>
        <v>2.568284318050984E-2</v>
      </c>
      <c r="D1066" s="128">
        <f t="shared" si="49"/>
        <v>25682.843180509841</v>
      </c>
      <c r="E1066" s="128">
        <f t="shared" ca="1" si="50"/>
        <v>78711.586489128444</v>
      </c>
    </row>
    <row r="1067" spans="1:5" x14ac:dyDescent="0.3">
      <c r="A1067" s="73">
        <v>42296</v>
      </c>
      <c r="B1067" s="130">
        <v>2033.660034</v>
      </c>
      <c r="C1067" s="125">
        <f t="shared" si="48"/>
        <v>2.3456875192175985E-2</v>
      </c>
      <c r="D1067" s="128">
        <f t="shared" si="49"/>
        <v>23456.875192175987</v>
      </c>
      <c r="E1067" s="128">
        <f t="shared" ca="1" si="50"/>
        <v>78711.586489128444</v>
      </c>
    </row>
    <row r="1068" spans="1:5" x14ac:dyDescent="0.3">
      <c r="A1068" s="73">
        <v>42293</v>
      </c>
      <c r="B1068" s="130">
        <v>2033.1099850000001</v>
      </c>
      <c r="C1068" s="125">
        <f t="shared" si="48"/>
        <v>4.1893858964213715E-2</v>
      </c>
      <c r="D1068" s="128">
        <f t="shared" si="49"/>
        <v>41893.858964213716</v>
      </c>
      <c r="E1068" s="128">
        <f t="shared" ca="1" si="50"/>
        <v>78711.586489128444</v>
      </c>
    </row>
    <row r="1069" spans="1:5" x14ac:dyDescent="0.3">
      <c r="A1069" s="73">
        <v>42292</v>
      </c>
      <c r="B1069" s="130">
        <v>2023.8599850000001</v>
      </c>
      <c r="C1069" s="125">
        <f t="shared" si="48"/>
        <v>5.2000728658626816E-2</v>
      </c>
      <c r="D1069" s="128">
        <f t="shared" si="49"/>
        <v>52000.728658626816</v>
      </c>
      <c r="E1069" s="128">
        <f t="shared" ca="1" si="50"/>
        <v>78711.586489128444</v>
      </c>
    </row>
    <row r="1070" spans="1:5" x14ac:dyDescent="0.3">
      <c r="A1070" s="73">
        <v>42291</v>
      </c>
      <c r="B1070" s="130">
        <v>1994.23999</v>
      </c>
      <c r="C1070" s="125">
        <f t="shared" si="48"/>
        <v>3.8650416857620939E-2</v>
      </c>
      <c r="D1070" s="128">
        <f t="shared" si="49"/>
        <v>38650.416857620941</v>
      </c>
      <c r="E1070" s="128">
        <f t="shared" ca="1" si="50"/>
        <v>78711.586489128444</v>
      </c>
    </row>
    <row r="1071" spans="1:5" x14ac:dyDescent="0.3">
      <c r="A1071" s="73">
        <v>42290</v>
      </c>
      <c r="B1071" s="130">
        <v>2003.6899410000001</v>
      </c>
      <c r="C1071" s="125">
        <f t="shared" si="48"/>
        <v>6.3478908734870831E-2</v>
      </c>
      <c r="D1071" s="128">
        <f t="shared" si="49"/>
        <v>63478.908734870834</v>
      </c>
      <c r="E1071" s="128">
        <f t="shared" ca="1" si="50"/>
        <v>78711.586489128444</v>
      </c>
    </row>
    <row r="1072" spans="1:5" x14ac:dyDescent="0.3">
      <c r="A1072" s="73">
        <v>42289</v>
      </c>
      <c r="B1072" s="130">
        <v>2017.459961</v>
      </c>
      <c r="C1072" s="125">
        <f t="shared" si="48"/>
        <v>7.2107611215955103E-2</v>
      </c>
      <c r="D1072" s="128">
        <f t="shared" si="49"/>
        <v>72107.611215955098</v>
      </c>
      <c r="E1072" s="128">
        <f t="shared" ca="1" si="50"/>
        <v>78711.586489128444</v>
      </c>
    </row>
    <row r="1073" spans="1:5" x14ac:dyDescent="0.3">
      <c r="A1073" s="73">
        <v>42286</v>
      </c>
      <c r="B1073" s="130">
        <v>2014.8900149999999</v>
      </c>
      <c r="C1073" s="125">
        <f t="shared" si="48"/>
        <v>4.3260146049294734E-2</v>
      </c>
      <c r="D1073" s="128">
        <f t="shared" si="49"/>
        <v>43260.146049294737</v>
      </c>
      <c r="E1073" s="128">
        <f t="shared" ca="1" si="50"/>
        <v>78711.586489128444</v>
      </c>
    </row>
    <row r="1074" spans="1:5" x14ac:dyDescent="0.3">
      <c r="A1074" s="73">
        <v>42285</v>
      </c>
      <c r="B1074" s="130">
        <v>2013.4300539999999</v>
      </c>
      <c r="C1074" s="125">
        <f t="shared" si="48"/>
        <v>4.2018623162850544E-2</v>
      </c>
      <c r="D1074" s="128">
        <f t="shared" si="49"/>
        <v>42018.623162850541</v>
      </c>
      <c r="E1074" s="128">
        <f t="shared" ca="1" si="50"/>
        <v>78711.586489128444</v>
      </c>
    </row>
    <row r="1075" spans="1:5" x14ac:dyDescent="0.3">
      <c r="A1075" s="73">
        <v>42284</v>
      </c>
      <c r="B1075" s="130">
        <v>1995.829956</v>
      </c>
      <c r="C1075" s="125">
        <f t="shared" si="48"/>
        <v>2.9436312749199001E-2</v>
      </c>
      <c r="D1075" s="128">
        <f t="shared" si="49"/>
        <v>29436.312749199002</v>
      </c>
      <c r="E1075" s="128">
        <f t="shared" ca="1" si="50"/>
        <v>78711.586489128444</v>
      </c>
    </row>
    <row r="1076" spans="1:5" x14ac:dyDescent="0.3">
      <c r="A1076" s="73">
        <v>42283</v>
      </c>
      <c r="B1076" s="130">
        <v>1979.920044</v>
      </c>
      <c r="C1076" s="125">
        <f t="shared" si="48"/>
        <v>1.9137946504102166E-2</v>
      </c>
      <c r="D1076" s="128">
        <f t="shared" si="49"/>
        <v>19137.946504102165</v>
      </c>
      <c r="E1076" s="128">
        <f t="shared" ca="1" si="50"/>
        <v>78711.586489128444</v>
      </c>
    </row>
    <row r="1077" spans="1:5" x14ac:dyDescent="0.3">
      <c r="A1077" s="73">
        <v>42282</v>
      </c>
      <c r="B1077" s="130">
        <v>1987.0500489999999</v>
      </c>
      <c r="C1077" s="125">
        <f t="shared" si="48"/>
        <v>1.0208634750936918E-2</v>
      </c>
      <c r="D1077" s="128">
        <f t="shared" si="49"/>
        <v>10208.634750936919</v>
      </c>
      <c r="E1077" s="128">
        <f t="shared" ca="1" si="50"/>
        <v>78711.586489128444</v>
      </c>
    </row>
    <row r="1078" spans="1:5" x14ac:dyDescent="0.3">
      <c r="A1078" s="73">
        <v>42279</v>
      </c>
      <c r="B1078" s="130">
        <v>1951.3599850000001</v>
      </c>
      <c r="C1078" s="125">
        <f t="shared" si="48"/>
        <v>-3.4065075107180265E-3</v>
      </c>
      <c r="D1078" s="128">
        <f t="shared" si="49"/>
        <v>-3406.5075107180264</v>
      </c>
      <c r="E1078" s="128">
        <f t="shared" ca="1" si="50"/>
        <v>78711.586489128444</v>
      </c>
    </row>
    <row r="1079" spans="1:5" x14ac:dyDescent="0.3">
      <c r="A1079" s="73">
        <v>42278</v>
      </c>
      <c r="B1079" s="130">
        <v>1923.8199460000001</v>
      </c>
      <c r="C1079" s="125">
        <f t="shared" si="48"/>
        <v>-3.3353435149391153E-2</v>
      </c>
      <c r="D1079" s="128">
        <f t="shared" si="49"/>
        <v>-33353.435149391153</v>
      </c>
      <c r="E1079" s="128">
        <f t="shared" ca="1" si="50"/>
        <v>78711.586489128444</v>
      </c>
    </row>
    <row r="1080" spans="1:5" x14ac:dyDescent="0.3">
      <c r="A1080" s="73">
        <v>42277</v>
      </c>
      <c r="B1080" s="130">
        <v>1920.030029</v>
      </c>
      <c r="C1080" s="125">
        <f t="shared" si="48"/>
        <v>-3.7728487189468862E-2</v>
      </c>
      <c r="D1080" s="128">
        <f t="shared" si="49"/>
        <v>-37728.487189468862</v>
      </c>
      <c r="E1080" s="128">
        <f t="shared" ca="1" si="50"/>
        <v>78711.586489128444</v>
      </c>
    </row>
    <row r="1081" spans="1:5" x14ac:dyDescent="0.3">
      <c r="A1081" s="73">
        <v>42276</v>
      </c>
      <c r="B1081" s="130">
        <v>1884.089966</v>
      </c>
      <c r="C1081" s="125">
        <f t="shared" si="48"/>
        <v>-4.7520588858798174E-2</v>
      </c>
      <c r="D1081" s="128">
        <f t="shared" si="49"/>
        <v>-47520.588858798175</v>
      </c>
      <c r="E1081" s="128">
        <f t="shared" ca="1" si="50"/>
        <v>78711.586489128444</v>
      </c>
    </row>
    <row r="1082" spans="1:5" x14ac:dyDescent="0.3">
      <c r="A1082" s="73">
        <v>42275</v>
      </c>
      <c r="B1082" s="130">
        <v>1881.7700199999999</v>
      </c>
      <c r="C1082" s="125">
        <f t="shared" si="48"/>
        <v>-3.6486898788999689E-2</v>
      </c>
      <c r="D1082" s="128">
        <f t="shared" si="49"/>
        <v>-36486.898788999686</v>
      </c>
      <c r="E1082" s="128">
        <f t="shared" ca="1" si="50"/>
        <v>78711.586489128444</v>
      </c>
    </row>
    <row r="1083" spans="1:5" x14ac:dyDescent="0.3">
      <c r="A1083" s="73">
        <v>42272</v>
      </c>
      <c r="B1083" s="130">
        <v>1931.339966</v>
      </c>
      <c r="C1083" s="125">
        <f t="shared" si="48"/>
        <v>-1.515008911432425E-2</v>
      </c>
      <c r="D1083" s="128">
        <f t="shared" si="49"/>
        <v>-15150.08911432425</v>
      </c>
      <c r="E1083" s="128">
        <f t="shared" ca="1" si="50"/>
        <v>78711.586489128444</v>
      </c>
    </row>
    <row r="1084" spans="1:5" x14ac:dyDescent="0.3">
      <c r="A1084" s="73">
        <v>42271</v>
      </c>
      <c r="B1084" s="130">
        <v>1932.23999</v>
      </c>
      <c r="C1084" s="125">
        <f t="shared" si="48"/>
        <v>-1.0270015519963427E-2</v>
      </c>
      <c r="D1084" s="128">
        <f t="shared" si="49"/>
        <v>-10270.015519963426</v>
      </c>
      <c r="E1084" s="128">
        <f t="shared" ca="1" si="50"/>
        <v>78711.586489128444</v>
      </c>
    </row>
    <row r="1085" spans="1:5" x14ac:dyDescent="0.3">
      <c r="A1085" s="73">
        <v>42270</v>
      </c>
      <c r="B1085" s="130">
        <v>1938.76001</v>
      </c>
      <c r="C1085" s="125">
        <f t="shared" si="48"/>
        <v>-1.6889605436193333E-3</v>
      </c>
      <c r="D1085" s="128">
        <f t="shared" si="49"/>
        <v>-1688.9605436193333</v>
      </c>
      <c r="E1085" s="128">
        <f t="shared" ca="1" si="50"/>
        <v>78711.586489128444</v>
      </c>
    </row>
    <row r="1086" spans="1:5" x14ac:dyDescent="0.3">
      <c r="A1086" s="73">
        <v>42269</v>
      </c>
      <c r="B1086" s="130">
        <v>1942.73999</v>
      </c>
      <c r="C1086" s="125">
        <f t="shared" si="48"/>
        <v>-1.3542148937786935E-2</v>
      </c>
      <c r="D1086" s="128">
        <f t="shared" si="49"/>
        <v>-13542.148937786935</v>
      </c>
      <c r="E1086" s="128">
        <f t="shared" ca="1" si="50"/>
        <v>78711.586489128444</v>
      </c>
    </row>
    <row r="1087" spans="1:5" x14ac:dyDescent="0.3">
      <c r="A1087" s="73">
        <v>42268</v>
      </c>
      <c r="B1087" s="130">
        <v>1966.969971</v>
      </c>
      <c r="C1087" s="125">
        <f t="shared" si="48"/>
        <v>2.3812994186286129E-2</v>
      </c>
      <c r="D1087" s="128">
        <f t="shared" si="49"/>
        <v>23812.994186286131</v>
      </c>
      <c r="E1087" s="128">
        <f t="shared" ca="1" si="50"/>
        <v>78711.586489128444</v>
      </c>
    </row>
    <row r="1088" spans="1:5" x14ac:dyDescent="0.3">
      <c r="A1088" s="73">
        <v>42265</v>
      </c>
      <c r="B1088" s="130">
        <v>1958.030029</v>
      </c>
      <c r="C1088" s="125">
        <f t="shared" si="48"/>
        <v>3.53642452441294E-3</v>
      </c>
      <c r="D1088" s="128">
        <f t="shared" si="49"/>
        <v>3536.4245244129402</v>
      </c>
      <c r="E1088" s="128">
        <f t="shared" ca="1" si="50"/>
        <v>78711.586489128444</v>
      </c>
    </row>
    <row r="1089" spans="1:5" x14ac:dyDescent="0.3">
      <c r="A1089" s="73">
        <v>42264</v>
      </c>
      <c r="B1089" s="130">
        <v>1990.1999510000001</v>
      </c>
      <c r="C1089" s="125">
        <f t="shared" si="48"/>
        <v>2.1212383813196345E-2</v>
      </c>
      <c r="D1089" s="128">
        <f t="shared" si="49"/>
        <v>21212.383813196346</v>
      </c>
      <c r="E1089" s="128">
        <f t="shared" ca="1" si="50"/>
        <v>78711.586489128444</v>
      </c>
    </row>
    <row r="1090" spans="1:5" x14ac:dyDescent="0.3">
      <c r="A1090" s="73">
        <v>42263</v>
      </c>
      <c r="B1090" s="130">
        <v>1995.3100589999999</v>
      </c>
      <c r="C1090" s="125">
        <f t="shared" si="48"/>
        <v>4.2563463187565986E-2</v>
      </c>
      <c r="D1090" s="128">
        <f t="shared" si="49"/>
        <v>42563.463187565983</v>
      </c>
      <c r="E1090" s="128">
        <f t="shared" ca="1" si="50"/>
        <v>78711.586489128444</v>
      </c>
    </row>
    <row r="1091" spans="1:5" x14ac:dyDescent="0.3">
      <c r="A1091" s="73">
        <v>42262</v>
      </c>
      <c r="B1091" s="130">
        <v>1978.089966</v>
      </c>
      <c r="C1091" s="125">
        <f t="shared" si="48"/>
        <v>2.9966391699447481E-3</v>
      </c>
      <c r="D1091" s="128">
        <f t="shared" si="49"/>
        <v>2996.6391699447481</v>
      </c>
      <c r="E1091" s="128">
        <f t="shared" ca="1" si="50"/>
        <v>78711.586489128444</v>
      </c>
    </row>
    <row r="1092" spans="1:5" x14ac:dyDescent="0.3">
      <c r="A1092" s="73">
        <v>42261</v>
      </c>
      <c r="B1092" s="130">
        <v>1953.030029</v>
      </c>
      <c r="C1092" s="125">
        <f t="shared" si="48"/>
        <v>-1.8020265824363224E-2</v>
      </c>
      <c r="D1092" s="128">
        <f t="shared" si="49"/>
        <v>-18020.265824363225</v>
      </c>
      <c r="E1092" s="128">
        <f t="shared" ca="1" si="50"/>
        <v>78711.586489128444</v>
      </c>
    </row>
    <row r="1093" spans="1:5" x14ac:dyDescent="0.3">
      <c r="A1093" s="73">
        <v>42258</v>
      </c>
      <c r="B1093" s="130">
        <v>1961.0500489999999</v>
      </c>
      <c r="C1093" s="125">
        <f t="shared" si="48"/>
        <v>-1.3387593725698532E-2</v>
      </c>
      <c r="D1093" s="128">
        <f t="shared" si="49"/>
        <v>-13387.593725698533</v>
      </c>
      <c r="E1093" s="128">
        <f t="shared" ca="1" si="50"/>
        <v>78711.586489128444</v>
      </c>
    </row>
    <row r="1094" spans="1:5" x14ac:dyDescent="0.3">
      <c r="A1094" s="73">
        <v>42257</v>
      </c>
      <c r="B1094" s="130">
        <v>1952.290039</v>
      </c>
      <c r="C1094" s="125">
        <f t="shared" si="48"/>
        <v>6.0705839904429126E-3</v>
      </c>
      <c r="D1094" s="128">
        <f t="shared" si="49"/>
        <v>6070.5839904429122</v>
      </c>
      <c r="E1094" s="128">
        <f t="shared" ca="1" si="50"/>
        <v>78711.586489128444</v>
      </c>
    </row>
    <row r="1095" spans="1:5" x14ac:dyDescent="0.3">
      <c r="A1095" s="73">
        <v>42256</v>
      </c>
      <c r="B1095" s="130">
        <v>1942.040039</v>
      </c>
      <c r="C1095" s="125">
        <f t="shared" si="48"/>
        <v>3.9853103484023045E-2</v>
      </c>
      <c r="D1095" s="128">
        <f t="shared" si="49"/>
        <v>39853.103484023042</v>
      </c>
      <c r="E1095" s="128">
        <f t="shared" ca="1" si="50"/>
        <v>78711.586489128444</v>
      </c>
    </row>
    <row r="1096" spans="1:5" x14ac:dyDescent="0.3">
      <c r="A1096" s="73">
        <v>42255</v>
      </c>
      <c r="B1096" s="130">
        <v>1969.410034</v>
      </c>
      <c r="C1096" s="125">
        <f t="shared" ref="C1096:C1159" si="51">B1096/B1106-1</f>
        <v>4.0249140121654037E-2</v>
      </c>
      <c r="D1096" s="128">
        <f t="shared" ref="D1096:D1159" si="52">C1096*$B$5</f>
        <v>40249.14012165404</v>
      </c>
      <c r="E1096" s="128">
        <f t="shared" ref="E1096:E1159" ca="1" si="53">ABS(_xlfn.PERCENTILE.INC(OFFSET(D1096,0,0,Window),1-VaRLevel))</f>
        <v>78711.586489128444</v>
      </c>
    </row>
    <row r="1097" spans="1:5" x14ac:dyDescent="0.3">
      <c r="A1097" s="73">
        <v>42251</v>
      </c>
      <c r="B1097" s="130">
        <v>1921.219971</v>
      </c>
      <c r="C1097" s="125">
        <f t="shared" si="51"/>
        <v>-2.5201834512312948E-2</v>
      </c>
      <c r="D1097" s="128">
        <f t="shared" si="52"/>
        <v>-25201.834512312947</v>
      </c>
      <c r="E1097" s="128">
        <f t="shared" ca="1" si="53"/>
        <v>78711.586489128444</v>
      </c>
    </row>
    <row r="1098" spans="1:5" x14ac:dyDescent="0.3">
      <c r="A1098" s="73">
        <v>42250</v>
      </c>
      <c r="B1098" s="130">
        <v>1951.130005</v>
      </c>
      <c r="C1098" s="125">
        <f t="shared" si="51"/>
        <v>-4.1557562069209242E-2</v>
      </c>
      <c r="D1098" s="128">
        <f t="shared" si="52"/>
        <v>-41557.562069209242</v>
      </c>
      <c r="E1098" s="128">
        <f t="shared" ca="1" si="53"/>
        <v>78711.586489128444</v>
      </c>
    </row>
    <row r="1099" spans="1:5" x14ac:dyDescent="0.3">
      <c r="A1099" s="73">
        <v>42249</v>
      </c>
      <c r="B1099" s="130">
        <v>1948.8599850000001</v>
      </c>
      <c r="C1099" s="125">
        <f t="shared" si="51"/>
        <v>-6.2872420921543437E-2</v>
      </c>
      <c r="D1099" s="128">
        <f t="shared" si="52"/>
        <v>-62872.420921543438</v>
      </c>
      <c r="E1099" s="128">
        <f t="shared" ca="1" si="53"/>
        <v>78711.586489128444</v>
      </c>
    </row>
    <row r="1100" spans="1:5" x14ac:dyDescent="0.3">
      <c r="A1100" s="73">
        <v>42248</v>
      </c>
      <c r="B1100" s="130">
        <v>1913.849976</v>
      </c>
      <c r="C1100" s="125">
        <f t="shared" si="51"/>
        <v>-8.73042141854381E-2</v>
      </c>
      <c r="D1100" s="128">
        <f t="shared" si="52"/>
        <v>-87304.214185438104</v>
      </c>
      <c r="E1100" s="128">
        <f t="shared" ca="1" si="53"/>
        <v>78711.586489128444</v>
      </c>
    </row>
    <row r="1101" spans="1:5" x14ac:dyDescent="0.3">
      <c r="A1101" s="73">
        <v>42247</v>
      </c>
      <c r="B1101" s="130">
        <v>1972.1800539999999</v>
      </c>
      <c r="C1101" s="125">
        <f t="shared" si="51"/>
        <v>-6.195653177043603E-2</v>
      </c>
      <c r="D1101" s="128">
        <f t="shared" si="52"/>
        <v>-61956.531770436028</v>
      </c>
      <c r="E1101" s="128">
        <f t="shared" ca="1" si="53"/>
        <v>65940.502607968898</v>
      </c>
    </row>
    <row r="1102" spans="1:5" x14ac:dyDescent="0.3">
      <c r="A1102" s="73">
        <v>42244</v>
      </c>
      <c r="B1102" s="130">
        <v>1988.869995</v>
      </c>
      <c r="C1102" s="125">
        <f t="shared" si="51"/>
        <v>-4.9088251759735968E-2</v>
      </c>
      <c r="D1102" s="128">
        <f t="shared" si="52"/>
        <v>-49088.251759735969</v>
      </c>
      <c r="E1102" s="128">
        <f t="shared" ca="1" si="53"/>
        <v>61114.933630543455</v>
      </c>
    </row>
    <row r="1103" spans="1:5" x14ac:dyDescent="0.3">
      <c r="A1103" s="73">
        <v>42243</v>
      </c>
      <c r="B1103" s="130">
        <v>1987.660034</v>
      </c>
      <c r="C1103" s="125">
        <f t="shared" si="51"/>
        <v>-4.5949084864836731E-2</v>
      </c>
      <c r="D1103" s="128">
        <f t="shared" si="52"/>
        <v>-45949.084864836732</v>
      </c>
      <c r="E1103" s="128">
        <f t="shared" ca="1" si="53"/>
        <v>61114.933630543455</v>
      </c>
    </row>
    <row r="1104" spans="1:5" x14ac:dyDescent="0.3">
      <c r="A1104" s="73">
        <v>42242</v>
      </c>
      <c r="B1104" s="130">
        <v>1940.51001</v>
      </c>
      <c r="C1104" s="125">
        <f t="shared" si="51"/>
        <v>-6.9768239295010304E-2</v>
      </c>
      <c r="D1104" s="128">
        <f t="shared" si="52"/>
        <v>-69768.239295010309</v>
      </c>
      <c r="E1104" s="128">
        <f t="shared" ca="1" si="53"/>
        <v>61114.933630543455</v>
      </c>
    </row>
    <row r="1105" spans="1:5" x14ac:dyDescent="0.3">
      <c r="A1105" s="73">
        <v>42241</v>
      </c>
      <c r="B1105" s="130">
        <v>1867.6099850000001</v>
      </c>
      <c r="C1105" s="125">
        <f t="shared" si="51"/>
        <v>-0.10386411010054386</v>
      </c>
      <c r="D1105" s="128">
        <f t="shared" si="52"/>
        <v>-103864.11010054385</v>
      </c>
      <c r="E1105" s="128">
        <f t="shared" ca="1" si="53"/>
        <v>51736.052576071517</v>
      </c>
    </row>
    <row r="1106" spans="1:5" x14ac:dyDescent="0.3">
      <c r="A1106" s="73">
        <v>42240</v>
      </c>
      <c r="B1106" s="130">
        <v>1893.209961</v>
      </c>
      <c r="C1106" s="125">
        <f t="shared" si="51"/>
        <v>-0.10026232442939198</v>
      </c>
      <c r="D1106" s="128">
        <f t="shared" si="52"/>
        <v>-100262.32442939199</v>
      </c>
      <c r="E1106" s="128">
        <f t="shared" ca="1" si="53"/>
        <v>49687.887733607808</v>
      </c>
    </row>
    <row r="1107" spans="1:5" x14ac:dyDescent="0.3">
      <c r="A1107" s="73">
        <v>42237</v>
      </c>
      <c r="B1107" s="130">
        <v>1970.8900149999999</v>
      </c>
      <c r="C1107" s="125">
        <f t="shared" si="51"/>
        <v>-5.134847418296562E-2</v>
      </c>
      <c r="D1107" s="128">
        <f t="shared" si="52"/>
        <v>-51348.47418296562</v>
      </c>
      <c r="E1107" s="128">
        <f t="shared" ca="1" si="53"/>
        <v>46702.673864780219</v>
      </c>
    </row>
    <row r="1108" spans="1:5" x14ac:dyDescent="0.3">
      <c r="A1108" s="73">
        <v>42236</v>
      </c>
      <c r="B1108" s="130">
        <v>2035.7299800000001</v>
      </c>
      <c r="C1108" s="125">
        <f t="shared" si="51"/>
        <v>-2.2955939663652281E-2</v>
      </c>
      <c r="D1108" s="128">
        <f t="shared" si="52"/>
        <v>-22955.93966365228</v>
      </c>
      <c r="E1108" s="128">
        <f t="shared" ca="1" si="53"/>
        <v>44217.472286213088</v>
      </c>
    </row>
    <row r="1109" spans="1:5" x14ac:dyDescent="0.3">
      <c r="A1109" s="73">
        <v>42235</v>
      </c>
      <c r="B1109" s="130">
        <v>2079.610107</v>
      </c>
      <c r="C1109" s="125">
        <f t="shared" si="51"/>
        <v>-9.6340579054607911E-3</v>
      </c>
      <c r="D1109" s="128">
        <f t="shared" si="52"/>
        <v>-9634.0579054607915</v>
      </c>
      <c r="E1109" s="128">
        <f t="shared" ca="1" si="53"/>
        <v>44217.472286213088</v>
      </c>
    </row>
    <row r="1110" spans="1:5" x14ac:dyDescent="0.3">
      <c r="A1110" s="73">
        <v>42234</v>
      </c>
      <c r="B1110" s="130">
        <v>2096.919922</v>
      </c>
      <c r="C1110" s="125">
        <f t="shared" si="51"/>
        <v>1.719686375261098E-3</v>
      </c>
      <c r="D1110" s="128">
        <f t="shared" si="52"/>
        <v>1719.686375261098</v>
      </c>
      <c r="E1110" s="128">
        <f t="shared" ca="1" si="53"/>
        <v>44217.472286213088</v>
      </c>
    </row>
    <row r="1111" spans="1:5" x14ac:dyDescent="0.3">
      <c r="A1111" s="73">
        <v>42233</v>
      </c>
      <c r="B1111" s="130">
        <v>2102.4399410000001</v>
      </c>
      <c r="C1111" s="125">
        <f t="shared" si="51"/>
        <v>2.0971487284375812E-3</v>
      </c>
      <c r="D1111" s="128">
        <f t="shared" si="52"/>
        <v>2097.1487284375812</v>
      </c>
      <c r="E1111" s="128">
        <f t="shared" ca="1" si="53"/>
        <v>44217.472286213088</v>
      </c>
    </row>
    <row r="1112" spans="1:5" x14ac:dyDescent="0.3">
      <c r="A1112" s="73">
        <v>42230</v>
      </c>
      <c r="B1112" s="130">
        <v>2091.540039</v>
      </c>
      <c r="C1112" s="125">
        <f t="shared" si="51"/>
        <v>-5.8464752478848414E-3</v>
      </c>
      <c r="D1112" s="128">
        <f t="shared" si="52"/>
        <v>-5846.4752478848413</v>
      </c>
      <c r="E1112" s="128">
        <f t="shared" ca="1" si="53"/>
        <v>44217.472286213088</v>
      </c>
    </row>
    <row r="1113" spans="1:5" x14ac:dyDescent="0.3">
      <c r="A1113" s="73">
        <v>42229</v>
      </c>
      <c r="B1113" s="130">
        <v>2083.389893</v>
      </c>
      <c r="C1113" s="125">
        <f t="shared" si="51"/>
        <v>-1.196985312761023E-2</v>
      </c>
      <c r="D1113" s="128">
        <f t="shared" si="52"/>
        <v>-11969.853127610231</v>
      </c>
      <c r="E1113" s="128">
        <f t="shared" ca="1" si="53"/>
        <v>44217.472286213088</v>
      </c>
    </row>
    <row r="1114" spans="1:5" x14ac:dyDescent="0.3">
      <c r="A1114" s="73">
        <v>42228</v>
      </c>
      <c r="B1114" s="130">
        <v>2086.0500489999999</v>
      </c>
      <c r="C1114" s="125">
        <f t="shared" si="51"/>
        <v>-1.0680232704507908E-2</v>
      </c>
      <c r="D1114" s="128">
        <f t="shared" si="52"/>
        <v>-10680.232704507907</v>
      </c>
      <c r="E1114" s="128">
        <f t="shared" ca="1" si="53"/>
        <v>44217.472286213088</v>
      </c>
    </row>
    <row r="1115" spans="1:5" x14ac:dyDescent="0.3">
      <c r="A1115" s="73">
        <v>42227</v>
      </c>
      <c r="B1115" s="130">
        <v>2084.070068</v>
      </c>
      <c r="C1115" s="125">
        <f t="shared" si="51"/>
        <v>-4.3854924160994235E-3</v>
      </c>
      <c r="D1115" s="128">
        <f t="shared" si="52"/>
        <v>-4385.4924160994233</v>
      </c>
      <c r="E1115" s="128">
        <f t="shared" ca="1" si="53"/>
        <v>44217.472286213088</v>
      </c>
    </row>
    <row r="1116" spans="1:5" x14ac:dyDescent="0.3">
      <c r="A1116" s="73">
        <v>42226</v>
      </c>
      <c r="B1116" s="130">
        <v>2104.179932</v>
      </c>
      <c r="C1116" s="125">
        <f t="shared" si="51"/>
        <v>1.7672341844296113E-2</v>
      </c>
      <c r="D1116" s="128">
        <f t="shared" si="52"/>
        <v>17672.341844296112</v>
      </c>
      <c r="E1116" s="128">
        <f t="shared" ca="1" si="53"/>
        <v>44217.472286213088</v>
      </c>
    </row>
    <row r="1117" spans="1:5" x14ac:dyDescent="0.3">
      <c r="A1117" s="73">
        <v>42223</v>
      </c>
      <c r="B1117" s="130">
        <v>2077.570068</v>
      </c>
      <c r="C1117" s="125">
        <f t="shared" si="51"/>
        <v>-1.0000885235538215E-3</v>
      </c>
      <c r="D1117" s="128">
        <f t="shared" si="52"/>
        <v>-1000.0885235538215</v>
      </c>
      <c r="E1117" s="128">
        <f t="shared" ca="1" si="53"/>
        <v>44217.472286213088</v>
      </c>
    </row>
    <row r="1118" spans="1:5" x14ac:dyDescent="0.3">
      <c r="A1118" s="73">
        <v>42222</v>
      </c>
      <c r="B1118" s="130">
        <v>2083.5600589999999</v>
      </c>
      <c r="C1118" s="125">
        <f t="shared" si="51"/>
        <v>-8.8432527967267083E-3</v>
      </c>
      <c r="D1118" s="128">
        <f t="shared" si="52"/>
        <v>-8843.2527967267088</v>
      </c>
      <c r="E1118" s="128">
        <f t="shared" ca="1" si="53"/>
        <v>44217.472286213088</v>
      </c>
    </row>
    <row r="1119" spans="1:5" x14ac:dyDescent="0.3">
      <c r="A1119" s="73">
        <v>42221</v>
      </c>
      <c r="B1119" s="130">
        <v>2099.8400879999999</v>
      </c>
      <c r="C1119" s="125">
        <f t="shared" si="51"/>
        <v>-6.7685900543111854E-3</v>
      </c>
      <c r="D1119" s="128">
        <f t="shared" si="52"/>
        <v>-6768.5900543111857</v>
      </c>
      <c r="E1119" s="128">
        <f t="shared" ca="1" si="53"/>
        <v>44217.472286213088</v>
      </c>
    </row>
    <row r="1120" spans="1:5" x14ac:dyDescent="0.3">
      <c r="A1120" s="73">
        <v>42220</v>
      </c>
      <c r="B1120" s="130">
        <v>2093.320068</v>
      </c>
      <c r="C1120" s="125">
        <f t="shared" si="51"/>
        <v>-1.2216766378251309E-2</v>
      </c>
      <c r="D1120" s="128">
        <f t="shared" si="52"/>
        <v>-12216.76637825131</v>
      </c>
      <c r="E1120" s="128">
        <f t="shared" ca="1" si="53"/>
        <v>44217.472286213088</v>
      </c>
    </row>
    <row r="1121" spans="1:5" x14ac:dyDescent="0.3">
      <c r="A1121" s="73">
        <v>42219</v>
      </c>
      <c r="B1121" s="130">
        <v>2098.040039</v>
      </c>
      <c r="C1121" s="125">
        <f t="shared" si="51"/>
        <v>-1.4208651863452659E-2</v>
      </c>
      <c r="D1121" s="128">
        <f t="shared" si="52"/>
        <v>-14208.65186345266</v>
      </c>
      <c r="E1121" s="128">
        <f t="shared" ca="1" si="53"/>
        <v>44217.472286213088</v>
      </c>
    </row>
    <row r="1122" spans="1:5" x14ac:dyDescent="0.3">
      <c r="A1122" s="73">
        <v>42216</v>
      </c>
      <c r="B1122" s="130">
        <v>2103.8400879999999</v>
      </c>
      <c r="C1122" s="125">
        <f t="shared" si="51"/>
        <v>-1.0721046414603363E-2</v>
      </c>
      <c r="D1122" s="128">
        <f t="shared" si="52"/>
        <v>-10721.046414603363</v>
      </c>
      <c r="E1122" s="128">
        <f t="shared" ca="1" si="53"/>
        <v>44217.472286213088</v>
      </c>
    </row>
    <row r="1123" spans="1:5" x14ac:dyDescent="0.3">
      <c r="A1123" s="73">
        <v>42215</v>
      </c>
      <c r="B1123" s="130">
        <v>2108.6298830000001</v>
      </c>
      <c r="C1123" s="125">
        <f t="shared" si="51"/>
        <v>-7.3719481391401054E-3</v>
      </c>
      <c r="D1123" s="128">
        <f t="shared" si="52"/>
        <v>-7371.948139140105</v>
      </c>
      <c r="E1123" s="128">
        <f t="shared" ca="1" si="53"/>
        <v>44217.472286213088</v>
      </c>
    </row>
    <row r="1124" spans="1:5" x14ac:dyDescent="0.3">
      <c r="A1124" s="73">
        <v>42214</v>
      </c>
      <c r="B1124" s="130">
        <v>2108.570068</v>
      </c>
      <c r="C1124" s="125">
        <f t="shared" si="51"/>
        <v>5.552652815867809E-4</v>
      </c>
      <c r="D1124" s="128">
        <f t="shared" si="52"/>
        <v>555.26528158678093</v>
      </c>
      <c r="E1124" s="128">
        <f t="shared" ca="1" si="53"/>
        <v>44217.472286213088</v>
      </c>
    </row>
    <row r="1125" spans="1:5" x14ac:dyDescent="0.3">
      <c r="A1125" s="73">
        <v>42213</v>
      </c>
      <c r="B1125" s="130">
        <v>2093.25</v>
      </c>
      <c r="C1125" s="125">
        <f t="shared" si="51"/>
        <v>-7.4444398230293363E-3</v>
      </c>
      <c r="D1125" s="128">
        <f t="shared" si="52"/>
        <v>-7444.4398230293364</v>
      </c>
      <c r="E1125" s="128">
        <f t="shared" ca="1" si="53"/>
        <v>44217.472286213088</v>
      </c>
    </row>
    <row r="1126" spans="1:5" x14ac:dyDescent="0.3">
      <c r="A1126" s="73">
        <v>42212</v>
      </c>
      <c r="B1126" s="130">
        <v>2067.639893</v>
      </c>
      <c r="C1126" s="125">
        <f t="shared" si="51"/>
        <v>-1.5222043964678744E-2</v>
      </c>
      <c r="D1126" s="128">
        <f t="shared" si="52"/>
        <v>-15222.043964678744</v>
      </c>
      <c r="E1126" s="128">
        <f t="shared" ca="1" si="53"/>
        <v>44217.472286213088</v>
      </c>
    </row>
    <row r="1127" spans="1:5" x14ac:dyDescent="0.3">
      <c r="A1127" s="73">
        <v>42209</v>
      </c>
      <c r="B1127" s="130">
        <v>2079.6499020000001</v>
      </c>
      <c r="C1127" s="125">
        <f t="shared" si="51"/>
        <v>1.4589981938426533E-3</v>
      </c>
      <c r="D1127" s="128">
        <f t="shared" si="52"/>
        <v>1458.9981938426533</v>
      </c>
      <c r="E1127" s="128">
        <f t="shared" ca="1" si="53"/>
        <v>44217.472286213088</v>
      </c>
    </row>
    <row r="1128" spans="1:5" x14ac:dyDescent="0.3">
      <c r="A1128" s="73">
        <v>42208</v>
      </c>
      <c r="B1128" s="130">
        <v>2102.1499020000001</v>
      </c>
      <c r="C1128" s="125">
        <f t="shared" si="51"/>
        <v>2.4784085066488881E-2</v>
      </c>
      <c r="D1128" s="128">
        <f t="shared" si="52"/>
        <v>24784.085066488882</v>
      </c>
      <c r="E1128" s="128">
        <f t="shared" ca="1" si="53"/>
        <v>44217.472286213088</v>
      </c>
    </row>
    <row r="1129" spans="1:5" x14ac:dyDescent="0.3">
      <c r="A1129" s="73">
        <v>42207</v>
      </c>
      <c r="B1129" s="130">
        <v>2114.1499020000001</v>
      </c>
      <c r="C1129" s="125">
        <f t="shared" si="51"/>
        <v>3.2965508149716882E-2</v>
      </c>
      <c r="D1129" s="128">
        <f t="shared" si="52"/>
        <v>32965.508149716879</v>
      </c>
      <c r="E1129" s="128">
        <f t="shared" ca="1" si="53"/>
        <v>44217.472286213088</v>
      </c>
    </row>
    <row r="1130" spans="1:5" x14ac:dyDescent="0.3">
      <c r="A1130" s="73">
        <v>42206</v>
      </c>
      <c r="B1130" s="130">
        <v>2119.209961</v>
      </c>
      <c r="C1130" s="125">
        <f t="shared" si="51"/>
        <v>1.8194947196923605E-2</v>
      </c>
      <c r="D1130" s="128">
        <f t="shared" si="52"/>
        <v>18194.947196923604</v>
      </c>
      <c r="E1130" s="128">
        <f t="shared" ca="1" si="53"/>
        <v>44217.472286213088</v>
      </c>
    </row>
    <row r="1131" spans="1:5" x14ac:dyDescent="0.3">
      <c r="A1131" s="73">
        <v>42205</v>
      </c>
      <c r="B1131" s="130">
        <v>2128.280029</v>
      </c>
      <c r="C1131" s="125">
        <f t="shared" si="51"/>
        <v>2.8770866950391216E-2</v>
      </c>
      <c r="D1131" s="128">
        <f t="shared" si="52"/>
        <v>28770.866950391217</v>
      </c>
      <c r="E1131" s="128">
        <f t="shared" ca="1" si="53"/>
        <v>44217.472286213088</v>
      </c>
    </row>
    <row r="1132" spans="1:5" x14ac:dyDescent="0.3">
      <c r="A1132" s="73">
        <v>42202</v>
      </c>
      <c r="B1132" s="130">
        <v>2126.639893</v>
      </c>
      <c r="C1132" s="125">
        <f t="shared" si="51"/>
        <v>2.4008254751952895E-2</v>
      </c>
      <c r="D1132" s="128">
        <f t="shared" si="52"/>
        <v>24008.254751952896</v>
      </c>
      <c r="E1132" s="128">
        <f t="shared" ca="1" si="53"/>
        <v>44217.472286213088</v>
      </c>
    </row>
    <row r="1133" spans="1:5" x14ac:dyDescent="0.3">
      <c r="A1133" s="73">
        <v>42201</v>
      </c>
      <c r="B1133" s="130">
        <v>2124.290039</v>
      </c>
      <c r="C1133" s="125">
        <f t="shared" si="51"/>
        <v>2.2561696122985309E-2</v>
      </c>
      <c r="D1133" s="128">
        <f t="shared" si="52"/>
        <v>22561.696122985308</v>
      </c>
      <c r="E1133" s="128">
        <f t="shared" ca="1" si="53"/>
        <v>44217.472286213088</v>
      </c>
    </row>
    <row r="1134" spans="1:5" x14ac:dyDescent="0.3">
      <c r="A1134" s="73">
        <v>42200</v>
      </c>
      <c r="B1134" s="130">
        <v>2107.3999020000001</v>
      </c>
      <c r="C1134" s="125">
        <f t="shared" si="51"/>
        <v>2.146748971357737E-2</v>
      </c>
      <c r="D1134" s="128">
        <f t="shared" si="52"/>
        <v>21467.489713577372</v>
      </c>
      <c r="E1134" s="128">
        <f t="shared" ca="1" si="53"/>
        <v>44217.472286213088</v>
      </c>
    </row>
    <row r="1135" spans="1:5" x14ac:dyDescent="0.3">
      <c r="A1135" s="73">
        <v>42199</v>
      </c>
      <c r="B1135" s="130">
        <v>2108.9499510000001</v>
      </c>
      <c r="C1135" s="125">
        <f t="shared" si="51"/>
        <v>2.4936364314550152E-2</v>
      </c>
      <c r="D1135" s="128">
        <f t="shared" si="52"/>
        <v>24936.364314550152</v>
      </c>
      <c r="E1135" s="128">
        <f t="shared" ca="1" si="53"/>
        <v>44217.472286213088</v>
      </c>
    </row>
    <row r="1136" spans="1:5" x14ac:dyDescent="0.3">
      <c r="A1136" s="73">
        <v>42198</v>
      </c>
      <c r="B1136" s="130">
        <v>2099.6000979999999</v>
      </c>
      <c r="C1136" s="125">
        <f t="shared" si="51"/>
        <v>-8.993104935037799E-4</v>
      </c>
      <c r="D1136" s="128">
        <f t="shared" si="52"/>
        <v>-899.31049350377987</v>
      </c>
      <c r="E1136" s="128">
        <f t="shared" ca="1" si="53"/>
        <v>44217.472286213088</v>
      </c>
    </row>
    <row r="1137" spans="1:5" x14ac:dyDescent="0.3">
      <c r="A1137" s="73">
        <v>42195</v>
      </c>
      <c r="B1137" s="130">
        <v>2076.6201169999999</v>
      </c>
      <c r="C1137" s="125">
        <f t="shared" si="51"/>
        <v>-1.22198635210925E-2</v>
      </c>
      <c r="D1137" s="128">
        <f t="shared" si="52"/>
        <v>-12219.8635210925</v>
      </c>
      <c r="E1137" s="128">
        <f t="shared" ca="1" si="53"/>
        <v>44217.472286213088</v>
      </c>
    </row>
    <row r="1138" spans="1:5" x14ac:dyDescent="0.3">
      <c r="A1138" s="73">
        <v>42194</v>
      </c>
      <c r="B1138" s="130">
        <v>2051.3100589999999</v>
      </c>
      <c r="C1138" s="125">
        <f t="shared" si="51"/>
        <v>-2.7160466703413544E-2</v>
      </c>
      <c r="D1138" s="128">
        <f t="shared" si="52"/>
        <v>-27160.466703413545</v>
      </c>
      <c r="E1138" s="128">
        <f t="shared" ca="1" si="53"/>
        <v>44217.472286213088</v>
      </c>
    </row>
    <row r="1139" spans="1:5" x14ac:dyDescent="0.3">
      <c r="A1139" s="73">
        <v>42193</v>
      </c>
      <c r="B1139" s="130">
        <v>2046.6800539999999</v>
      </c>
      <c r="C1139" s="125">
        <f t="shared" si="51"/>
        <v>-3.649369117229595E-2</v>
      </c>
      <c r="D1139" s="128">
        <f t="shared" si="52"/>
        <v>-36493.691172295948</v>
      </c>
      <c r="E1139" s="128">
        <f t="shared" ca="1" si="53"/>
        <v>44217.472286213088</v>
      </c>
    </row>
    <row r="1140" spans="1:5" x14ac:dyDescent="0.3">
      <c r="A1140" s="73">
        <v>42192</v>
      </c>
      <c r="B1140" s="130">
        <v>2081.3400879999999</v>
      </c>
      <c r="C1140" s="125">
        <f t="shared" si="51"/>
        <v>-1.9553905402509453E-2</v>
      </c>
      <c r="D1140" s="128">
        <f t="shared" si="52"/>
        <v>-19553.905402509452</v>
      </c>
      <c r="E1140" s="128">
        <f t="shared" ca="1" si="53"/>
        <v>44217.472286213088</v>
      </c>
    </row>
    <row r="1141" spans="1:5" x14ac:dyDescent="0.3">
      <c r="A1141" s="73">
        <v>42191</v>
      </c>
      <c r="B1141" s="130">
        <v>2068.76001</v>
      </c>
      <c r="C1141" s="125">
        <f t="shared" si="51"/>
        <v>-1.9540367582502216E-2</v>
      </c>
      <c r="D1141" s="128">
        <f t="shared" si="52"/>
        <v>-19540.367582502215</v>
      </c>
      <c r="E1141" s="128">
        <f t="shared" ca="1" si="53"/>
        <v>44217.472286213088</v>
      </c>
    </row>
    <row r="1142" spans="1:5" x14ac:dyDescent="0.3">
      <c r="A1142" s="73">
        <v>42187</v>
      </c>
      <c r="B1142" s="130">
        <v>2076.780029</v>
      </c>
      <c r="C1142" s="125">
        <f t="shared" si="51"/>
        <v>-2.0959420532138839E-2</v>
      </c>
      <c r="D1142" s="128">
        <f t="shared" si="52"/>
        <v>-20959.42053213884</v>
      </c>
      <c r="E1142" s="128">
        <f t="shared" ca="1" si="53"/>
        <v>44217.472286213088</v>
      </c>
    </row>
    <row r="1143" spans="1:5" x14ac:dyDescent="0.3">
      <c r="A1143" s="73">
        <v>42186</v>
      </c>
      <c r="B1143" s="130">
        <v>2077.419922</v>
      </c>
      <c r="C1143" s="125">
        <f t="shared" si="51"/>
        <v>-1.0959617816561074E-2</v>
      </c>
      <c r="D1143" s="128">
        <f t="shared" si="52"/>
        <v>-10959.617816561073</v>
      </c>
      <c r="E1143" s="128">
        <f t="shared" ca="1" si="53"/>
        <v>44217.472286213088</v>
      </c>
    </row>
    <row r="1144" spans="1:5" x14ac:dyDescent="0.3">
      <c r="A1144" s="73">
        <v>42185</v>
      </c>
      <c r="B1144" s="130">
        <v>2063.110107</v>
      </c>
      <c r="C1144" s="125">
        <f t="shared" si="51"/>
        <v>-1.582793000143623E-2</v>
      </c>
      <c r="D1144" s="128">
        <f t="shared" si="52"/>
        <v>-15827.930001436231</v>
      </c>
      <c r="E1144" s="128">
        <f t="shared" ca="1" si="53"/>
        <v>44217.472286213088</v>
      </c>
    </row>
    <row r="1145" spans="1:5" x14ac:dyDescent="0.3">
      <c r="A1145" s="73">
        <v>42184</v>
      </c>
      <c r="B1145" s="130">
        <v>2057.639893</v>
      </c>
      <c r="C1145" s="125">
        <f t="shared" si="51"/>
        <v>-1.2852453607924863E-2</v>
      </c>
      <c r="D1145" s="128">
        <f t="shared" si="52"/>
        <v>-12852.453607924863</v>
      </c>
      <c r="E1145" s="128">
        <f t="shared" ca="1" si="53"/>
        <v>44217.472286213088</v>
      </c>
    </row>
    <row r="1146" spans="1:5" x14ac:dyDescent="0.3">
      <c r="A1146" s="73">
        <v>42181</v>
      </c>
      <c r="B1146" s="130">
        <v>2101.48999</v>
      </c>
      <c r="C1146" s="125">
        <f t="shared" si="51"/>
        <v>3.5241141214739091E-3</v>
      </c>
      <c r="D1146" s="128">
        <f t="shared" si="52"/>
        <v>3524.1141214739091</v>
      </c>
      <c r="E1146" s="128">
        <f t="shared" ca="1" si="53"/>
        <v>44217.472286213088</v>
      </c>
    </row>
    <row r="1147" spans="1:5" x14ac:dyDescent="0.3">
      <c r="A1147" s="73">
        <v>42180</v>
      </c>
      <c r="B1147" s="130">
        <v>2102.3100589999999</v>
      </c>
      <c r="C1147" s="125">
        <f t="shared" si="51"/>
        <v>-3.1059660990591098E-3</v>
      </c>
      <c r="D1147" s="128">
        <f t="shared" si="52"/>
        <v>-3105.9660990591096</v>
      </c>
      <c r="E1147" s="128">
        <f t="shared" ca="1" si="53"/>
        <v>44217.472286213088</v>
      </c>
    </row>
    <row r="1148" spans="1:5" x14ac:dyDescent="0.3">
      <c r="A1148" s="73">
        <v>42179</v>
      </c>
      <c r="B1148" s="130">
        <v>2108.580078</v>
      </c>
      <c r="C1148" s="125">
        <f t="shared" si="51"/>
        <v>1.6056085306264123E-3</v>
      </c>
      <c r="D1148" s="128">
        <f t="shared" si="52"/>
        <v>1605.6085306264122</v>
      </c>
      <c r="E1148" s="128">
        <f t="shared" ca="1" si="53"/>
        <v>44217.472286213088</v>
      </c>
    </row>
    <row r="1149" spans="1:5" x14ac:dyDescent="0.3">
      <c r="A1149" s="73">
        <v>42178</v>
      </c>
      <c r="B1149" s="130">
        <v>2124.1999510000001</v>
      </c>
      <c r="C1149" s="125">
        <f t="shared" si="51"/>
        <v>2.117638202787564E-2</v>
      </c>
      <c r="D1149" s="128">
        <f t="shared" si="52"/>
        <v>21176.382027875639</v>
      </c>
      <c r="E1149" s="128">
        <f t="shared" ca="1" si="53"/>
        <v>44217.472286213088</v>
      </c>
    </row>
    <row r="1150" spans="1:5" x14ac:dyDescent="0.3">
      <c r="A1150" s="73">
        <v>42177</v>
      </c>
      <c r="B1150" s="130">
        <v>2122.8500979999999</v>
      </c>
      <c r="C1150" s="125">
        <f t="shared" si="51"/>
        <v>2.0954401712286019E-2</v>
      </c>
      <c r="D1150" s="128">
        <f t="shared" si="52"/>
        <v>20954.40171228602</v>
      </c>
      <c r="E1150" s="128">
        <f t="shared" ca="1" si="53"/>
        <v>44217.472286213088</v>
      </c>
    </row>
    <row r="1151" spans="1:5" x14ac:dyDescent="0.3">
      <c r="A1151" s="73">
        <v>42174</v>
      </c>
      <c r="B1151" s="130">
        <v>2109.98999</v>
      </c>
      <c r="C1151" s="125">
        <f t="shared" si="51"/>
        <v>8.1993813928740167E-3</v>
      </c>
      <c r="D1151" s="128">
        <f t="shared" si="52"/>
        <v>8199.3813928740165</v>
      </c>
      <c r="E1151" s="128">
        <f t="shared" ca="1" si="53"/>
        <v>44217.472286213088</v>
      </c>
    </row>
    <row r="1152" spans="1:5" x14ac:dyDescent="0.3">
      <c r="A1152" s="73">
        <v>42173</v>
      </c>
      <c r="B1152" s="130">
        <v>2121.23999</v>
      </c>
      <c r="C1152" s="125">
        <f t="shared" si="51"/>
        <v>1.2119198475795123E-2</v>
      </c>
      <c r="D1152" s="128">
        <f t="shared" si="52"/>
        <v>12119.198475795123</v>
      </c>
      <c r="E1152" s="128">
        <f t="shared" ca="1" si="53"/>
        <v>44217.472286213088</v>
      </c>
    </row>
    <row r="1153" spans="1:5" x14ac:dyDescent="0.3">
      <c r="A1153" s="73">
        <v>42172</v>
      </c>
      <c r="B1153" s="130">
        <v>2100.4399410000001</v>
      </c>
      <c r="C1153" s="125">
        <f t="shared" si="51"/>
        <v>-6.4473392846882138E-3</v>
      </c>
      <c r="D1153" s="128">
        <f t="shared" si="52"/>
        <v>-6447.3392846882134</v>
      </c>
      <c r="E1153" s="128">
        <f t="shared" ca="1" si="53"/>
        <v>44217.472286213088</v>
      </c>
    </row>
    <row r="1154" spans="1:5" x14ac:dyDescent="0.3">
      <c r="A1154" s="73">
        <v>42171</v>
      </c>
      <c r="B1154" s="130">
        <v>2096.290039</v>
      </c>
      <c r="C1154" s="125">
        <f t="shared" si="51"/>
        <v>-6.3092806132396539E-3</v>
      </c>
      <c r="D1154" s="128">
        <f t="shared" si="52"/>
        <v>-6309.2806132396536</v>
      </c>
      <c r="E1154" s="128">
        <f t="shared" ca="1" si="53"/>
        <v>44217.472286213088</v>
      </c>
    </row>
    <row r="1155" spans="1:5" x14ac:dyDescent="0.3">
      <c r="A1155" s="73">
        <v>42170</v>
      </c>
      <c r="B1155" s="130">
        <v>2084.429932</v>
      </c>
      <c r="C1155" s="125">
        <f t="shared" si="51"/>
        <v>-1.2927811916559562E-2</v>
      </c>
      <c r="D1155" s="128">
        <f t="shared" si="52"/>
        <v>-12927.811916559562</v>
      </c>
      <c r="E1155" s="128">
        <f t="shared" ca="1" si="53"/>
        <v>44217.472286213088</v>
      </c>
    </row>
    <row r="1156" spans="1:5" x14ac:dyDescent="0.3">
      <c r="A1156" s="73">
        <v>42167</v>
      </c>
      <c r="B1156" s="130">
        <v>2094.110107</v>
      </c>
      <c r="C1156" s="125">
        <f t="shared" si="51"/>
        <v>-6.3015325470198169E-3</v>
      </c>
      <c r="D1156" s="128">
        <f t="shared" si="52"/>
        <v>-6301.5325470198168</v>
      </c>
      <c r="E1156" s="128">
        <f t="shared" ca="1" si="53"/>
        <v>44217.472286213088</v>
      </c>
    </row>
    <row r="1157" spans="1:5" x14ac:dyDescent="0.3">
      <c r="A1157" s="73">
        <v>42166</v>
      </c>
      <c r="B1157" s="130">
        <v>2108.860107</v>
      </c>
      <c r="C1157" s="125">
        <f t="shared" si="51"/>
        <v>-5.6252301173694841E-3</v>
      </c>
      <c r="D1157" s="128">
        <f t="shared" si="52"/>
        <v>-5625.2301173694841</v>
      </c>
      <c r="E1157" s="128">
        <f t="shared" ca="1" si="53"/>
        <v>44217.472286213088</v>
      </c>
    </row>
    <row r="1158" spans="1:5" x14ac:dyDescent="0.3">
      <c r="A1158" s="73">
        <v>42165</v>
      </c>
      <c r="B1158" s="130">
        <v>2105.1999510000001</v>
      </c>
      <c r="C1158" s="125">
        <f t="shared" si="51"/>
        <v>-8.6085242960473041E-3</v>
      </c>
      <c r="D1158" s="128">
        <f t="shared" si="52"/>
        <v>-8608.5242960473042</v>
      </c>
      <c r="E1158" s="128">
        <f t="shared" ca="1" si="53"/>
        <v>44217.472286213088</v>
      </c>
    </row>
    <row r="1159" spans="1:5" x14ac:dyDescent="0.3">
      <c r="A1159" s="73">
        <v>42164</v>
      </c>
      <c r="B1159" s="130">
        <v>2080.1499020000001</v>
      </c>
      <c r="C1159" s="125">
        <f t="shared" si="51"/>
        <v>-1.1429545461480672E-2</v>
      </c>
      <c r="D1159" s="128">
        <f t="shared" si="52"/>
        <v>-11429.545461480673</v>
      </c>
      <c r="E1159" s="128">
        <f t="shared" ca="1" si="53"/>
        <v>44217.472286213088</v>
      </c>
    </row>
    <row r="1160" spans="1:5" x14ac:dyDescent="0.3">
      <c r="A1160" s="73">
        <v>42163</v>
      </c>
      <c r="B1160" s="130">
        <v>2079.280029</v>
      </c>
      <c r="C1160" s="125">
        <f t="shared" ref="C1160:C1223" si="54">B1160/B1170-1</f>
        <v>-2.2003155462128832E-2</v>
      </c>
      <c r="D1160" s="128">
        <f t="shared" ref="D1160:D1223" si="55">C1160*$B$5</f>
        <v>-22003.155462128831</v>
      </c>
      <c r="E1160" s="128">
        <f t="shared" ref="E1160:E1223" ca="1" si="56">ABS(_xlfn.PERCENTILE.INC(OFFSET(D1160,0,0,Window),1-VaRLevel))</f>
        <v>44217.472286213088</v>
      </c>
    </row>
    <row r="1161" spans="1:5" x14ac:dyDescent="0.3">
      <c r="A1161" s="73">
        <v>42160</v>
      </c>
      <c r="B1161" s="130">
        <v>2092.830078</v>
      </c>
      <c r="C1161" s="125">
        <f t="shared" si="54"/>
        <v>-1.7828811813124013E-2</v>
      </c>
      <c r="D1161" s="128">
        <f t="shared" si="55"/>
        <v>-17828.811813124012</v>
      </c>
      <c r="E1161" s="128">
        <f t="shared" ca="1" si="56"/>
        <v>44217.472286213088</v>
      </c>
    </row>
    <row r="1162" spans="1:5" x14ac:dyDescent="0.3">
      <c r="A1162" s="73">
        <v>42159</v>
      </c>
      <c r="B1162" s="130">
        <v>2095.8400879999999</v>
      </c>
      <c r="C1162" s="125">
        <f t="shared" si="54"/>
        <v>-1.4116710311904535E-2</v>
      </c>
      <c r="D1162" s="128">
        <f t="shared" si="55"/>
        <v>-14116.710311904535</v>
      </c>
      <c r="E1162" s="128">
        <f t="shared" ca="1" si="56"/>
        <v>44217.472286213088</v>
      </c>
    </row>
    <row r="1163" spans="1:5" x14ac:dyDescent="0.3">
      <c r="A1163" s="73">
        <v>42158</v>
      </c>
      <c r="B1163" s="130">
        <v>2114.070068</v>
      </c>
      <c r="C1163" s="125">
        <f t="shared" si="54"/>
        <v>-6.466686481344075E-3</v>
      </c>
      <c r="D1163" s="128">
        <f t="shared" si="55"/>
        <v>-6466.6864813440752</v>
      </c>
      <c r="E1163" s="128">
        <f t="shared" ca="1" si="56"/>
        <v>44217.472286213088</v>
      </c>
    </row>
    <row r="1164" spans="1:5" x14ac:dyDescent="0.3">
      <c r="A1164" s="73">
        <v>42157</v>
      </c>
      <c r="B1164" s="130">
        <v>2109.6000979999999</v>
      </c>
      <c r="C1164" s="125">
        <f t="shared" si="54"/>
        <v>-9.2052665090448516E-3</v>
      </c>
      <c r="D1164" s="128">
        <f t="shared" si="55"/>
        <v>-9205.2665090448518</v>
      </c>
      <c r="E1164" s="128">
        <f t="shared" ca="1" si="56"/>
        <v>44217.472286213088</v>
      </c>
    </row>
    <row r="1165" spans="1:5" x14ac:dyDescent="0.3">
      <c r="A1165" s="73">
        <v>42156</v>
      </c>
      <c r="B1165" s="130">
        <v>2111.7299800000001</v>
      </c>
      <c r="C1165" s="125">
        <f t="shared" si="54"/>
        <v>-5.1820062389659194E-3</v>
      </c>
      <c r="D1165" s="128">
        <f t="shared" si="55"/>
        <v>-5182.0062389659197</v>
      </c>
      <c r="E1165" s="128">
        <f t="shared" ca="1" si="56"/>
        <v>44217.472286213088</v>
      </c>
    </row>
    <row r="1166" spans="1:5" x14ac:dyDescent="0.3">
      <c r="A1166" s="73">
        <v>42153</v>
      </c>
      <c r="B1166" s="130">
        <v>2107.389893</v>
      </c>
      <c r="C1166" s="125">
        <f t="shared" si="54"/>
        <v>-6.46372371248638E-3</v>
      </c>
      <c r="D1166" s="128">
        <f t="shared" si="55"/>
        <v>-6463.7237124863796</v>
      </c>
      <c r="E1166" s="128">
        <f t="shared" ca="1" si="56"/>
        <v>44217.472286213088</v>
      </c>
    </row>
    <row r="1167" spans="1:5" x14ac:dyDescent="0.3">
      <c r="A1167" s="73">
        <v>42152</v>
      </c>
      <c r="B1167" s="130">
        <v>2120.790039</v>
      </c>
      <c r="C1167" s="125">
        <f t="shared" si="54"/>
        <v>1.063153292508412E-2</v>
      </c>
      <c r="D1167" s="128">
        <f t="shared" si="55"/>
        <v>10631.532925084119</v>
      </c>
      <c r="E1167" s="128">
        <f t="shared" ca="1" si="56"/>
        <v>44217.472286213088</v>
      </c>
    </row>
    <row r="1168" spans="1:5" x14ac:dyDescent="0.3">
      <c r="A1168" s="73">
        <v>42151</v>
      </c>
      <c r="B1168" s="130">
        <v>2123.4799800000001</v>
      </c>
      <c r="C1168" s="125">
        <f t="shared" si="54"/>
        <v>1.1604797077936935E-2</v>
      </c>
      <c r="D1168" s="128">
        <f t="shared" si="55"/>
        <v>11604.797077936935</v>
      </c>
      <c r="E1168" s="128">
        <f t="shared" ca="1" si="56"/>
        <v>44217.472286213088</v>
      </c>
    </row>
    <row r="1169" spans="1:5" x14ac:dyDescent="0.3">
      <c r="A1169" s="73">
        <v>42150</v>
      </c>
      <c r="B1169" s="130">
        <v>2104.1999510000001</v>
      </c>
      <c r="C1169" s="125">
        <f t="shared" si="54"/>
        <v>-5.3679326192568322E-4</v>
      </c>
      <c r="D1169" s="128">
        <f t="shared" si="55"/>
        <v>-536.79326192568317</v>
      </c>
      <c r="E1169" s="128">
        <f t="shared" ca="1" si="56"/>
        <v>44217.472286213088</v>
      </c>
    </row>
    <row r="1170" spans="1:5" x14ac:dyDescent="0.3">
      <c r="A1170" s="73">
        <v>42146</v>
      </c>
      <c r="B1170" s="130">
        <v>2126.0600589999999</v>
      </c>
      <c r="C1170" s="125">
        <f t="shared" si="54"/>
        <v>4.7067532435793868E-3</v>
      </c>
      <c r="D1170" s="128">
        <f t="shared" si="55"/>
        <v>4706.7532435793864</v>
      </c>
      <c r="E1170" s="128">
        <f t="shared" ca="1" si="56"/>
        <v>44217.472286213088</v>
      </c>
    </row>
    <row r="1171" spans="1:5" x14ac:dyDescent="0.3">
      <c r="A1171" s="73">
        <v>42145</v>
      </c>
      <c r="B1171" s="130">
        <v>2130.820068</v>
      </c>
      <c r="C1171" s="125">
        <f t="shared" si="54"/>
        <v>2.0507695402298909E-2</v>
      </c>
      <c r="D1171" s="128">
        <f t="shared" si="55"/>
        <v>20507.695402298908</v>
      </c>
      <c r="E1171" s="128">
        <f t="shared" ca="1" si="56"/>
        <v>44217.472286213088</v>
      </c>
    </row>
    <row r="1172" spans="1:5" x14ac:dyDescent="0.3">
      <c r="A1172" s="73">
        <v>42144</v>
      </c>
      <c r="B1172" s="130">
        <v>2125.8500979999999</v>
      </c>
      <c r="C1172" s="125">
        <f t="shared" si="54"/>
        <v>2.1969664761207985E-2</v>
      </c>
      <c r="D1172" s="128">
        <f t="shared" si="55"/>
        <v>21969.664761207987</v>
      </c>
      <c r="E1172" s="128">
        <f t="shared" ca="1" si="56"/>
        <v>44217.472286213088</v>
      </c>
    </row>
    <row r="1173" spans="1:5" x14ac:dyDescent="0.3">
      <c r="A1173" s="73">
        <v>42143</v>
      </c>
      <c r="B1173" s="130">
        <v>2127.830078</v>
      </c>
      <c r="C1173" s="125">
        <f t="shared" si="54"/>
        <v>1.8363652673983877E-2</v>
      </c>
      <c r="D1173" s="128">
        <f t="shared" si="55"/>
        <v>18363.652673983877</v>
      </c>
      <c r="E1173" s="128">
        <f t="shared" ca="1" si="56"/>
        <v>44217.472286213088</v>
      </c>
    </row>
    <row r="1174" spans="1:5" x14ac:dyDescent="0.3">
      <c r="A1174" s="73">
        <v>42142</v>
      </c>
      <c r="B1174" s="130">
        <v>2129.1999510000001</v>
      </c>
      <c r="C1174" s="125">
        <f t="shared" si="54"/>
        <v>6.9567418477114451E-3</v>
      </c>
      <c r="D1174" s="128">
        <f t="shared" si="55"/>
        <v>6956.7418477114452</v>
      </c>
      <c r="E1174" s="128">
        <f t="shared" ca="1" si="56"/>
        <v>44217.472286213088</v>
      </c>
    </row>
    <row r="1175" spans="1:5" x14ac:dyDescent="0.3">
      <c r="A1175" s="73">
        <v>42139</v>
      </c>
      <c r="B1175" s="130">
        <v>2122.7299800000001</v>
      </c>
      <c r="C1175" s="125">
        <f t="shared" si="54"/>
        <v>6.8491245193422756E-3</v>
      </c>
      <c r="D1175" s="128">
        <f t="shared" si="55"/>
        <v>6849.1245193422756</v>
      </c>
      <c r="E1175" s="128">
        <f t="shared" ca="1" si="56"/>
        <v>44217.472286213088</v>
      </c>
    </row>
    <row r="1176" spans="1:5" x14ac:dyDescent="0.3">
      <c r="A1176" s="73">
        <v>42138</v>
      </c>
      <c r="B1176" s="130">
        <v>2121.1000979999999</v>
      </c>
      <c r="C1176" s="125">
        <f t="shared" si="54"/>
        <v>1.7065412215403253E-2</v>
      </c>
      <c r="D1176" s="128">
        <f t="shared" si="55"/>
        <v>17065.412215403252</v>
      </c>
      <c r="E1176" s="128">
        <f t="shared" ca="1" si="56"/>
        <v>44217.472286213088</v>
      </c>
    </row>
    <row r="1177" spans="1:5" x14ac:dyDescent="0.3">
      <c r="A1177" s="73">
        <v>42137</v>
      </c>
      <c r="B1177" s="130">
        <v>2098.4799800000001</v>
      </c>
      <c r="C1177" s="125">
        <f t="shared" si="54"/>
        <v>-3.9728113585040248E-3</v>
      </c>
      <c r="D1177" s="128">
        <f t="shared" si="55"/>
        <v>-3972.8113585040246</v>
      </c>
      <c r="E1177" s="128">
        <f t="shared" ca="1" si="56"/>
        <v>44217.472286213088</v>
      </c>
    </row>
    <row r="1178" spans="1:5" x14ac:dyDescent="0.3">
      <c r="A1178" s="73">
        <v>42136</v>
      </c>
      <c r="B1178" s="130">
        <v>2099.1201169999999</v>
      </c>
      <c r="C1178" s="125">
        <f t="shared" si="54"/>
        <v>-7.3955876440088275E-3</v>
      </c>
      <c r="D1178" s="128">
        <f t="shared" si="55"/>
        <v>-7395.5876440088277</v>
      </c>
      <c r="E1178" s="128">
        <f t="shared" ca="1" si="56"/>
        <v>44217.472286213088</v>
      </c>
    </row>
    <row r="1179" spans="1:5" x14ac:dyDescent="0.3">
      <c r="A1179" s="73">
        <v>42135</v>
      </c>
      <c r="B1179" s="130">
        <v>2105.330078</v>
      </c>
      <c r="C1179" s="125">
        <f t="shared" si="54"/>
        <v>-1.7022192083024912E-3</v>
      </c>
      <c r="D1179" s="128">
        <f t="shared" si="55"/>
        <v>-1702.2192083024911</v>
      </c>
      <c r="E1179" s="128">
        <f t="shared" ca="1" si="56"/>
        <v>44217.472286213088</v>
      </c>
    </row>
    <row r="1180" spans="1:5" x14ac:dyDescent="0.3">
      <c r="A1180" s="73">
        <v>42132</v>
      </c>
      <c r="B1180" s="130">
        <v>2116.1000979999999</v>
      </c>
      <c r="C1180" s="125">
        <f t="shared" si="54"/>
        <v>-7.5074399194130503E-4</v>
      </c>
      <c r="D1180" s="128">
        <f t="shared" si="55"/>
        <v>-750.74399194130501</v>
      </c>
      <c r="E1180" s="128">
        <f t="shared" ca="1" si="56"/>
        <v>44217.472286213088</v>
      </c>
    </row>
    <row r="1181" spans="1:5" x14ac:dyDescent="0.3">
      <c r="A1181" s="73">
        <v>42131</v>
      </c>
      <c r="B1181" s="130">
        <v>2088</v>
      </c>
      <c r="C1181" s="125">
        <f t="shared" si="54"/>
        <v>-1.1798749983347734E-2</v>
      </c>
      <c r="D1181" s="128">
        <f t="shared" si="55"/>
        <v>-11798.749983347734</v>
      </c>
      <c r="E1181" s="128">
        <f t="shared" ca="1" si="56"/>
        <v>44217.472286213088</v>
      </c>
    </row>
    <row r="1182" spans="1:5" x14ac:dyDescent="0.3">
      <c r="A1182" s="73">
        <v>42130</v>
      </c>
      <c r="B1182" s="130">
        <v>2080.1499020000001</v>
      </c>
      <c r="C1182" s="125">
        <f t="shared" si="54"/>
        <v>-1.3192878192433533E-2</v>
      </c>
      <c r="D1182" s="128">
        <f t="shared" si="55"/>
        <v>-13192.878192433533</v>
      </c>
      <c r="E1182" s="128">
        <f t="shared" ca="1" si="56"/>
        <v>44217.472286213088</v>
      </c>
    </row>
    <row r="1183" spans="1:5" x14ac:dyDescent="0.3">
      <c r="A1183" s="73">
        <v>42129</v>
      </c>
      <c r="B1183" s="130">
        <v>2089.459961</v>
      </c>
      <c r="C1183" s="125">
        <f t="shared" si="54"/>
        <v>-3.73342639997154E-3</v>
      </c>
      <c r="D1183" s="128">
        <f t="shared" si="55"/>
        <v>-3733.4263999715399</v>
      </c>
      <c r="E1183" s="128">
        <f t="shared" ca="1" si="56"/>
        <v>44217.472286213088</v>
      </c>
    </row>
    <row r="1184" spans="1:5" x14ac:dyDescent="0.3">
      <c r="A1184" s="73">
        <v>42128</v>
      </c>
      <c r="B1184" s="130">
        <v>2114.48999</v>
      </c>
      <c r="C1184" s="125">
        <f t="shared" si="54"/>
        <v>6.708288258147066E-3</v>
      </c>
      <c r="D1184" s="128">
        <f t="shared" si="55"/>
        <v>6708.2882581470658</v>
      </c>
      <c r="E1184" s="128">
        <f t="shared" ca="1" si="56"/>
        <v>44217.472286213088</v>
      </c>
    </row>
    <row r="1185" spans="1:5" x14ac:dyDescent="0.3">
      <c r="A1185" s="73">
        <v>42125</v>
      </c>
      <c r="B1185" s="130">
        <v>2108.290039</v>
      </c>
      <c r="C1185" s="125">
        <f t="shared" si="54"/>
        <v>1.3026315785174436E-2</v>
      </c>
      <c r="D1185" s="128">
        <f t="shared" si="55"/>
        <v>13026.315785174436</v>
      </c>
      <c r="E1185" s="128">
        <f t="shared" ca="1" si="56"/>
        <v>44217.472286213088</v>
      </c>
    </row>
    <row r="1186" spans="1:5" x14ac:dyDescent="0.3">
      <c r="A1186" s="73">
        <v>42124</v>
      </c>
      <c r="B1186" s="130">
        <v>2085.51001</v>
      </c>
      <c r="C1186" s="125">
        <f t="shared" si="54"/>
        <v>-9.2541912752753808E-3</v>
      </c>
      <c r="D1186" s="128">
        <f t="shared" si="55"/>
        <v>-9254.1912752753815</v>
      </c>
      <c r="E1186" s="128">
        <f t="shared" ca="1" si="56"/>
        <v>44217.472286213088</v>
      </c>
    </row>
    <row r="1187" spans="1:5" x14ac:dyDescent="0.3">
      <c r="A1187" s="73">
        <v>42123</v>
      </c>
      <c r="B1187" s="130">
        <v>2106.8500979999999</v>
      </c>
      <c r="C1187" s="125">
        <f t="shared" si="54"/>
        <v>1.0453426193990367E-4</v>
      </c>
      <c r="D1187" s="128">
        <f t="shared" si="55"/>
        <v>104.53426193990367</v>
      </c>
      <c r="E1187" s="128">
        <f t="shared" ca="1" si="56"/>
        <v>44217.472286213088</v>
      </c>
    </row>
    <row r="1188" spans="1:5" x14ac:dyDescent="0.3">
      <c r="A1188" s="73">
        <v>42122</v>
      </c>
      <c r="B1188" s="130">
        <v>2114.76001</v>
      </c>
      <c r="C1188" s="125">
        <f t="shared" si="54"/>
        <v>9.0273690766431436E-3</v>
      </c>
      <c r="D1188" s="128">
        <f t="shared" si="55"/>
        <v>9027.3690766431428</v>
      </c>
      <c r="E1188" s="128">
        <f t="shared" ca="1" si="56"/>
        <v>44217.472286213088</v>
      </c>
    </row>
    <row r="1189" spans="1:5" x14ac:dyDescent="0.3">
      <c r="A1189" s="73">
        <v>42121</v>
      </c>
      <c r="B1189" s="130">
        <v>2108.919922</v>
      </c>
      <c r="C1189" s="125">
        <f t="shared" si="54"/>
        <v>7.8807847984847523E-3</v>
      </c>
      <c r="D1189" s="128">
        <f t="shared" si="55"/>
        <v>7880.7847984847522</v>
      </c>
      <c r="E1189" s="128">
        <f t="shared" ca="1" si="56"/>
        <v>44217.472286213088</v>
      </c>
    </row>
    <row r="1190" spans="1:5" x14ac:dyDescent="0.3">
      <c r="A1190" s="73">
        <v>42118</v>
      </c>
      <c r="B1190" s="130">
        <v>2117.6899410000001</v>
      </c>
      <c r="C1190" s="125">
        <f t="shared" si="54"/>
        <v>7.4355068653155776E-3</v>
      </c>
      <c r="D1190" s="128">
        <f t="shared" si="55"/>
        <v>7435.5068653155777</v>
      </c>
      <c r="E1190" s="128">
        <f t="shared" ca="1" si="56"/>
        <v>44217.472286213088</v>
      </c>
    </row>
    <row r="1191" spans="1:5" x14ac:dyDescent="0.3">
      <c r="A1191" s="73">
        <v>42117</v>
      </c>
      <c r="B1191" s="130">
        <v>2112.929932</v>
      </c>
      <c r="C1191" s="125">
        <f t="shared" si="54"/>
        <v>1.0400826665928342E-2</v>
      </c>
      <c r="D1191" s="128">
        <f t="shared" si="55"/>
        <v>10400.826665928342</v>
      </c>
      <c r="E1191" s="128">
        <f t="shared" ca="1" si="56"/>
        <v>44217.472286213088</v>
      </c>
    </row>
    <row r="1192" spans="1:5" x14ac:dyDescent="0.3">
      <c r="A1192" s="73">
        <v>42116</v>
      </c>
      <c r="B1192" s="130">
        <v>2107.959961</v>
      </c>
      <c r="C1192" s="125">
        <f t="shared" si="54"/>
        <v>1.25174409081652E-2</v>
      </c>
      <c r="D1192" s="128">
        <f t="shared" si="55"/>
        <v>12517.440908165201</v>
      </c>
      <c r="E1192" s="128">
        <f t="shared" ca="1" si="56"/>
        <v>44217.472286213088</v>
      </c>
    </row>
    <row r="1193" spans="1:5" x14ac:dyDescent="0.3">
      <c r="A1193" s="73">
        <v>42115</v>
      </c>
      <c r="B1193" s="130">
        <v>2097.290039</v>
      </c>
      <c r="C1193" s="125">
        <f t="shared" si="54"/>
        <v>1.0094715296996348E-2</v>
      </c>
      <c r="D1193" s="128">
        <f t="shared" si="55"/>
        <v>10094.715296996348</v>
      </c>
      <c r="E1193" s="128">
        <f t="shared" ca="1" si="56"/>
        <v>44217.472286213088</v>
      </c>
    </row>
    <row r="1194" spans="1:5" x14ac:dyDescent="0.3">
      <c r="A1194" s="73">
        <v>42114</v>
      </c>
      <c r="B1194" s="130">
        <v>2100.3999020000001</v>
      </c>
      <c r="C1194" s="125">
        <f t="shared" si="54"/>
        <v>9.5066777632237809E-3</v>
      </c>
      <c r="D1194" s="128">
        <f t="shared" si="55"/>
        <v>9506.6777632237809</v>
      </c>
      <c r="E1194" s="128">
        <f t="shared" ca="1" si="56"/>
        <v>44217.472286213088</v>
      </c>
    </row>
    <row r="1195" spans="1:5" x14ac:dyDescent="0.3">
      <c r="A1195" s="73">
        <v>42111</v>
      </c>
      <c r="B1195" s="130">
        <v>2081.179932</v>
      </c>
      <c r="C1195" s="125">
        <f t="shared" si="54"/>
        <v>6.8796547917262529E-3</v>
      </c>
      <c r="D1195" s="128">
        <f t="shared" si="55"/>
        <v>6879.6547917262533</v>
      </c>
      <c r="E1195" s="128">
        <f t="shared" ca="1" si="56"/>
        <v>44217.472286213088</v>
      </c>
    </row>
    <row r="1196" spans="1:5" x14ac:dyDescent="0.3">
      <c r="A1196" s="73">
        <v>42110</v>
      </c>
      <c r="B1196" s="130">
        <v>2104.98999</v>
      </c>
      <c r="C1196" s="125">
        <f t="shared" si="54"/>
        <v>2.1993625398785133E-2</v>
      </c>
      <c r="D1196" s="128">
        <f t="shared" si="55"/>
        <v>21993.625398785134</v>
      </c>
      <c r="E1196" s="128">
        <f t="shared" ca="1" si="56"/>
        <v>44217.472286213088</v>
      </c>
    </row>
    <row r="1197" spans="1:5" x14ac:dyDescent="0.3">
      <c r="A1197" s="73">
        <v>42109</v>
      </c>
      <c r="B1197" s="130">
        <v>2106.6298830000001</v>
      </c>
      <c r="C1197" s="125">
        <f t="shared" si="54"/>
        <v>1.8734068061911024E-2</v>
      </c>
      <c r="D1197" s="128">
        <f t="shared" si="55"/>
        <v>18734.068061911024</v>
      </c>
      <c r="E1197" s="128">
        <f t="shared" ca="1" si="56"/>
        <v>44217.472286213088</v>
      </c>
    </row>
    <row r="1198" spans="1:5" x14ac:dyDescent="0.3">
      <c r="A1198" s="73">
        <v>42108</v>
      </c>
      <c r="B1198" s="130">
        <v>2095.8400879999999</v>
      </c>
      <c r="C1198" s="125">
        <f t="shared" si="54"/>
        <v>4.6016268722754994E-3</v>
      </c>
      <c r="D1198" s="128">
        <f t="shared" si="55"/>
        <v>4601.6268722754994</v>
      </c>
      <c r="E1198" s="128">
        <f t="shared" ca="1" si="56"/>
        <v>44217.472286213088</v>
      </c>
    </row>
    <row r="1199" spans="1:5" x14ac:dyDescent="0.3">
      <c r="A1199" s="73">
        <v>42107</v>
      </c>
      <c r="B1199" s="130">
        <v>2092.429932</v>
      </c>
      <c r="C1199" s="125">
        <f t="shared" si="54"/>
        <v>1.5239983937662238E-2</v>
      </c>
      <c r="D1199" s="128">
        <f t="shared" si="55"/>
        <v>15239.983937662239</v>
      </c>
      <c r="E1199" s="128">
        <f t="shared" ca="1" si="56"/>
        <v>44217.472286213088</v>
      </c>
    </row>
    <row r="1200" spans="1:5" x14ac:dyDescent="0.3">
      <c r="A1200" s="73">
        <v>42104</v>
      </c>
      <c r="B1200" s="130">
        <v>2102.0600589999999</v>
      </c>
      <c r="C1200" s="125">
        <f t="shared" si="54"/>
        <v>2.232821495910553E-2</v>
      </c>
      <c r="D1200" s="128">
        <f t="shared" si="55"/>
        <v>22328.214959105531</v>
      </c>
      <c r="E1200" s="128">
        <f t="shared" ca="1" si="56"/>
        <v>44217.472286213088</v>
      </c>
    </row>
    <row r="1201" spans="1:5" x14ac:dyDescent="0.3">
      <c r="A1201" s="73">
        <v>42103</v>
      </c>
      <c r="B1201" s="130">
        <v>2091.179932</v>
      </c>
      <c r="C1201" s="125">
        <f t="shared" si="54"/>
        <v>1.4618705166630441E-2</v>
      </c>
      <c r="D1201" s="128">
        <f t="shared" si="55"/>
        <v>14618.705166630441</v>
      </c>
      <c r="E1201" s="128">
        <f t="shared" ca="1" si="56"/>
        <v>44217.472286213088</v>
      </c>
    </row>
    <row r="1202" spans="1:5" x14ac:dyDescent="0.3">
      <c r="A1202" s="73">
        <v>42102</v>
      </c>
      <c r="B1202" s="130">
        <v>2081.8999020000001</v>
      </c>
      <c r="C1202" s="125">
        <f t="shared" si="54"/>
        <v>-4.5900540282093338E-3</v>
      </c>
      <c r="D1202" s="128">
        <f t="shared" si="55"/>
        <v>-4590.0540282093334</v>
      </c>
      <c r="E1202" s="128">
        <f t="shared" ca="1" si="56"/>
        <v>44217.472286213088</v>
      </c>
    </row>
    <row r="1203" spans="1:5" x14ac:dyDescent="0.3">
      <c r="A1203" s="73">
        <v>42101</v>
      </c>
      <c r="B1203" s="130">
        <v>2076.330078</v>
      </c>
      <c r="C1203" s="125">
        <f t="shared" si="54"/>
        <v>-1.3348022277466343E-2</v>
      </c>
      <c r="D1203" s="128">
        <f t="shared" si="55"/>
        <v>-13348.022277466343</v>
      </c>
      <c r="E1203" s="128">
        <f t="shared" ca="1" si="56"/>
        <v>44217.472286213088</v>
      </c>
    </row>
    <row r="1204" spans="1:5" x14ac:dyDescent="0.3">
      <c r="A1204" s="73">
        <v>42100</v>
      </c>
      <c r="B1204" s="130">
        <v>2080.6201169999999</v>
      </c>
      <c r="C1204" s="125">
        <f t="shared" si="54"/>
        <v>-1.30354251328344E-2</v>
      </c>
      <c r="D1204" s="128">
        <f t="shared" si="55"/>
        <v>-13035.4251328344</v>
      </c>
      <c r="E1204" s="128">
        <f t="shared" ca="1" si="56"/>
        <v>44217.472286213088</v>
      </c>
    </row>
    <row r="1205" spans="1:5" x14ac:dyDescent="0.3">
      <c r="A1205" s="73">
        <v>42096</v>
      </c>
      <c r="B1205" s="130">
        <v>2066.959961</v>
      </c>
      <c r="C1205" s="125">
        <f t="shared" si="54"/>
        <v>-1.0678399051549992E-2</v>
      </c>
      <c r="D1205" s="128">
        <f t="shared" si="55"/>
        <v>-10678.399051549992</v>
      </c>
      <c r="E1205" s="128">
        <f t="shared" ca="1" si="56"/>
        <v>44217.472286213088</v>
      </c>
    </row>
    <row r="1206" spans="1:5" x14ac:dyDescent="0.3">
      <c r="A1206" s="73">
        <v>42095</v>
      </c>
      <c r="B1206" s="130">
        <v>2059.6899410000001</v>
      </c>
      <c r="C1206" s="125">
        <f t="shared" si="54"/>
        <v>-1.8961685639437897E-2</v>
      </c>
      <c r="D1206" s="128">
        <f t="shared" si="55"/>
        <v>-18961.685639437899</v>
      </c>
      <c r="E1206" s="128">
        <f t="shared" ca="1" si="56"/>
        <v>44217.472286213088</v>
      </c>
    </row>
    <row r="1207" spans="1:5" x14ac:dyDescent="0.3">
      <c r="A1207" s="73">
        <v>42094</v>
      </c>
      <c r="B1207" s="130">
        <v>2067.889893</v>
      </c>
      <c r="C1207" s="125">
        <f t="shared" si="54"/>
        <v>-3.0806525207113244E-3</v>
      </c>
      <c r="D1207" s="128">
        <f t="shared" si="55"/>
        <v>-3080.6525207113245</v>
      </c>
      <c r="E1207" s="128">
        <f t="shared" ca="1" si="56"/>
        <v>44217.472286213088</v>
      </c>
    </row>
    <row r="1208" spans="1:5" x14ac:dyDescent="0.3">
      <c r="A1208" s="73">
        <v>42093</v>
      </c>
      <c r="B1208" s="130">
        <v>2086.23999</v>
      </c>
      <c r="C1208" s="125">
        <f t="shared" si="54"/>
        <v>2.4265199924873304E-3</v>
      </c>
      <c r="D1208" s="128">
        <f t="shared" si="55"/>
        <v>2426.5199924873305</v>
      </c>
      <c r="E1208" s="128">
        <f t="shared" ca="1" si="56"/>
        <v>44217.472286213088</v>
      </c>
    </row>
    <row r="1209" spans="1:5" x14ac:dyDescent="0.3">
      <c r="A1209" s="73">
        <v>42090</v>
      </c>
      <c r="B1209" s="130">
        <v>2061.0200199999999</v>
      </c>
      <c r="C1209" s="125">
        <f t="shared" si="54"/>
        <v>3.7109761194484836E-3</v>
      </c>
      <c r="D1209" s="128">
        <f t="shared" si="55"/>
        <v>3710.9761194484836</v>
      </c>
      <c r="E1209" s="128">
        <f t="shared" ca="1" si="56"/>
        <v>44217.472286213088</v>
      </c>
    </row>
    <row r="1210" spans="1:5" x14ac:dyDescent="0.3">
      <c r="A1210" s="73">
        <v>42089</v>
      </c>
      <c r="B1210" s="130">
        <v>2056.1499020000001</v>
      </c>
      <c r="C1210" s="125">
        <f t="shared" si="54"/>
        <v>-4.7436042655614186E-3</v>
      </c>
      <c r="D1210" s="128">
        <f t="shared" si="55"/>
        <v>-4743.6042655614183</v>
      </c>
      <c r="E1210" s="128">
        <f t="shared" ca="1" si="56"/>
        <v>44217.472286213088</v>
      </c>
    </row>
    <row r="1211" spans="1:5" x14ac:dyDescent="0.3">
      <c r="A1211" s="73">
        <v>42088</v>
      </c>
      <c r="B1211" s="130">
        <v>2061.0500489999999</v>
      </c>
      <c r="C1211" s="125">
        <f t="shared" si="54"/>
        <v>1.0199809386149727E-2</v>
      </c>
      <c r="D1211" s="128">
        <f t="shared" si="55"/>
        <v>10199.809386149727</v>
      </c>
      <c r="E1211" s="128">
        <f t="shared" ca="1" si="56"/>
        <v>44217.472286213088</v>
      </c>
    </row>
    <row r="1212" spans="1:5" x14ac:dyDescent="0.3">
      <c r="A1212" s="73">
        <v>42087</v>
      </c>
      <c r="B1212" s="130">
        <v>2091.5</v>
      </c>
      <c r="C1212" s="125">
        <f t="shared" si="54"/>
        <v>2.3158639838665396E-2</v>
      </c>
      <c r="D1212" s="128">
        <f t="shared" si="55"/>
        <v>23158.639838665396</v>
      </c>
      <c r="E1212" s="128">
        <f t="shared" ca="1" si="56"/>
        <v>44217.472286213088</v>
      </c>
    </row>
    <row r="1213" spans="1:5" x14ac:dyDescent="0.3">
      <c r="A1213" s="73">
        <v>42086</v>
      </c>
      <c r="B1213" s="130">
        <v>2104.419922</v>
      </c>
      <c r="C1213" s="125">
        <f t="shared" si="54"/>
        <v>1.2017711977418966E-2</v>
      </c>
      <c r="D1213" s="128">
        <f t="shared" si="55"/>
        <v>12017.711977418965</v>
      </c>
      <c r="E1213" s="128">
        <f t="shared" ca="1" si="56"/>
        <v>44217.472286213088</v>
      </c>
    </row>
    <row r="1214" spans="1:5" x14ac:dyDescent="0.3">
      <c r="A1214" s="73">
        <v>42083</v>
      </c>
      <c r="B1214" s="130">
        <v>2108.1000979999999</v>
      </c>
      <c r="C1214" s="125">
        <f t="shared" si="54"/>
        <v>1.7786317421345732E-2</v>
      </c>
      <c r="D1214" s="128">
        <f t="shared" si="55"/>
        <v>17786.317421345731</v>
      </c>
      <c r="E1214" s="128">
        <f t="shared" ca="1" si="56"/>
        <v>44217.472286213088</v>
      </c>
    </row>
    <row r="1215" spans="1:5" x14ac:dyDescent="0.3">
      <c r="A1215" s="73">
        <v>42082</v>
      </c>
      <c r="B1215" s="130">
        <v>2089.2700199999999</v>
      </c>
      <c r="C1215" s="125">
        <f t="shared" si="54"/>
        <v>-5.6019965262547045E-3</v>
      </c>
      <c r="D1215" s="128">
        <f t="shared" si="55"/>
        <v>-5601.9965262547048</v>
      </c>
      <c r="E1215" s="128">
        <f t="shared" ca="1" si="56"/>
        <v>44217.472286213088</v>
      </c>
    </row>
    <row r="1216" spans="1:5" x14ac:dyDescent="0.3">
      <c r="A1216" s="73">
        <v>42081</v>
      </c>
      <c r="B1216" s="130">
        <v>2099.5</v>
      </c>
      <c r="C1216" s="125">
        <f t="shared" si="54"/>
        <v>4.6221449614525234E-4</v>
      </c>
      <c r="D1216" s="128">
        <f t="shared" si="55"/>
        <v>462.21449614525233</v>
      </c>
      <c r="E1216" s="128">
        <f t="shared" ca="1" si="56"/>
        <v>44217.472286213088</v>
      </c>
    </row>
    <row r="1217" spans="1:5" x14ac:dyDescent="0.3">
      <c r="A1217" s="73">
        <v>42080</v>
      </c>
      <c r="B1217" s="130">
        <v>2074.280029</v>
      </c>
      <c r="C1217" s="125">
        <f t="shared" si="54"/>
        <v>-1.5893499102889508E-2</v>
      </c>
      <c r="D1217" s="128">
        <f t="shared" si="55"/>
        <v>-15893.499102889507</v>
      </c>
      <c r="E1217" s="128">
        <f t="shared" ca="1" si="56"/>
        <v>44217.472286213088</v>
      </c>
    </row>
    <row r="1218" spans="1:5" x14ac:dyDescent="0.3">
      <c r="A1218" s="73">
        <v>42079</v>
      </c>
      <c r="B1218" s="130">
        <v>2081.1899410000001</v>
      </c>
      <c r="C1218" s="125">
        <f t="shared" si="54"/>
        <v>-1.7096497966517799E-2</v>
      </c>
      <c r="D1218" s="128">
        <f t="shared" si="55"/>
        <v>-17096.4979665178</v>
      </c>
      <c r="E1218" s="128">
        <f t="shared" ca="1" si="56"/>
        <v>44217.472286213088</v>
      </c>
    </row>
    <row r="1219" spans="1:5" x14ac:dyDescent="0.3">
      <c r="A1219" s="73">
        <v>42076</v>
      </c>
      <c r="B1219" s="130">
        <v>2053.3999020000001</v>
      </c>
      <c r="C1219" s="125">
        <f t="shared" si="54"/>
        <v>-2.4281348538845227E-2</v>
      </c>
      <c r="D1219" s="128">
        <f t="shared" si="55"/>
        <v>-24281.348538845228</v>
      </c>
      <c r="E1219" s="128">
        <f t="shared" ca="1" si="56"/>
        <v>44217.472286213088</v>
      </c>
    </row>
    <row r="1220" spans="1:5" x14ac:dyDescent="0.3">
      <c r="A1220" s="73">
        <v>42075</v>
      </c>
      <c r="B1220" s="130">
        <v>2065.9499510000001</v>
      </c>
      <c r="C1220" s="125">
        <f t="shared" si="54"/>
        <v>-2.1220064627666457E-2</v>
      </c>
      <c r="D1220" s="128">
        <f t="shared" si="55"/>
        <v>-21220.064627666456</v>
      </c>
      <c r="E1220" s="128">
        <f t="shared" ca="1" si="56"/>
        <v>44217.472286213088</v>
      </c>
    </row>
    <row r="1221" spans="1:5" x14ac:dyDescent="0.3">
      <c r="A1221" s="73">
        <v>42074</v>
      </c>
      <c r="B1221" s="130">
        <v>2040.23999</v>
      </c>
      <c r="C1221" s="125">
        <f t="shared" si="54"/>
        <v>-3.4827336376805906E-2</v>
      </c>
      <c r="D1221" s="128">
        <f t="shared" si="55"/>
        <v>-34827.336376805906</v>
      </c>
      <c r="E1221" s="128">
        <f t="shared" ca="1" si="56"/>
        <v>44217.472286213088</v>
      </c>
    </row>
    <row r="1222" spans="1:5" x14ac:dyDescent="0.3">
      <c r="A1222" s="73">
        <v>42073</v>
      </c>
      <c r="B1222" s="130">
        <v>2044.160034</v>
      </c>
      <c r="C1222" s="125">
        <f t="shared" si="54"/>
        <v>-3.3713363716162403E-2</v>
      </c>
      <c r="D1222" s="128">
        <f t="shared" si="55"/>
        <v>-33713.363716162406</v>
      </c>
      <c r="E1222" s="128">
        <f t="shared" ca="1" si="56"/>
        <v>44217.472286213088</v>
      </c>
    </row>
    <row r="1223" spans="1:5" x14ac:dyDescent="0.3">
      <c r="A1223" s="73">
        <v>42072</v>
      </c>
      <c r="B1223" s="130">
        <v>2079.429932</v>
      </c>
      <c r="C1223" s="125">
        <f t="shared" si="54"/>
        <v>-1.432931432599549E-2</v>
      </c>
      <c r="D1223" s="128">
        <f t="shared" si="55"/>
        <v>-14329.31432599549</v>
      </c>
      <c r="E1223" s="128">
        <f t="shared" ca="1" si="56"/>
        <v>44217.472286213088</v>
      </c>
    </row>
    <row r="1224" spans="1:5" x14ac:dyDescent="0.3">
      <c r="A1224" s="73">
        <v>42069</v>
      </c>
      <c r="B1224" s="130">
        <v>2071.26001</v>
      </c>
      <c r="C1224" s="125">
        <f t="shared" ref="C1224:C1287" si="57">B1224/B1234-1</f>
        <v>-1.8499757424779384E-2</v>
      </c>
      <c r="D1224" s="128">
        <f t="shared" ref="D1224:D1287" si="58">C1224*$B$5</f>
        <v>-18499.757424779385</v>
      </c>
      <c r="E1224" s="128">
        <f t="shared" ref="E1224:E1287" ca="1" si="59">ABS(_xlfn.PERCENTILE.INC(OFFSET(D1224,0,0,Window),1-VaRLevel))</f>
        <v>44217.472286213088</v>
      </c>
    </row>
    <row r="1225" spans="1:5" x14ac:dyDescent="0.3">
      <c r="A1225" s="73">
        <v>42068</v>
      </c>
      <c r="B1225" s="130">
        <v>2101.040039</v>
      </c>
      <c r="C1225" s="125">
        <f t="shared" si="57"/>
        <v>1.7116441792988102E-3</v>
      </c>
      <c r="D1225" s="128">
        <f t="shared" si="58"/>
        <v>1711.6441792988103</v>
      </c>
      <c r="E1225" s="128">
        <f t="shared" ca="1" si="59"/>
        <v>44217.472286213088</v>
      </c>
    </row>
    <row r="1226" spans="1:5" x14ac:dyDescent="0.3">
      <c r="A1226" s="73">
        <v>42067</v>
      </c>
      <c r="B1226" s="130">
        <v>2098.530029</v>
      </c>
      <c r="C1226" s="125">
        <f t="shared" si="57"/>
        <v>-5.4765632726916369E-4</v>
      </c>
      <c r="D1226" s="128">
        <f t="shared" si="58"/>
        <v>-547.65632726916374</v>
      </c>
      <c r="E1226" s="128">
        <f t="shared" ca="1" si="59"/>
        <v>44217.472286213088</v>
      </c>
    </row>
    <row r="1227" spans="1:5" x14ac:dyDescent="0.3">
      <c r="A1227" s="73">
        <v>42066</v>
      </c>
      <c r="B1227" s="130">
        <v>2107.780029</v>
      </c>
      <c r="C1227" s="125">
        <f t="shared" si="57"/>
        <v>3.5422553911659271E-3</v>
      </c>
      <c r="D1227" s="128">
        <f t="shared" si="58"/>
        <v>3542.255391165927</v>
      </c>
      <c r="E1227" s="128">
        <f t="shared" ca="1" si="59"/>
        <v>44217.472286213088</v>
      </c>
    </row>
    <row r="1228" spans="1:5" x14ac:dyDescent="0.3">
      <c r="A1228" s="73">
        <v>42065</v>
      </c>
      <c r="B1228" s="130">
        <v>2117.389893</v>
      </c>
      <c r="C1228" s="125">
        <f t="shared" si="57"/>
        <v>9.7281832995301798E-3</v>
      </c>
      <c r="D1228" s="128">
        <f t="shared" si="58"/>
        <v>9728.1832995301793</v>
      </c>
      <c r="E1228" s="128">
        <f t="shared" ca="1" si="59"/>
        <v>44217.472286213088</v>
      </c>
    </row>
    <row r="1229" spans="1:5" x14ac:dyDescent="0.3">
      <c r="A1229" s="73">
        <v>42062</v>
      </c>
      <c r="B1229" s="130">
        <v>2104.5</v>
      </c>
      <c r="C1229" s="125">
        <f t="shared" si="57"/>
        <v>7.6706600749889553E-3</v>
      </c>
      <c r="D1229" s="128">
        <f t="shared" si="58"/>
        <v>7670.6600749889549</v>
      </c>
      <c r="E1229" s="128">
        <f t="shared" ca="1" si="59"/>
        <v>44217.472286213088</v>
      </c>
    </row>
    <row r="1230" spans="1:5" x14ac:dyDescent="0.3">
      <c r="A1230" s="73">
        <v>42061</v>
      </c>
      <c r="B1230" s="130">
        <v>2110.73999</v>
      </c>
      <c r="C1230" s="125">
        <f t="shared" si="57"/>
        <v>2.0405776279885934E-2</v>
      </c>
      <c r="D1230" s="128">
        <f t="shared" si="58"/>
        <v>20405.776279885933</v>
      </c>
      <c r="E1230" s="128">
        <f t="shared" ca="1" si="59"/>
        <v>44217.472286213088</v>
      </c>
    </row>
    <row r="1231" spans="1:5" x14ac:dyDescent="0.3">
      <c r="A1231" s="73">
        <v>42060</v>
      </c>
      <c r="B1231" s="130">
        <v>2113.860107</v>
      </c>
      <c r="C1231" s="125">
        <f t="shared" si="57"/>
        <v>2.1884480285685237E-2</v>
      </c>
      <c r="D1231" s="128">
        <f t="shared" si="58"/>
        <v>21884.480285685237</v>
      </c>
      <c r="E1231" s="128">
        <f t="shared" ca="1" si="59"/>
        <v>44217.472286213088</v>
      </c>
    </row>
    <row r="1232" spans="1:5" x14ac:dyDescent="0.3">
      <c r="A1232" s="73">
        <v>42059</v>
      </c>
      <c r="B1232" s="130">
        <v>2115.4799800000001</v>
      </c>
      <c r="C1232" s="125">
        <f t="shared" si="57"/>
        <v>3.3585111121027245E-2</v>
      </c>
      <c r="D1232" s="128">
        <f t="shared" si="58"/>
        <v>33585.111121027243</v>
      </c>
      <c r="E1232" s="128">
        <f t="shared" ca="1" si="59"/>
        <v>44217.472286213088</v>
      </c>
    </row>
    <row r="1233" spans="1:5" x14ac:dyDescent="0.3">
      <c r="A1233" s="73">
        <v>42058</v>
      </c>
      <c r="B1233" s="130">
        <v>2109.6599120000001</v>
      </c>
      <c r="C1233" s="125">
        <f t="shared" si="57"/>
        <v>2.6363771674872138E-2</v>
      </c>
      <c r="D1233" s="128">
        <f t="shared" si="58"/>
        <v>26363.77167487214</v>
      </c>
      <c r="E1233" s="128">
        <f t="shared" ca="1" si="59"/>
        <v>44217.472286213088</v>
      </c>
    </row>
    <row r="1234" spans="1:5" x14ac:dyDescent="0.3">
      <c r="A1234" s="73">
        <v>42055</v>
      </c>
      <c r="B1234" s="130">
        <v>2110.3000489999999</v>
      </c>
      <c r="C1234" s="125">
        <f t="shared" si="57"/>
        <v>2.3165849803484573E-2</v>
      </c>
      <c r="D1234" s="128">
        <f t="shared" si="58"/>
        <v>23165.849803484572</v>
      </c>
      <c r="E1234" s="128">
        <f t="shared" ca="1" si="59"/>
        <v>44217.472286213088</v>
      </c>
    </row>
    <row r="1235" spans="1:5" x14ac:dyDescent="0.3">
      <c r="A1235" s="73">
        <v>42054</v>
      </c>
      <c r="B1235" s="130">
        <v>2097.4499510000001</v>
      </c>
      <c r="C1235" s="125">
        <f t="shared" si="57"/>
        <v>2.7401257268388379E-2</v>
      </c>
      <c r="D1235" s="128">
        <f t="shared" si="58"/>
        <v>27401.257268388381</v>
      </c>
      <c r="E1235" s="128">
        <f t="shared" ca="1" si="59"/>
        <v>44217.472286213088</v>
      </c>
    </row>
    <row r="1236" spans="1:5" x14ac:dyDescent="0.3">
      <c r="A1236" s="73">
        <v>42053</v>
      </c>
      <c r="B1236" s="130">
        <v>2099.679932</v>
      </c>
      <c r="C1236" s="125">
        <f t="shared" si="57"/>
        <v>2.4219110109435338E-2</v>
      </c>
      <c r="D1236" s="128">
        <f t="shared" si="58"/>
        <v>24219.110109435336</v>
      </c>
      <c r="E1236" s="128">
        <f t="shared" ca="1" si="59"/>
        <v>44217.472286213088</v>
      </c>
    </row>
    <row r="1237" spans="1:5" x14ac:dyDescent="0.3">
      <c r="A1237" s="73">
        <v>42052</v>
      </c>
      <c r="B1237" s="130">
        <v>2100.3400879999999</v>
      </c>
      <c r="C1237" s="125">
        <f t="shared" si="57"/>
        <v>3.9334989209510729E-2</v>
      </c>
      <c r="D1237" s="128">
        <f t="shared" si="58"/>
        <v>39334.989209510728</v>
      </c>
      <c r="E1237" s="128">
        <f t="shared" ca="1" si="59"/>
        <v>44217.472286213088</v>
      </c>
    </row>
    <row r="1238" spans="1:5" x14ac:dyDescent="0.3">
      <c r="A1238" s="73">
        <v>42048</v>
      </c>
      <c r="B1238" s="130">
        <v>2096.98999</v>
      </c>
      <c r="C1238" s="125">
        <f t="shared" si="57"/>
        <v>5.1128076086236485E-2</v>
      </c>
      <c r="D1238" s="128">
        <f t="shared" si="58"/>
        <v>51128.076086236484</v>
      </c>
      <c r="E1238" s="128">
        <f t="shared" ca="1" si="59"/>
        <v>44217.472286213088</v>
      </c>
    </row>
    <row r="1239" spans="1:5" x14ac:dyDescent="0.3">
      <c r="A1239" s="73">
        <v>42047</v>
      </c>
      <c r="B1239" s="130">
        <v>2088.4799800000001</v>
      </c>
      <c r="C1239" s="125">
        <f t="shared" si="57"/>
        <v>3.3261585652442749E-2</v>
      </c>
      <c r="D1239" s="128">
        <f t="shared" si="58"/>
        <v>33261.585652442751</v>
      </c>
      <c r="E1239" s="128">
        <f t="shared" ca="1" si="59"/>
        <v>44217.472286213088</v>
      </c>
    </row>
    <row r="1240" spans="1:5" x14ac:dyDescent="0.3">
      <c r="A1240" s="73">
        <v>42046</v>
      </c>
      <c r="B1240" s="130">
        <v>2068.530029</v>
      </c>
      <c r="C1240" s="125">
        <f t="shared" si="57"/>
        <v>3.3149195804994314E-2</v>
      </c>
      <c r="D1240" s="128">
        <f t="shared" si="58"/>
        <v>33149.195804994313</v>
      </c>
      <c r="E1240" s="128">
        <f t="shared" ca="1" si="59"/>
        <v>44217.472286213088</v>
      </c>
    </row>
    <row r="1241" spans="1:5" x14ac:dyDescent="0.3">
      <c r="A1241" s="73">
        <v>42045</v>
      </c>
      <c r="B1241" s="130">
        <v>2068.5900879999999</v>
      </c>
      <c r="C1241" s="125">
        <f t="shared" si="57"/>
        <v>1.9235809936904769E-2</v>
      </c>
      <c r="D1241" s="128">
        <f t="shared" si="58"/>
        <v>19235.809936904767</v>
      </c>
      <c r="E1241" s="128">
        <f t="shared" ca="1" si="59"/>
        <v>44217.472286213088</v>
      </c>
    </row>
    <row r="1242" spans="1:5" x14ac:dyDescent="0.3">
      <c r="A1242" s="73">
        <v>42044</v>
      </c>
      <c r="B1242" s="130">
        <v>2046.73999</v>
      </c>
      <c r="C1242" s="125">
        <f t="shared" si="57"/>
        <v>-5.0314267033695348E-3</v>
      </c>
      <c r="D1242" s="128">
        <f t="shared" si="58"/>
        <v>-5031.4267033695351</v>
      </c>
      <c r="E1242" s="128">
        <f t="shared" ca="1" si="59"/>
        <v>44217.472286213088</v>
      </c>
    </row>
    <row r="1243" spans="1:5" x14ac:dyDescent="0.3">
      <c r="A1243" s="73">
        <v>42041</v>
      </c>
      <c r="B1243" s="130">
        <v>2055.469971</v>
      </c>
      <c r="C1243" s="125">
        <f t="shared" si="57"/>
        <v>1.7788611471949434E-3</v>
      </c>
      <c r="D1243" s="128">
        <f t="shared" si="58"/>
        <v>1778.8611471949434</v>
      </c>
      <c r="E1243" s="128">
        <f t="shared" ca="1" si="59"/>
        <v>44217.472286213088</v>
      </c>
    </row>
    <row r="1244" spans="1:5" x14ac:dyDescent="0.3">
      <c r="A1244" s="73">
        <v>42040</v>
      </c>
      <c r="B1244" s="130">
        <v>2062.5200199999999</v>
      </c>
      <c r="C1244" s="125">
        <f t="shared" si="57"/>
        <v>-3.0530113172555495E-4</v>
      </c>
      <c r="D1244" s="128">
        <f t="shared" si="58"/>
        <v>-305.30113172555497</v>
      </c>
      <c r="E1244" s="128">
        <f t="shared" ca="1" si="59"/>
        <v>44217.472286213088</v>
      </c>
    </row>
    <row r="1245" spans="1:5" x14ac:dyDescent="0.3">
      <c r="A1245" s="73">
        <v>42039</v>
      </c>
      <c r="B1245" s="130">
        <v>2041.51001</v>
      </c>
      <c r="C1245" s="125">
        <f t="shared" si="57"/>
        <v>4.6207975036434146E-3</v>
      </c>
      <c r="D1245" s="128">
        <f t="shared" si="58"/>
        <v>4620.7975036434145</v>
      </c>
      <c r="E1245" s="128">
        <f t="shared" ca="1" si="59"/>
        <v>44217.472286213088</v>
      </c>
    </row>
    <row r="1246" spans="1:5" x14ac:dyDescent="0.3">
      <c r="A1246" s="73">
        <v>42038</v>
      </c>
      <c r="B1246" s="130">
        <v>2050.030029</v>
      </c>
      <c r="C1246" s="125">
        <f t="shared" si="57"/>
        <v>1.3586798513879561E-2</v>
      </c>
      <c r="D1246" s="128">
        <f t="shared" si="58"/>
        <v>13586.798513879561</v>
      </c>
      <c r="E1246" s="128">
        <f t="shared" ca="1" si="59"/>
        <v>44217.472286213088</v>
      </c>
    </row>
    <row r="1247" spans="1:5" x14ac:dyDescent="0.3">
      <c r="A1247" s="73">
        <v>42037</v>
      </c>
      <c r="B1247" s="130">
        <v>2020.849976</v>
      </c>
      <c r="C1247" s="125">
        <f t="shared" si="57"/>
        <v>7.0809042638186881E-4</v>
      </c>
      <c r="D1247" s="128">
        <f t="shared" si="58"/>
        <v>708.09042638186884</v>
      </c>
      <c r="E1247" s="128">
        <f t="shared" ca="1" si="59"/>
        <v>46702.673864780219</v>
      </c>
    </row>
    <row r="1248" spans="1:5" x14ac:dyDescent="0.3">
      <c r="A1248" s="73">
        <v>42034</v>
      </c>
      <c r="B1248" s="130">
        <v>1994.98999</v>
      </c>
      <c r="C1248" s="125">
        <f t="shared" si="57"/>
        <v>1.1642399136704285E-3</v>
      </c>
      <c r="D1248" s="128">
        <f t="shared" si="58"/>
        <v>1164.2399136704285</v>
      </c>
      <c r="E1248" s="128">
        <f t="shared" ca="1" si="59"/>
        <v>48007.188776505238</v>
      </c>
    </row>
    <row r="1249" spans="1:5" x14ac:dyDescent="0.3">
      <c r="A1249" s="73">
        <v>42033</v>
      </c>
      <c r="B1249" s="130">
        <v>2021.25</v>
      </c>
      <c r="C1249" s="125">
        <f t="shared" si="57"/>
        <v>4.962028917429917E-3</v>
      </c>
      <c r="D1249" s="128">
        <f t="shared" si="58"/>
        <v>4962.0289174299169</v>
      </c>
      <c r="E1249" s="128">
        <f t="shared" ca="1" si="59"/>
        <v>49316.040606736467</v>
      </c>
    </row>
    <row r="1250" spans="1:5" x14ac:dyDescent="0.3">
      <c r="A1250" s="73">
        <v>42032</v>
      </c>
      <c r="B1250" s="130">
        <v>2002.160034</v>
      </c>
      <c r="C1250" s="125">
        <f t="shared" si="57"/>
        <v>-1.0316206235611913E-2</v>
      </c>
      <c r="D1250" s="128">
        <f t="shared" si="58"/>
        <v>-10316.206235611913</v>
      </c>
      <c r="E1250" s="128">
        <f t="shared" ca="1" si="59"/>
        <v>49316.040606736467</v>
      </c>
    </row>
    <row r="1251" spans="1:5" x14ac:dyDescent="0.3">
      <c r="A1251" s="73">
        <v>42031</v>
      </c>
      <c r="B1251" s="130">
        <v>2029.5500489999999</v>
      </c>
      <c r="C1251" s="125">
        <f t="shared" si="57"/>
        <v>6.3603235957887527E-4</v>
      </c>
      <c r="D1251" s="128">
        <f t="shared" si="58"/>
        <v>636.03235957887523</v>
      </c>
      <c r="E1251" s="128">
        <f t="shared" ca="1" si="59"/>
        <v>49316.040606736467</v>
      </c>
    </row>
    <row r="1252" spans="1:5" x14ac:dyDescent="0.3">
      <c r="A1252" s="73">
        <v>42030</v>
      </c>
      <c r="B1252" s="130">
        <v>2057.0900879999999</v>
      </c>
      <c r="C1252" s="125">
        <f t="shared" si="57"/>
        <v>6.0054619478961957E-3</v>
      </c>
      <c r="D1252" s="128">
        <f t="shared" si="58"/>
        <v>6005.4619478961959</v>
      </c>
      <c r="E1252" s="128">
        <f t="shared" ca="1" si="59"/>
        <v>49316.040606736467</v>
      </c>
    </row>
    <row r="1253" spans="1:5" x14ac:dyDescent="0.3">
      <c r="A1253" s="73">
        <v>42027</v>
      </c>
      <c r="B1253" s="130">
        <v>2051.820068</v>
      </c>
      <c r="C1253" s="125">
        <f t="shared" si="57"/>
        <v>-5.0044252744593232E-3</v>
      </c>
      <c r="D1253" s="128">
        <f t="shared" si="58"/>
        <v>-5004.4252744593232</v>
      </c>
      <c r="E1253" s="128">
        <f t="shared" ca="1" si="59"/>
        <v>49316.040606736467</v>
      </c>
    </row>
    <row r="1254" spans="1:5" x14ac:dyDescent="0.3">
      <c r="A1254" s="73">
        <v>42026</v>
      </c>
      <c r="B1254" s="130">
        <v>2063.1499020000001</v>
      </c>
      <c r="C1254" s="125">
        <f t="shared" si="57"/>
        <v>1.8386829339412714E-2</v>
      </c>
      <c r="D1254" s="128">
        <f t="shared" si="58"/>
        <v>18386.829339412714</v>
      </c>
      <c r="E1254" s="128">
        <f t="shared" ca="1" si="59"/>
        <v>49316.040606736467</v>
      </c>
    </row>
    <row r="1255" spans="1:5" x14ac:dyDescent="0.3">
      <c r="A1255" s="73">
        <v>42025</v>
      </c>
      <c r="B1255" s="130">
        <v>2032.119995</v>
      </c>
      <c r="C1255" s="125">
        <f t="shared" si="57"/>
        <v>1.4735774924242051E-2</v>
      </c>
      <c r="D1255" s="128">
        <f t="shared" si="58"/>
        <v>14735.77492424205</v>
      </c>
      <c r="E1255" s="128">
        <f t="shared" ca="1" si="59"/>
        <v>49316.040606736467</v>
      </c>
    </row>
    <row r="1256" spans="1:5" x14ac:dyDescent="0.3">
      <c r="A1256" s="73">
        <v>42024</v>
      </c>
      <c r="B1256" s="130">
        <v>2022.5500489999999</v>
      </c>
      <c r="C1256" s="125">
        <f t="shared" si="57"/>
        <v>9.750136311854618E-4</v>
      </c>
      <c r="D1256" s="128">
        <f t="shared" si="58"/>
        <v>975.0136311854618</v>
      </c>
      <c r="E1256" s="128">
        <f t="shared" ca="1" si="59"/>
        <v>49316.040606736467</v>
      </c>
    </row>
    <row r="1257" spans="1:5" x14ac:dyDescent="0.3">
      <c r="A1257" s="73">
        <v>42020</v>
      </c>
      <c r="B1257" s="130">
        <v>2019.420044</v>
      </c>
      <c r="C1257" s="125">
        <f t="shared" si="57"/>
        <v>-1.8841661608804516E-2</v>
      </c>
      <c r="D1257" s="128">
        <f t="shared" si="58"/>
        <v>-18841.661608804516</v>
      </c>
      <c r="E1257" s="128">
        <f t="shared" ca="1" si="59"/>
        <v>49316.040606736467</v>
      </c>
    </row>
    <row r="1258" spans="1:5" x14ac:dyDescent="0.3">
      <c r="A1258" s="73">
        <v>42019</v>
      </c>
      <c r="B1258" s="130">
        <v>1992.670044</v>
      </c>
      <c r="C1258" s="125">
        <f t="shared" si="57"/>
        <v>-3.2167594906223895E-2</v>
      </c>
      <c r="D1258" s="128">
        <f t="shared" si="58"/>
        <v>-32167.594906223894</v>
      </c>
      <c r="E1258" s="128">
        <f t="shared" ca="1" si="59"/>
        <v>49316.040606736467</v>
      </c>
    </row>
    <row r="1259" spans="1:5" x14ac:dyDescent="0.3">
      <c r="A1259" s="73">
        <v>42018</v>
      </c>
      <c r="B1259" s="130">
        <v>2011.2700199999999</v>
      </c>
      <c r="C1259" s="125">
        <f t="shared" si="57"/>
        <v>-3.3205986851161273E-2</v>
      </c>
      <c r="D1259" s="128">
        <f t="shared" si="58"/>
        <v>-33205.986851161273</v>
      </c>
      <c r="E1259" s="128">
        <f t="shared" ca="1" si="59"/>
        <v>49316.040606736467</v>
      </c>
    </row>
    <row r="1260" spans="1:5" x14ac:dyDescent="0.3">
      <c r="A1260" s="73">
        <v>42017</v>
      </c>
      <c r="B1260" s="130">
        <v>2023.030029</v>
      </c>
      <c r="C1260" s="125">
        <f t="shared" si="57"/>
        <v>-3.2306996083902639E-2</v>
      </c>
      <c r="D1260" s="128">
        <f t="shared" si="58"/>
        <v>-32306.996083902639</v>
      </c>
      <c r="E1260" s="128">
        <f t="shared" ca="1" si="59"/>
        <v>49316.040606736467</v>
      </c>
    </row>
    <row r="1261" spans="1:5" x14ac:dyDescent="0.3">
      <c r="A1261" s="73">
        <v>42016</v>
      </c>
      <c r="B1261" s="130">
        <v>2028.26001</v>
      </c>
      <c r="C1261" s="125">
        <f t="shared" si="57"/>
        <v>-2.8969206480663701E-2</v>
      </c>
      <c r="D1261" s="128">
        <f t="shared" si="58"/>
        <v>-28969.206480663699</v>
      </c>
      <c r="E1261" s="128">
        <f t="shared" ca="1" si="59"/>
        <v>49316.040606736467</v>
      </c>
    </row>
    <row r="1262" spans="1:5" x14ac:dyDescent="0.3">
      <c r="A1262" s="73">
        <v>42013</v>
      </c>
      <c r="B1262" s="130">
        <v>2044.8100589999999</v>
      </c>
      <c r="C1262" s="125">
        <f t="shared" si="57"/>
        <v>-1.7805937942290129E-2</v>
      </c>
      <c r="D1262" s="128">
        <f t="shared" si="58"/>
        <v>-17805.937942290129</v>
      </c>
      <c r="E1262" s="128">
        <f t="shared" ca="1" si="59"/>
        <v>49316.040606736467</v>
      </c>
    </row>
    <row r="1263" spans="1:5" x14ac:dyDescent="0.3">
      <c r="A1263" s="73">
        <v>42012</v>
      </c>
      <c r="B1263" s="130">
        <v>2062.139893</v>
      </c>
      <c r="C1263" s="125">
        <f t="shared" si="57"/>
        <v>-9.6197859686496523E-3</v>
      </c>
      <c r="D1263" s="128">
        <f t="shared" si="58"/>
        <v>-9619.7859686496522</v>
      </c>
      <c r="E1263" s="128">
        <f t="shared" ca="1" si="59"/>
        <v>49316.040606736467</v>
      </c>
    </row>
    <row r="1264" spans="1:5" x14ac:dyDescent="0.3">
      <c r="A1264" s="73">
        <v>42011</v>
      </c>
      <c r="B1264" s="130">
        <v>2025.900024</v>
      </c>
      <c r="C1264" s="125">
        <f t="shared" si="57"/>
        <v>-2.532547558012177E-2</v>
      </c>
      <c r="D1264" s="128">
        <f t="shared" si="58"/>
        <v>-25325.475580121769</v>
      </c>
      <c r="E1264" s="128">
        <f t="shared" ca="1" si="59"/>
        <v>49316.040606736467</v>
      </c>
    </row>
    <row r="1265" spans="1:5" x14ac:dyDescent="0.3">
      <c r="A1265" s="73">
        <v>42010</v>
      </c>
      <c r="B1265" s="130">
        <v>2002.6099850000001</v>
      </c>
      <c r="C1265" s="125">
        <f t="shared" si="57"/>
        <v>-3.2859208567455833E-2</v>
      </c>
      <c r="D1265" s="128">
        <f t="shared" si="58"/>
        <v>-32859.208567455833</v>
      </c>
      <c r="E1265" s="128">
        <f t="shared" ca="1" si="59"/>
        <v>49316.040606736467</v>
      </c>
    </row>
    <row r="1266" spans="1:5" x14ac:dyDescent="0.3">
      <c r="A1266" s="73">
        <v>42009</v>
      </c>
      <c r="B1266" s="130">
        <v>2020.579956</v>
      </c>
      <c r="C1266" s="125">
        <f t="shared" si="57"/>
        <v>-1.9721246243468715E-2</v>
      </c>
      <c r="D1266" s="128">
        <f t="shared" si="58"/>
        <v>-19721.246243468715</v>
      </c>
      <c r="E1266" s="128">
        <f t="shared" ca="1" si="59"/>
        <v>49316.040606736467</v>
      </c>
    </row>
    <row r="1267" spans="1:5" x14ac:dyDescent="0.3">
      <c r="A1267" s="73">
        <v>42006</v>
      </c>
      <c r="B1267" s="130">
        <v>2058.1999510000001</v>
      </c>
      <c r="C1267" s="125">
        <f t="shared" si="57"/>
        <v>2.2509891579943098E-2</v>
      </c>
      <c r="D1267" s="128">
        <f t="shared" si="58"/>
        <v>22509.891579943098</v>
      </c>
      <c r="E1267" s="128">
        <f t="shared" ca="1" si="59"/>
        <v>49316.040606736467</v>
      </c>
    </row>
    <row r="1268" spans="1:5" x14ac:dyDescent="0.3">
      <c r="A1268" s="73">
        <v>42004</v>
      </c>
      <c r="B1268" s="130">
        <v>2058.8999020000001</v>
      </c>
      <c r="C1268" s="125">
        <f t="shared" si="57"/>
        <v>4.3675249874161048E-2</v>
      </c>
      <c r="D1268" s="128">
        <f t="shared" si="58"/>
        <v>43675.249874161047</v>
      </c>
      <c r="E1268" s="128">
        <f t="shared" ca="1" si="59"/>
        <v>49316.040606736467</v>
      </c>
    </row>
    <row r="1269" spans="1:5" x14ac:dyDescent="0.3">
      <c r="A1269" s="73">
        <v>42003</v>
      </c>
      <c r="B1269" s="130">
        <v>2080.3500979999999</v>
      </c>
      <c r="C1269" s="125">
        <f t="shared" si="57"/>
        <v>4.5596464052118924E-2</v>
      </c>
      <c r="D1269" s="128">
        <f t="shared" si="58"/>
        <v>45596.464052118921</v>
      </c>
      <c r="E1269" s="128">
        <f t="shared" ca="1" si="59"/>
        <v>49316.040606736467</v>
      </c>
    </row>
    <row r="1270" spans="1:5" x14ac:dyDescent="0.3">
      <c r="A1270" s="73">
        <v>42002</v>
      </c>
      <c r="B1270" s="130">
        <v>2090.570068</v>
      </c>
      <c r="C1270" s="125">
        <f t="shared" si="57"/>
        <v>4.4068716914306583E-2</v>
      </c>
      <c r="D1270" s="128">
        <f t="shared" si="58"/>
        <v>44068.716914306584</v>
      </c>
      <c r="E1270" s="128">
        <f t="shared" ca="1" si="59"/>
        <v>49316.040606736467</v>
      </c>
    </row>
    <row r="1271" spans="1:5" x14ac:dyDescent="0.3">
      <c r="A1271" s="73">
        <v>41999</v>
      </c>
      <c r="B1271" s="130">
        <v>2088.7700199999999</v>
      </c>
      <c r="C1271" s="125">
        <f t="shared" si="57"/>
        <v>2.6256216512935637E-2</v>
      </c>
      <c r="D1271" s="128">
        <f t="shared" si="58"/>
        <v>26256.216512935636</v>
      </c>
      <c r="E1271" s="128">
        <f t="shared" ca="1" si="59"/>
        <v>49316.040606736467</v>
      </c>
    </row>
    <row r="1272" spans="1:5" x14ac:dyDescent="0.3">
      <c r="A1272" s="73">
        <v>41997</v>
      </c>
      <c r="B1272" s="130">
        <v>2081.8798830000001</v>
      </c>
      <c r="C1272" s="125">
        <f t="shared" si="57"/>
        <v>2.7510373215742456E-2</v>
      </c>
      <c r="D1272" s="128">
        <f t="shared" si="58"/>
        <v>27510.373215742457</v>
      </c>
      <c r="E1272" s="128">
        <f t="shared" ca="1" si="59"/>
        <v>49316.040606736467</v>
      </c>
    </row>
    <row r="1273" spans="1:5" x14ac:dyDescent="0.3">
      <c r="A1273" s="73">
        <v>41996</v>
      </c>
      <c r="B1273" s="130">
        <v>2082.169922</v>
      </c>
      <c r="C1273" s="125">
        <f t="shared" si="57"/>
        <v>1.0850391423606665E-2</v>
      </c>
      <c r="D1273" s="128">
        <f t="shared" si="58"/>
        <v>10850.391423606665</v>
      </c>
      <c r="E1273" s="128">
        <f t="shared" ca="1" si="59"/>
        <v>49316.040606736467</v>
      </c>
    </row>
    <row r="1274" spans="1:5" x14ac:dyDescent="0.3">
      <c r="A1274" s="73">
        <v>41995</v>
      </c>
      <c r="B1274" s="130">
        <v>2078.540039</v>
      </c>
      <c r="C1274" s="125">
        <f t="shared" si="57"/>
        <v>8.8481730797587144E-3</v>
      </c>
      <c r="D1274" s="128">
        <f t="shared" si="58"/>
        <v>8848.1730797587152</v>
      </c>
      <c r="E1274" s="128">
        <f t="shared" ca="1" si="59"/>
        <v>49316.040606736467</v>
      </c>
    </row>
    <row r="1275" spans="1:5" x14ac:dyDescent="0.3">
      <c r="A1275" s="73">
        <v>41992</v>
      </c>
      <c r="B1275" s="130">
        <v>2070.6499020000001</v>
      </c>
      <c r="C1275" s="125">
        <f t="shared" si="57"/>
        <v>-2.2743967263164633E-3</v>
      </c>
      <c r="D1275" s="128">
        <f t="shared" si="58"/>
        <v>-2274.3967263164632</v>
      </c>
      <c r="E1275" s="128">
        <f t="shared" ca="1" si="59"/>
        <v>49316.040606736467</v>
      </c>
    </row>
    <row r="1276" spans="1:5" x14ac:dyDescent="0.3">
      <c r="A1276" s="73">
        <v>41991</v>
      </c>
      <c r="B1276" s="130">
        <v>2061.2299800000001</v>
      </c>
      <c r="C1276" s="125">
        <f t="shared" si="57"/>
        <v>-5.1594378173076549E-3</v>
      </c>
      <c r="D1276" s="128">
        <f t="shared" si="58"/>
        <v>-5159.4378173076548</v>
      </c>
      <c r="E1276" s="128">
        <f t="shared" ca="1" si="59"/>
        <v>49316.040606736467</v>
      </c>
    </row>
    <row r="1277" spans="1:5" x14ac:dyDescent="0.3">
      <c r="A1277" s="73">
        <v>41990</v>
      </c>
      <c r="B1277" s="130">
        <v>2012.8900149999999</v>
      </c>
      <c r="C1277" s="125">
        <f t="shared" si="57"/>
        <v>-2.9619231602348695E-2</v>
      </c>
      <c r="D1277" s="128">
        <f t="shared" si="58"/>
        <v>-29619.231602348693</v>
      </c>
      <c r="E1277" s="128">
        <f t="shared" ca="1" si="59"/>
        <v>49316.040606736467</v>
      </c>
    </row>
    <row r="1278" spans="1:5" x14ac:dyDescent="0.3">
      <c r="A1278" s="73">
        <v>41989</v>
      </c>
      <c r="B1278" s="130">
        <v>1972.73999</v>
      </c>
      <c r="C1278" s="125">
        <f t="shared" si="57"/>
        <v>-4.5394525550152776E-2</v>
      </c>
      <c r="D1278" s="128">
        <f t="shared" si="58"/>
        <v>-45394.525550152779</v>
      </c>
      <c r="E1278" s="128">
        <f t="shared" ca="1" si="59"/>
        <v>49316.040606736467</v>
      </c>
    </row>
    <row r="1279" spans="1:5" x14ac:dyDescent="0.3">
      <c r="A1279" s="73">
        <v>41988</v>
      </c>
      <c r="B1279" s="130">
        <v>1989.630005</v>
      </c>
      <c r="C1279" s="125">
        <f t="shared" si="57"/>
        <v>-3.1074654157611015E-2</v>
      </c>
      <c r="D1279" s="128">
        <f t="shared" si="58"/>
        <v>-31074.654157611014</v>
      </c>
      <c r="E1279" s="128">
        <f t="shared" ca="1" si="59"/>
        <v>49316.040606736467</v>
      </c>
    </row>
    <row r="1280" spans="1:5" x14ac:dyDescent="0.3">
      <c r="A1280" s="73">
        <v>41985</v>
      </c>
      <c r="B1280" s="130">
        <v>2002.329956</v>
      </c>
      <c r="C1280" s="125">
        <f t="shared" si="57"/>
        <v>-3.1549314718117172E-2</v>
      </c>
      <c r="D1280" s="128">
        <f t="shared" si="58"/>
        <v>-31549.314718117173</v>
      </c>
      <c r="E1280" s="128">
        <f t="shared" ca="1" si="59"/>
        <v>49316.040606736467</v>
      </c>
    </row>
    <row r="1281" spans="1:5" x14ac:dyDescent="0.3">
      <c r="A1281" s="73">
        <v>41984</v>
      </c>
      <c r="B1281" s="130">
        <v>2035.329956</v>
      </c>
      <c r="C1281" s="125">
        <f t="shared" si="57"/>
        <v>-1.8091266813429541E-2</v>
      </c>
      <c r="D1281" s="128">
        <f t="shared" si="58"/>
        <v>-18091.266813429542</v>
      </c>
      <c r="E1281" s="128">
        <f t="shared" ca="1" si="59"/>
        <v>49316.040606736467</v>
      </c>
    </row>
    <row r="1282" spans="1:5" x14ac:dyDescent="0.3">
      <c r="A1282" s="73">
        <v>41983</v>
      </c>
      <c r="B1282" s="130">
        <v>2026.1400149999999</v>
      </c>
      <c r="C1282" s="125">
        <f t="shared" si="57"/>
        <v>-1.9782012562140738E-2</v>
      </c>
      <c r="D1282" s="128">
        <f t="shared" si="58"/>
        <v>-19782.012562140739</v>
      </c>
      <c r="E1282" s="128">
        <f t="shared" ca="1" si="59"/>
        <v>49316.040606736467</v>
      </c>
    </row>
    <row r="1283" spans="1:5" x14ac:dyDescent="0.3">
      <c r="A1283" s="73">
        <v>41982</v>
      </c>
      <c r="B1283" s="130">
        <v>2059.820068</v>
      </c>
      <c r="C1283" s="125">
        <f t="shared" si="57"/>
        <v>-4.634095905499902E-3</v>
      </c>
      <c r="D1283" s="128">
        <f t="shared" si="58"/>
        <v>-4634.0959054999021</v>
      </c>
      <c r="E1283" s="128">
        <f t="shared" ca="1" si="59"/>
        <v>49316.040606736467</v>
      </c>
    </row>
    <row r="1284" spans="1:5" x14ac:dyDescent="0.3">
      <c r="A1284" s="73">
        <v>41981</v>
      </c>
      <c r="B1284" s="130">
        <v>2060.3100589999999</v>
      </c>
      <c r="C1284" s="125">
        <f t="shared" si="57"/>
        <v>-1.545888538890261E-3</v>
      </c>
      <c r="D1284" s="128">
        <f t="shared" si="58"/>
        <v>-1545.8885388902611</v>
      </c>
      <c r="E1284" s="128">
        <f t="shared" ca="1" si="59"/>
        <v>49316.040606736467</v>
      </c>
    </row>
    <row r="1285" spans="1:5" x14ac:dyDescent="0.3">
      <c r="A1285" s="73">
        <v>41978</v>
      </c>
      <c r="B1285" s="130">
        <v>2075.3701169999999</v>
      </c>
      <c r="C1285" s="125">
        <f t="shared" si="57"/>
        <v>1.1019421264157891E-2</v>
      </c>
      <c r="D1285" s="128">
        <f t="shared" si="58"/>
        <v>11019.421264157891</v>
      </c>
      <c r="E1285" s="128">
        <f t="shared" ca="1" si="59"/>
        <v>49316.040606736467</v>
      </c>
    </row>
    <row r="1286" spans="1:5" x14ac:dyDescent="0.3">
      <c r="A1286" s="73">
        <v>41977</v>
      </c>
      <c r="B1286" s="130">
        <v>2071.919922</v>
      </c>
      <c r="C1286" s="125">
        <f t="shared" si="57"/>
        <v>1.1324120098597845E-2</v>
      </c>
      <c r="D1286" s="128">
        <f t="shared" si="58"/>
        <v>11324.120098597845</v>
      </c>
      <c r="E1286" s="128">
        <f t="shared" ca="1" si="59"/>
        <v>49316.040606736467</v>
      </c>
    </row>
    <row r="1287" spans="1:5" x14ac:dyDescent="0.3">
      <c r="A1287" s="73">
        <v>41976</v>
      </c>
      <c r="B1287" s="130">
        <v>2074.330078</v>
      </c>
      <c r="C1287" s="125">
        <f t="shared" si="57"/>
        <v>1.0980616269592458E-2</v>
      </c>
      <c r="D1287" s="128">
        <f t="shared" si="58"/>
        <v>10980.616269592458</v>
      </c>
      <c r="E1287" s="128">
        <f t="shared" ca="1" si="59"/>
        <v>49316.040606736467</v>
      </c>
    </row>
    <row r="1288" spans="1:5" x14ac:dyDescent="0.3">
      <c r="A1288" s="73">
        <v>41975</v>
      </c>
      <c r="B1288" s="130">
        <v>2066.5500489999999</v>
      </c>
      <c r="C1288" s="125">
        <f t="shared" ref="C1288:C1351" si="60">B1288/B1298-1</f>
        <v>1.2359700422973185E-2</v>
      </c>
      <c r="D1288" s="128">
        <f t="shared" ref="D1288:D1351" si="61">C1288*$B$5</f>
        <v>12359.700422973185</v>
      </c>
      <c r="E1288" s="128">
        <f t="shared" ref="E1288:E1351" ca="1" si="62">ABS(_xlfn.PERCENTILE.INC(OFFSET(D1288,0,0,Window),1-VaRLevel))</f>
        <v>49316.040606736467</v>
      </c>
    </row>
    <row r="1289" spans="1:5" x14ac:dyDescent="0.3">
      <c r="A1289" s="73">
        <v>41974</v>
      </c>
      <c r="B1289" s="130">
        <v>2053.4399410000001</v>
      </c>
      <c r="C1289" s="125">
        <f t="shared" si="60"/>
        <v>6.6770574661298987E-3</v>
      </c>
      <c r="D1289" s="128">
        <f t="shared" si="61"/>
        <v>6677.0574661298988</v>
      </c>
      <c r="E1289" s="128">
        <f t="shared" ca="1" si="62"/>
        <v>49316.040606736467</v>
      </c>
    </row>
    <row r="1290" spans="1:5" x14ac:dyDescent="0.3">
      <c r="A1290" s="73">
        <v>41971</v>
      </c>
      <c r="B1290" s="130">
        <v>2067.5600589999999</v>
      </c>
      <c r="C1290" s="125">
        <f t="shared" si="60"/>
        <v>1.3842832503363711E-2</v>
      </c>
      <c r="D1290" s="128">
        <f t="shared" si="61"/>
        <v>13842.832503363712</v>
      </c>
      <c r="E1290" s="128">
        <f t="shared" ca="1" si="62"/>
        <v>49316.040606736467</v>
      </c>
    </row>
    <row r="1291" spans="1:5" x14ac:dyDescent="0.3">
      <c r="A1291" s="73">
        <v>41969</v>
      </c>
      <c r="B1291" s="130">
        <v>2072.830078</v>
      </c>
      <c r="C1291" s="125">
        <f t="shared" si="60"/>
        <v>1.6965572427327436E-2</v>
      </c>
      <c r="D1291" s="128">
        <f t="shared" si="61"/>
        <v>16965.572427327435</v>
      </c>
      <c r="E1291" s="128">
        <f t="shared" ca="1" si="62"/>
        <v>49316.040606736467</v>
      </c>
    </row>
    <row r="1292" spans="1:5" x14ac:dyDescent="0.3">
      <c r="A1292" s="73">
        <v>41968</v>
      </c>
      <c r="B1292" s="130">
        <v>2067.030029</v>
      </c>
      <c r="C1292" s="125">
        <f t="shared" si="60"/>
        <v>1.3408953500508192E-2</v>
      </c>
      <c r="D1292" s="128">
        <f t="shared" si="61"/>
        <v>13408.953500508193</v>
      </c>
      <c r="E1292" s="128">
        <f t="shared" ca="1" si="62"/>
        <v>49316.040606736467</v>
      </c>
    </row>
    <row r="1293" spans="1:5" x14ac:dyDescent="0.3">
      <c r="A1293" s="73">
        <v>41967</v>
      </c>
      <c r="B1293" s="130">
        <v>2069.4099120000001</v>
      </c>
      <c r="C1293" s="125">
        <f t="shared" si="60"/>
        <v>1.5282594883466283E-2</v>
      </c>
      <c r="D1293" s="128">
        <f t="shared" si="61"/>
        <v>15282.594883466283</v>
      </c>
      <c r="E1293" s="128">
        <f t="shared" ca="1" si="62"/>
        <v>49316.040606736467</v>
      </c>
    </row>
    <row r="1294" spans="1:5" x14ac:dyDescent="0.3">
      <c r="A1294" s="73">
        <v>41964</v>
      </c>
      <c r="B1294" s="130">
        <v>2063.5</v>
      </c>
      <c r="C1294" s="125">
        <f t="shared" si="60"/>
        <v>1.5541928479544165E-2</v>
      </c>
      <c r="D1294" s="128">
        <f t="shared" si="61"/>
        <v>15541.928479544165</v>
      </c>
      <c r="E1294" s="128">
        <f t="shared" ca="1" si="62"/>
        <v>49316.040606736467</v>
      </c>
    </row>
    <row r="1295" spans="1:5" x14ac:dyDescent="0.3">
      <c r="A1295" s="73">
        <v>41963</v>
      </c>
      <c r="B1295" s="130">
        <v>2052.75</v>
      </c>
      <c r="C1295" s="125">
        <f t="shared" si="60"/>
        <v>1.0604535923699032E-2</v>
      </c>
      <c r="D1295" s="128">
        <f t="shared" si="61"/>
        <v>10604.535923699032</v>
      </c>
      <c r="E1295" s="128">
        <f t="shared" ca="1" si="62"/>
        <v>49316.040606736467</v>
      </c>
    </row>
    <row r="1296" spans="1:5" x14ac:dyDescent="0.3">
      <c r="A1296" s="73">
        <v>41962</v>
      </c>
      <c r="B1296" s="130">
        <v>2048.719971</v>
      </c>
      <c r="C1296" s="125">
        <f t="shared" si="60"/>
        <v>1.242854246264824E-2</v>
      </c>
      <c r="D1296" s="128">
        <f t="shared" si="61"/>
        <v>12428.54246264824</v>
      </c>
      <c r="E1296" s="128">
        <f t="shared" ca="1" si="62"/>
        <v>49316.040606736467</v>
      </c>
    </row>
    <row r="1297" spans="1:5" x14ac:dyDescent="0.3">
      <c r="A1297" s="73">
        <v>41961</v>
      </c>
      <c r="B1297" s="130">
        <v>2051.8000489999999</v>
      </c>
      <c r="C1297" s="125">
        <f t="shared" si="60"/>
        <v>1.9730666206220437E-2</v>
      </c>
      <c r="D1297" s="128">
        <f t="shared" si="61"/>
        <v>19730.666206220438</v>
      </c>
      <c r="E1297" s="128">
        <f t="shared" ca="1" si="62"/>
        <v>49316.040606736467</v>
      </c>
    </row>
    <row r="1298" spans="1:5" x14ac:dyDescent="0.3">
      <c r="A1298" s="73">
        <v>41960</v>
      </c>
      <c r="B1298" s="130">
        <v>2041.3199460000001</v>
      </c>
      <c r="C1298" s="125">
        <f t="shared" si="60"/>
        <v>1.1651189315436072E-2</v>
      </c>
      <c r="D1298" s="128">
        <f t="shared" si="61"/>
        <v>11651.189315436073</v>
      </c>
      <c r="E1298" s="128">
        <f t="shared" ca="1" si="62"/>
        <v>49316.040606736467</v>
      </c>
    </row>
    <row r="1299" spans="1:5" x14ac:dyDescent="0.3">
      <c r="A1299" s="73">
        <v>41957</v>
      </c>
      <c r="B1299" s="130">
        <v>2039.8199460000001</v>
      </c>
      <c r="C1299" s="125">
        <f t="shared" si="60"/>
        <v>1.078759023384368E-2</v>
      </c>
      <c r="D1299" s="128">
        <f t="shared" si="61"/>
        <v>10787.590233843681</v>
      </c>
      <c r="E1299" s="128">
        <f t="shared" ca="1" si="62"/>
        <v>49316.040606736467</v>
      </c>
    </row>
    <row r="1300" spans="1:5" x14ac:dyDescent="0.3">
      <c r="A1300" s="73">
        <v>41956</v>
      </c>
      <c r="B1300" s="130">
        <v>2039.329956</v>
      </c>
      <c r="C1300" s="125">
        <f t="shared" si="60"/>
        <v>2.2399885424712496E-2</v>
      </c>
      <c r="D1300" s="128">
        <f t="shared" si="61"/>
        <v>22399.885424712495</v>
      </c>
      <c r="E1300" s="128">
        <f t="shared" ca="1" si="62"/>
        <v>49316.040606736467</v>
      </c>
    </row>
    <row r="1301" spans="1:5" x14ac:dyDescent="0.3">
      <c r="A1301" s="73">
        <v>41955</v>
      </c>
      <c r="B1301" s="130">
        <v>2038.25</v>
      </c>
      <c r="C1301" s="125">
        <f t="shared" si="60"/>
        <v>2.8224763969624478E-2</v>
      </c>
      <c r="D1301" s="128">
        <f t="shared" si="61"/>
        <v>28224.763969624477</v>
      </c>
      <c r="E1301" s="128">
        <f t="shared" ca="1" si="62"/>
        <v>49316.040606736467</v>
      </c>
    </row>
    <row r="1302" spans="1:5" x14ac:dyDescent="0.3">
      <c r="A1302" s="73">
        <v>41954</v>
      </c>
      <c r="B1302" s="130">
        <v>2039.6800539999999</v>
      </c>
      <c r="C1302" s="125">
        <f t="shared" si="60"/>
        <v>2.7520719201775679E-2</v>
      </c>
      <c r="D1302" s="128">
        <f t="shared" si="61"/>
        <v>27520.719201775679</v>
      </c>
      <c r="E1302" s="128">
        <f t="shared" ca="1" si="62"/>
        <v>49316.040606736467</v>
      </c>
    </row>
    <row r="1303" spans="1:5" x14ac:dyDescent="0.3">
      <c r="A1303" s="73">
        <v>41953</v>
      </c>
      <c r="B1303" s="130">
        <v>2038.26001</v>
      </c>
      <c r="C1303" s="125">
        <f t="shared" si="60"/>
        <v>3.9064453951396461E-2</v>
      </c>
      <c r="D1303" s="128">
        <f t="shared" si="61"/>
        <v>39064.453951396463</v>
      </c>
      <c r="E1303" s="128">
        <f t="shared" ca="1" si="62"/>
        <v>49316.040606736467</v>
      </c>
    </row>
    <row r="1304" spans="1:5" x14ac:dyDescent="0.3">
      <c r="A1304" s="73">
        <v>41950</v>
      </c>
      <c r="B1304" s="130">
        <v>2031.920044</v>
      </c>
      <c r="C1304" s="125">
        <f t="shared" si="60"/>
        <v>3.4277092054379121E-2</v>
      </c>
      <c r="D1304" s="128">
        <f t="shared" si="61"/>
        <v>34277.092054379122</v>
      </c>
      <c r="E1304" s="128">
        <f t="shared" ca="1" si="62"/>
        <v>49316.040606736467</v>
      </c>
    </row>
    <row r="1305" spans="1:5" x14ac:dyDescent="0.3">
      <c r="A1305" s="73">
        <v>41949</v>
      </c>
      <c r="B1305" s="130">
        <v>2031.209961</v>
      </c>
      <c r="C1305" s="125">
        <f t="shared" si="60"/>
        <v>4.1208321231712475E-2</v>
      </c>
      <c r="D1305" s="128">
        <f t="shared" si="61"/>
        <v>41208.321231712478</v>
      </c>
      <c r="E1305" s="128">
        <f t="shared" ca="1" si="62"/>
        <v>49316.040606736467</v>
      </c>
    </row>
    <row r="1306" spans="1:5" x14ac:dyDescent="0.3">
      <c r="A1306" s="73">
        <v>41948</v>
      </c>
      <c r="B1306" s="130">
        <v>2023.5699460000001</v>
      </c>
      <c r="C1306" s="125">
        <f t="shared" si="60"/>
        <v>5.0054206428700621E-2</v>
      </c>
      <c r="D1306" s="128">
        <f t="shared" si="61"/>
        <v>50054.206428700621</v>
      </c>
      <c r="E1306" s="128">
        <f t="shared" ca="1" si="62"/>
        <v>49316.040606736467</v>
      </c>
    </row>
    <row r="1307" spans="1:5" x14ac:dyDescent="0.3">
      <c r="A1307" s="73">
        <v>41947</v>
      </c>
      <c r="B1307" s="130">
        <v>2012.099976</v>
      </c>
      <c r="C1307" s="125">
        <f t="shared" si="60"/>
        <v>3.648105679863245E-2</v>
      </c>
      <c r="D1307" s="128">
        <f t="shared" si="61"/>
        <v>36481.056798632453</v>
      </c>
      <c r="E1307" s="128">
        <f t="shared" ca="1" si="62"/>
        <v>49316.040606736467</v>
      </c>
    </row>
    <row r="1308" spans="1:5" x14ac:dyDescent="0.3">
      <c r="A1308" s="73">
        <v>41946</v>
      </c>
      <c r="B1308" s="130">
        <v>2017.8100589999999</v>
      </c>
      <c r="C1308" s="125">
        <f t="shared" si="60"/>
        <v>5.9768619073593987E-2</v>
      </c>
      <c r="D1308" s="128">
        <f t="shared" si="61"/>
        <v>59768.619073593989</v>
      </c>
      <c r="E1308" s="128">
        <f t="shared" ca="1" si="62"/>
        <v>49316.040606736467</v>
      </c>
    </row>
    <row r="1309" spans="1:5" x14ac:dyDescent="0.3">
      <c r="A1309" s="73">
        <v>41943</v>
      </c>
      <c r="B1309" s="130">
        <v>2018.0500489999999</v>
      </c>
      <c r="C1309" s="125">
        <f t="shared" si="60"/>
        <v>6.9584917161775062E-2</v>
      </c>
      <c r="D1309" s="128">
        <f t="shared" si="61"/>
        <v>69584.917161775069</v>
      </c>
      <c r="E1309" s="128">
        <f t="shared" ca="1" si="62"/>
        <v>49316.040606736467</v>
      </c>
    </row>
    <row r="1310" spans="1:5" x14ac:dyDescent="0.3">
      <c r="A1310" s="73">
        <v>41942</v>
      </c>
      <c r="B1310" s="130">
        <v>1994.650024</v>
      </c>
      <c r="C1310" s="125">
        <f t="shared" si="60"/>
        <v>7.0803545970476334E-2</v>
      </c>
      <c r="D1310" s="128">
        <f t="shared" si="61"/>
        <v>70803.545970476334</v>
      </c>
      <c r="E1310" s="128">
        <f t="shared" ca="1" si="62"/>
        <v>49316.040606736467</v>
      </c>
    </row>
    <row r="1311" spans="1:5" x14ac:dyDescent="0.3">
      <c r="A1311" s="73">
        <v>41941</v>
      </c>
      <c r="B1311" s="130">
        <v>1982.3000489999999</v>
      </c>
      <c r="C1311" s="125">
        <f t="shared" si="60"/>
        <v>6.4327894186427148E-2</v>
      </c>
      <c r="D1311" s="128">
        <f t="shared" si="61"/>
        <v>64327.894186427147</v>
      </c>
      <c r="E1311" s="128">
        <f t="shared" ca="1" si="62"/>
        <v>49316.040606736467</v>
      </c>
    </row>
    <row r="1312" spans="1:5" x14ac:dyDescent="0.3">
      <c r="A1312" s="73">
        <v>41940</v>
      </c>
      <c r="B1312" s="130">
        <v>1985.0500489999999</v>
      </c>
      <c r="C1312" s="125">
        <f t="shared" si="60"/>
        <v>5.7171060766566528E-2</v>
      </c>
      <c r="D1312" s="128">
        <f t="shared" si="61"/>
        <v>57171.06076656653</v>
      </c>
      <c r="E1312" s="128">
        <f t="shared" ca="1" si="62"/>
        <v>49316.040606736467</v>
      </c>
    </row>
    <row r="1313" spans="1:5" x14ac:dyDescent="0.3">
      <c r="A1313" s="73">
        <v>41939</v>
      </c>
      <c r="B1313" s="130">
        <v>1961.630005</v>
      </c>
      <c r="C1313" s="125">
        <f t="shared" si="60"/>
        <v>4.6347768471082684E-2</v>
      </c>
      <c r="D1313" s="128">
        <f t="shared" si="61"/>
        <v>46347.768471082687</v>
      </c>
      <c r="E1313" s="128">
        <f t="shared" ca="1" si="62"/>
        <v>49316.040606736467</v>
      </c>
    </row>
    <row r="1314" spans="1:5" x14ac:dyDescent="0.3">
      <c r="A1314" s="73">
        <v>41936</v>
      </c>
      <c r="B1314" s="130">
        <v>1964.579956</v>
      </c>
      <c r="C1314" s="125">
        <f t="shared" si="60"/>
        <v>3.0664199633120059E-2</v>
      </c>
      <c r="D1314" s="128">
        <f t="shared" si="61"/>
        <v>30664.199633120061</v>
      </c>
      <c r="E1314" s="128">
        <f t="shared" ca="1" si="62"/>
        <v>49316.040606736467</v>
      </c>
    </row>
    <row r="1315" spans="1:5" x14ac:dyDescent="0.3">
      <c r="A1315" s="73">
        <v>41935</v>
      </c>
      <c r="B1315" s="130">
        <v>1950.8199460000001</v>
      </c>
      <c r="C1315" s="125">
        <f t="shared" si="60"/>
        <v>1.1725893682384081E-2</v>
      </c>
      <c r="D1315" s="128">
        <f t="shared" si="61"/>
        <v>11725.893682384081</v>
      </c>
      <c r="E1315" s="128">
        <f t="shared" ca="1" si="62"/>
        <v>49316.040606736467</v>
      </c>
    </row>
    <row r="1316" spans="1:5" x14ac:dyDescent="0.3">
      <c r="A1316" s="73">
        <v>41934</v>
      </c>
      <c r="B1316" s="130">
        <v>1927.1099850000001</v>
      </c>
      <c r="C1316" s="125">
        <f t="shared" si="60"/>
        <v>-2.1220093393586437E-2</v>
      </c>
      <c r="D1316" s="128">
        <f t="shared" si="61"/>
        <v>-21220.093393586438</v>
      </c>
      <c r="E1316" s="128">
        <f t="shared" ca="1" si="62"/>
        <v>49316.040606736467</v>
      </c>
    </row>
    <row r="1317" spans="1:5" x14ac:dyDescent="0.3">
      <c r="A1317" s="73">
        <v>41933</v>
      </c>
      <c r="B1317" s="130">
        <v>1941.280029</v>
      </c>
      <c r="C1317" s="125">
        <f t="shared" si="60"/>
        <v>3.1936608323330784E-3</v>
      </c>
      <c r="D1317" s="128">
        <f t="shared" si="61"/>
        <v>3193.6608323330784</v>
      </c>
      <c r="E1317" s="128">
        <f t="shared" ca="1" si="62"/>
        <v>49316.040606736467</v>
      </c>
    </row>
    <row r="1318" spans="1:5" x14ac:dyDescent="0.3">
      <c r="A1318" s="73">
        <v>41932</v>
      </c>
      <c r="B1318" s="130">
        <v>1904.01001</v>
      </c>
      <c r="C1318" s="125">
        <f t="shared" si="60"/>
        <v>-3.0949368222669804E-2</v>
      </c>
      <c r="D1318" s="128">
        <f t="shared" si="61"/>
        <v>-30949.368222669804</v>
      </c>
      <c r="E1318" s="128">
        <f t="shared" ca="1" si="62"/>
        <v>49316.040606736467</v>
      </c>
    </row>
    <row r="1319" spans="1:5" x14ac:dyDescent="0.3">
      <c r="A1319" s="73">
        <v>41929</v>
      </c>
      <c r="B1319" s="130">
        <v>1886.76001</v>
      </c>
      <c r="C1319" s="125">
        <f t="shared" si="60"/>
        <v>-4.1231776518338092E-2</v>
      </c>
      <c r="D1319" s="128">
        <f t="shared" si="61"/>
        <v>-41231.776518338091</v>
      </c>
      <c r="E1319" s="128">
        <f t="shared" ca="1" si="62"/>
        <v>49316.040606736467</v>
      </c>
    </row>
    <row r="1320" spans="1:5" x14ac:dyDescent="0.3">
      <c r="A1320" s="73">
        <v>41928</v>
      </c>
      <c r="B1320" s="130">
        <v>1862.76001</v>
      </c>
      <c r="C1320" s="125">
        <f t="shared" si="60"/>
        <v>-4.285855403907346E-2</v>
      </c>
      <c r="D1320" s="128">
        <f t="shared" si="61"/>
        <v>-42858.55403907346</v>
      </c>
      <c r="E1320" s="128">
        <f t="shared" ca="1" si="62"/>
        <v>49316.040606736467</v>
      </c>
    </row>
    <row r="1321" spans="1:5" x14ac:dyDescent="0.3">
      <c r="A1321" s="73">
        <v>41927</v>
      </c>
      <c r="B1321" s="130">
        <v>1862.48999</v>
      </c>
      <c r="C1321" s="125">
        <f t="shared" si="60"/>
        <v>-4.299237603190853E-2</v>
      </c>
      <c r="D1321" s="128">
        <f t="shared" si="61"/>
        <v>-42992.376031908527</v>
      </c>
      <c r="E1321" s="128">
        <f t="shared" ca="1" si="62"/>
        <v>49316.040606736467</v>
      </c>
    </row>
    <row r="1322" spans="1:5" x14ac:dyDescent="0.3">
      <c r="A1322" s="73">
        <v>41926</v>
      </c>
      <c r="B1322" s="130">
        <v>1877.6999510000001</v>
      </c>
      <c r="C1322" s="125">
        <f t="shared" si="60"/>
        <v>-4.7959522245500708E-2</v>
      </c>
      <c r="D1322" s="128">
        <f t="shared" si="61"/>
        <v>-47959.52224550071</v>
      </c>
      <c r="E1322" s="128">
        <f t="shared" ca="1" si="62"/>
        <v>49316.040606736467</v>
      </c>
    </row>
    <row r="1323" spans="1:5" x14ac:dyDescent="0.3">
      <c r="A1323" s="73">
        <v>41925</v>
      </c>
      <c r="B1323" s="130">
        <v>1874.73999</v>
      </c>
      <c r="C1323" s="125">
        <f t="shared" si="60"/>
        <v>-5.2108431816506595E-2</v>
      </c>
      <c r="D1323" s="128">
        <f t="shared" si="61"/>
        <v>-52108.431816506592</v>
      </c>
      <c r="E1323" s="128">
        <f t="shared" ca="1" si="62"/>
        <v>49316.040606736467</v>
      </c>
    </row>
    <row r="1324" spans="1:5" x14ac:dyDescent="0.3">
      <c r="A1324" s="73">
        <v>41922</v>
      </c>
      <c r="B1324" s="130">
        <v>1906.130005</v>
      </c>
      <c r="C1324" s="125">
        <f t="shared" si="60"/>
        <v>-3.8691767873819227E-2</v>
      </c>
      <c r="D1324" s="128">
        <f t="shared" si="61"/>
        <v>-38691.767873819226</v>
      </c>
      <c r="E1324" s="128">
        <f t="shared" ca="1" si="62"/>
        <v>43833.634334339324</v>
      </c>
    </row>
    <row r="1325" spans="1:5" x14ac:dyDescent="0.3">
      <c r="A1325" s="73">
        <v>41921</v>
      </c>
      <c r="B1325" s="130">
        <v>1928.209961</v>
      </c>
      <c r="C1325" s="125">
        <f t="shared" si="60"/>
        <v>-1.9216796215732468E-2</v>
      </c>
      <c r="D1325" s="128">
        <f t="shared" si="61"/>
        <v>-19216.796215732469</v>
      </c>
      <c r="E1325" s="128">
        <f t="shared" ca="1" si="62"/>
        <v>43833.634334339324</v>
      </c>
    </row>
    <row r="1326" spans="1:5" x14ac:dyDescent="0.3">
      <c r="A1326" s="73">
        <v>41920</v>
      </c>
      <c r="B1326" s="130">
        <v>1968.8900149999999</v>
      </c>
      <c r="C1326" s="125">
        <f t="shared" si="60"/>
        <v>-1.4717526536976999E-2</v>
      </c>
      <c r="D1326" s="128">
        <f t="shared" si="61"/>
        <v>-14717.526536976999</v>
      </c>
      <c r="E1326" s="128">
        <f t="shared" ca="1" si="62"/>
        <v>43833.634334339324</v>
      </c>
    </row>
    <row r="1327" spans="1:5" x14ac:dyDescent="0.3">
      <c r="A1327" s="73">
        <v>41919</v>
      </c>
      <c r="B1327" s="130">
        <v>1935.099976</v>
      </c>
      <c r="C1327" s="125">
        <f t="shared" si="60"/>
        <v>-2.4042144837352342E-2</v>
      </c>
      <c r="D1327" s="128">
        <f t="shared" si="61"/>
        <v>-24042.144837352342</v>
      </c>
      <c r="E1327" s="128">
        <f t="shared" ca="1" si="62"/>
        <v>43833.634334339324</v>
      </c>
    </row>
    <row r="1328" spans="1:5" x14ac:dyDescent="0.3">
      <c r="A1328" s="73">
        <v>41918</v>
      </c>
      <c r="B1328" s="130">
        <v>1964.8199460000001</v>
      </c>
      <c r="C1328" s="125">
        <f t="shared" si="60"/>
        <v>-1.4777235218392359E-2</v>
      </c>
      <c r="D1328" s="128">
        <f t="shared" si="61"/>
        <v>-14777.235218392359</v>
      </c>
      <c r="E1328" s="128">
        <f t="shared" ca="1" si="62"/>
        <v>43833.634334339324</v>
      </c>
    </row>
    <row r="1329" spans="1:5" x14ac:dyDescent="0.3">
      <c r="A1329" s="73">
        <v>41915</v>
      </c>
      <c r="B1329" s="130">
        <v>1967.900024</v>
      </c>
      <c r="C1329" s="125">
        <f t="shared" si="60"/>
        <v>-2.1140071375168268E-2</v>
      </c>
      <c r="D1329" s="128">
        <f t="shared" si="61"/>
        <v>-21140.071375168267</v>
      </c>
      <c r="E1329" s="128">
        <f t="shared" ca="1" si="62"/>
        <v>43833.634334339324</v>
      </c>
    </row>
    <row r="1330" spans="1:5" x14ac:dyDescent="0.3">
      <c r="A1330" s="73">
        <v>41914</v>
      </c>
      <c r="B1330" s="130">
        <v>1946.170044</v>
      </c>
      <c r="C1330" s="125">
        <f t="shared" si="60"/>
        <v>-3.2410876961937785E-2</v>
      </c>
      <c r="D1330" s="128">
        <f t="shared" si="61"/>
        <v>-32410.876961937785</v>
      </c>
      <c r="E1330" s="128">
        <f t="shared" ca="1" si="62"/>
        <v>43833.634334339324</v>
      </c>
    </row>
    <row r="1331" spans="1:5" x14ac:dyDescent="0.3">
      <c r="A1331" s="73">
        <v>41913</v>
      </c>
      <c r="B1331" s="130">
        <v>1946.160034</v>
      </c>
      <c r="C1331" s="125">
        <f t="shared" si="60"/>
        <v>-2.7683225415495949E-2</v>
      </c>
      <c r="D1331" s="128">
        <f t="shared" si="61"/>
        <v>-27683.225415495948</v>
      </c>
      <c r="E1331" s="128">
        <f t="shared" ca="1" si="62"/>
        <v>43833.634334339324</v>
      </c>
    </row>
    <row r="1332" spans="1:5" x14ac:dyDescent="0.3">
      <c r="A1332" s="73">
        <v>41912</v>
      </c>
      <c r="B1332" s="130">
        <v>1972.290039</v>
      </c>
      <c r="C1332" s="125">
        <f t="shared" si="60"/>
        <v>-1.3351780041338968E-2</v>
      </c>
      <c r="D1332" s="128">
        <f t="shared" si="61"/>
        <v>-13351.780041338967</v>
      </c>
      <c r="E1332" s="128">
        <f t="shared" ca="1" si="62"/>
        <v>43833.634334339324</v>
      </c>
    </row>
    <row r="1333" spans="1:5" x14ac:dyDescent="0.3">
      <c r="A1333" s="73">
        <v>41911</v>
      </c>
      <c r="B1333" s="130">
        <v>1977.8000489999999</v>
      </c>
      <c r="C1333" s="125">
        <f t="shared" si="60"/>
        <v>-3.1902929667151358E-3</v>
      </c>
      <c r="D1333" s="128">
        <f t="shared" si="61"/>
        <v>-3190.2929667151357</v>
      </c>
      <c r="E1333" s="128">
        <f t="shared" ca="1" si="62"/>
        <v>43833.634334339324</v>
      </c>
    </row>
    <row r="1334" spans="1:5" x14ac:dyDescent="0.3">
      <c r="A1334" s="73">
        <v>41908</v>
      </c>
      <c r="B1334" s="130">
        <v>1982.849976</v>
      </c>
      <c r="C1334" s="125">
        <f t="shared" si="60"/>
        <v>-1.3548268718645007E-3</v>
      </c>
      <c r="D1334" s="128">
        <f t="shared" si="61"/>
        <v>-1354.8268718645006</v>
      </c>
      <c r="E1334" s="128">
        <f t="shared" ca="1" si="62"/>
        <v>43833.634334339324</v>
      </c>
    </row>
    <row r="1335" spans="1:5" x14ac:dyDescent="0.3">
      <c r="A1335" s="73">
        <v>41907</v>
      </c>
      <c r="B1335" s="130">
        <v>1965.98999</v>
      </c>
      <c r="C1335" s="125">
        <f t="shared" si="60"/>
        <v>-1.5750062215200922E-2</v>
      </c>
      <c r="D1335" s="128">
        <f t="shared" si="61"/>
        <v>-15750.062215200922</v>
      </c>
      <c r="E1335" s="128">
        <f t="shared" ca="1" si="62"/>
        <v>43833.634334339324</v>
      </c>
    </row>
    <row r="1336" spans="1:5" x14ac:dyDescent="0.3">
      <c r="A1336" s="73">
        <v>41906</v>
      </c>
      <c r="B1336" s="130">
        <v>1998.3000489999999</v>
      </c>
      <c r="C1336" s="125">
        <f t="shared" si="60"/>
        <v>1.3078725038280226E-3</v>
      </c>
      <c r="D1336" s="128">
        <f t="shared" si="61"/>
        <v>1307.8725038280227</v>
      </c>
      <c r="E1336" s="128">
        <f t="shared" ca="1" si="62"/>
        <v>43833.634334339324</v>
      </c>
    </row>
    <row r="1337" spans="1:5" x14ac:dyDescent="0.3">
      <c r="A1337" s="73">
        <v>41905</v>
      </c>
      <c r="B1337" s="130">
        <v>1982.7700199999999</v>
      </c>
      <c r="C1337" s="125">
        <f t="shared" si="60"/>
        <v>-2.851441918406028E-3</v>
      </c>
      <c r="D1337" s="128">
        <f t="shared" si="61"/>
        <v>-2851.441918406028</v>
      </c>
      <c r="E1337" s="128">
        <f t="shared" ca="1" si="62"/>
        <v>43833.634334339324</v>
      </c>
    </row>
    <row r="1338" spans="1:5" x14ac:dyDescent="0.3">
      <c r="A1338" s="73">
        <v>41904</v>
      </c>
      <c r="B1338" s="130">
        <v>1994.290039</v>
      </c>
      <c r="C1338" s="125">
        <f t="shared" si="60"/>
        <v>-3.6222108270300701E-3</v>
      </c>
      <c r="D1338" s="128">
        <f t="shared" si="61"/>
        <v>-3622.21082703007</v>
      </c>
      <c r="E1338" s="128">
        <f t="shared" ca="1" si="62"/>
        <v>43833.634334339324</v>
      </c>
    </row>
    <row r="1339" spans="1:5" x14ac:dyDescent="0.3">
      <c r="A1339" s="73">
        <v>41901</v>
      </c>
      <c r="B1339" s="130">
        <v>2010.400024</v>
      </c>
      <c r="C1339" s="125">
        <f t="shared" si="60"/>
        <v>1.3398663413812795E-3</v>
      </c>
      <c r="D1339" s="128">
        <f t="shared" si="61"/>
        <v>1339.8663413812794</v>
      </c>
      <c r="E1339" s="128">
        <f t="shared" ca="1" si="62"/>
        <v>43833.634334339324</v>
      </c>
    </row>
    <row r="1340" spans="1:5" x14ac:dyDescent="0.3">
      <c r="A1340" s="73">
        <v>41900</v>
      </c>
      <c r="B1340" s="130">
        <v>2011.3599850000001</v>
      </c>
      <c r="C1340" s="125">
        <f t="shared" si="60"/>
        <v>6.8630444949249192E-3</v>
      </c>
      <c r="D1340" s="128">
        <f t="shared" si="61"/>
        <v>6863.0444949249195</v>
      </c>
      <c r="E1340" s="128">
        <f t="shared" ca="1" si="62"/>
        <v>43833.634334339324</v>
      </c>
    </row>
    <row r="1341" spans="1:5" x14ac:dyDescent="0.3">
      <c r="A1341" s="73">
        <v>41899</v>
      </c>
      <c r="B1341" s="130">
        <v>2001.5699460000001</v>
      </c>
      <c r="C1341" s="125">
        <f t="shared" si="60"/>
        <v>4.2483456571651423E-4</v>
      </c>
      <c r="D1341" s="128">
        <f t="shared" si="61"/>
        <v>424.83456571651425</v>
      </c>
      <c r="E1341" s="128">
        <f t="shared" ca="1" si="62"/>
        <v>43833.634334339324</v>
      </c>
    </row>
    <row r="1342" spans="1:5" x14ac:dyDescent="0.3">
      <c r="A1342" s="73">
        <v>41898</v>
      </c>
      <c r="B1342" s="130">
        <v>1998.9799800000001</v>
      </c>
      <c r="C1342" s="125">
        <f t="shared" si="60"/>
        <v>-1.6481455901291575E-3</v>
      </c>
      <c r="D1342" s="128">
        <f t="shared" si="61"/>
        <v>-1648.1455901291574</v>
      </c>
      <c r="E1342" s="128">
        <f t="shared" ca="1" si="62"/>
        <v>43833.634334339324</v>
      </c>
    </row>
    <row r="1343" spans="1:5" x14ac:dyDescent="0.3">
      <c r="A1343" s="73">
        <v>41897</v>
      </c>
      <c r="B1343" s="130">
        <v>1984.130005</v>
      </c>
      <c r="C1343" s="125">
        <f t="shared" si="60"/>
        <v>-9.6038125997789381E-3</v>
      </c>
      <c r="D1343" s="128">
        <f t="shared" si="61"/>
        <v>-9603.8125997789375</v>
      </c>
      <c r="E1343" s="128">
        <f t="shared" ca="1" si="62"/>
        <v>43833.634334339324</v>
      </c>
    </row>
    <row r="1344" spans="1:5" x14ac:dyDescent="0.3">
      <c r="A1344" s="73">
        <v>41894</v>
      </c>
      <c r="B1344" s="130">
        <v>1985.540039</v>
      </c>
      <c r="C1344" s="125">
        <f t="shared" si="60"/>
        <v>-5.6091183910229603E-3</v>
      </c>
      <c r="D1344" s="128">
        <f t="shared" si="61"/>
        <v>-5609.1183910229602</v>
      </c>
      <c r="E1344" s="128">
        <f t="shared" ca="1" si="62"/>
        <v>43833.634334339324</v>
      </c>
    </row>
    <row r="1345" spans="1:5" x14ac:dyDescent="0.3">
      <c r="A1345" s="73">
        <v>41893</v>
      </c>
      <c r="B1345" s="130">
        <v>1997.4499510000001</v>
      </c>
      <c r="C1345" s="125">
        <f t="shared" si="60"/>
        <v>-1.3349419068229285E-3</v>
      </c>
      <c r="D1345" s="128">
        <f t="shared" si="61"/>
        <v>-1334.9419068229286</v>
      </c>
      <c r="E1345" s="128">
        <f t="shared" ca="1" si="62"/>
        <v>43833.634334339324</v>
      </c>
    </row>
    <row r="1346" spans="1:5" x14ac:dyDescent="0.3">
      <c r="A1346" s="73">
        <v>41892</v>
      </c>
      <c r="B1346" s="130">
        <v>1995.6899410000001</v>
      </c>
      <c r="C1346" s="125">
        <f t="shared" si="60"/>
        <v>-2.1650178281714672E-3</v>
      </c>
      <c r="D1346" s="128">
        <f t="shared" si="61"/>
        <v>-2165.017828171467</v>
      </c>
      <c r="E1346" s="128">
        <f t="shared" ca="1" si="62"/>
        <v>43833.634334339324</v>
      </c>
    </row>
    <row r="1347" spans="1:5" x14ac:dyDescent="0.3">
      <c r="A1347" s="73">
        <v>41891</v>
      </c>
      <c r="B1347" s="130">
        <v>1988.4399410000001</v>
      </c>
      <c r="C1347" s="125">
        <f t="shared" si="60"/>
        <v>-4.7449861812387528E-3</v>
      </c>
      <c r="D1347" s="128">
        <f t="shared" si="61"/>
        <v>-4744.9861812387526</v>
      </c>
      <c r="E1347" s="128">
        <f t="shared" ca="1" si="62"/>
        <v>43833.634334339324</v>
      </c>
    </row>
    <row r="1348" spans="1:5" x14ac:dyDescent="0.3">
      <c r="A1348" s="73">
        <v>41890</v>
      </c>
      <c r="B1348" s="130">
        <v>2001.540039</v>
      </c>
      <c r="C1348" s="125">
        <f t="shared" si="60"/>
        <v>6.6083357681552268E-3</v>
      </c>
      <c r="D1348" s="128">
        <f t="shared" si="61"/>
        <v>6608.335768155227</v>
      </c>
      <c r="E1348" s="128">
        <f t="shared" ca="1" si="62"/>
        <v>43833.634334339324</v>
      </c>
    </row>
    <row r="1349" spans="1:5" x14ac:dyDescent="0.3">
      <c r="A1349" s="73">
        <v>41887</v>
      </c>
      <c r="B1349" s="130">
        <v>2007.709961</v>
      </c>
      <c r="C1349" s="125">
        <f t="shared" si="60"/>
        <v>7.6993560626272828E-3</v>
      </c>
      <c r="D1349" s="128">
        <f t="shared" si="61"/>
        <v>7699.3560626272829</v>
      </c>
      <c r="E1349" s="128">
        <f t="shared" ca="1" si="62"/>
        <v>43833.634334339324</v>
      </c>
    </row>
    <row r="1350" spans="1:5" x14ac:dyDescent="0.3">
      <c r="A1350" s="73">
        <v>41886</v>
      </c>
      <c r="B1350" s="130">
        <v>1997.650024</v>
      </c>
      <c r="C1350" s="125">
        <f t="shared" si="60"/>
        <v>5.6078317974346259E-3</v>
      </c>
      <c r="D1350" s="128">
        <f t="shared" si="61"/>
        <v>5607.8317974346255</v>
      </c>
      <c r="E1350" s="128">
        <f t="shared" ca="1" si="62"/>
        <v>43833.634334339324</v>
      </c>
    </row>
    <row r="1351" spans="1:5" x14ac:dyDescent="0.3">
      <c r="A1351" s="73">
        <v>41885</v>
      </c>
      <c r="B1351" s="130">
        <v>2000.719971</v>
      </c>
      <c r="C1351" s="125">
        <f t="shared" si="60"/>
        <v>9.6487662654272111E-3</v>
      </c>
      <c r="D1351" s="128">
        <f t="shared" si="61"/>
        <v>9648.7662654272117</v>
      </c>
      <c r="E1351" s="128">
        <f t="shared" ca="1" si="62"/>
        <v>43833.634334339324</v>
      </c>
    </row>
    <row r="1352" spans="1:5" x14ac:dyDescent="0.3">
      <c r="A1352" s="73">
        <v>41884</v>
      </c>
      <c r="B1352" s="130">
        <v>2002.280029</v>
      </c>
      <c r="C1352" s="125">
        <f t="shared" ref="C1352:C1415" si="63">B1352/B1362-1</f>
        <v>1.5488877415322788E-2</v>
      </c>
      <c r="D1352" s="128">
        <f t="shared" ref="D1352:D1415" si="64">C1352*$B$5</f>
        <v>15488.877415322788</v>
      </c>
      <c r="E1352" s="128">
        <f t="shared" ref="E1352:E1415" ca="1" si="65">ABS(_xlfn.PERCENTILE.INC(OFFSET(D1352,0,0,Window),1-VaRLevel))</f>
        <v>43833.634334339324</v>
      </c>
    </row>
    <row r="1353" spans="1:5" x14ac:dyDescent="0.3">
      <c r="A1353" s="73">
        <v>41880</v>
      </c>
      <c r="B1353" s="130">
        <v>2003.369995</v>
      </c>
      <c r="C1353" s="125">
        <f t="shared" si="63"/>
        <v>2.4710205590671386E-2</v>
      </c>
      <c r="D1353" s="128">
        <f t="shared" si="64"/>
        <v>24710.205590671387</v>
      </c>
      <c r="E1353" s="128">
        <f t="shared" ca="1" si="65"/>
        <v>43833.634334339324</v>
      </c>
    </row>
    <row r="1354" spans="1:5" x14ac:dyDescent="0.3">
      <c r="A1354" s="73">
        <v>41879</v>
      </c>
      <c r="B1354" s="130">
        <v>1996.73999</v>
      </c>
      <c r="C1354" s="125">
        <f t="shared" si="63"/>
        <v>2.1256321592977967E-2</v>
      </c>
      <c r="D1354" s="128">
        <f t="shared" si="64"/>
        <v>21256.321592977965</v>
      </c>
      <c r="E1354" s="128">
        <f t="shared" ca="1" si="65"/>
        <v>43833.634334339324</v>
      </c>
    </row>
    <row r="1355" spans="1:5" x14ac:dyDescent="0.3">
      <c r="A1355" s="73">
        <v>41878</v>
      </c>
      <c r="B1355" s="130">
        <v>2000.119995</v>
      </c>
      <c r="C1355" s="125">
        <f t="shared" si="63"/>
        <v>2.7430768058833488E-2</v>
      </c>
      <c r="D1355" s="128">
        <f t="shared" si="64"/>
        <v>27430.768058833488</v>
      </c>
      <c r="E1355" s="128">
        <f t="shared" ca="1" si="65"/>
        <v>43833.634334339324</v>
      </c>
    </row>
    <row r="1356" spans="1:5" x14ac:dyDescent="0.3">
      <c r="A1356" s="73">
        <v>41877</v>
      </c>
      <c r="B1356" s="130">
        <v>2000.0200199999999</v>
      </c>
      <c r="C1356" s="125">
        <f t="shared" si="63"/>
        <v>3.4270210730446005E-2</v>
      </c>
      <c r="D1356" s="128">
        <f t="shared" si="64"/>
        <v>34270.210730446008</v>
      </c>
      <c r="E1356" s="128">
        <f t="shared" ca="1" si="65"/>
        <v>43833.634334339324</v>
      </c>
    </row>
    <row r="1357" spans="1:5" x14ac:dyDescent="0.3">
      <c r="A1357" s="73">
        <v>41876</v>
      </c>
      <c r="B1357" s="130">
        <v>1997.920044</v>
      </c>
      <c r="C1357" s="125">
        <f t="shared" si="63"/>
        <v>3.1493297923659735E-2</v>
      </c>
      <c r="D1357" s="128">
        <f t="shared" si="64"/>
        <v>31493.297923659735</v>
      </c>
      <c r="E1357" s="128">
        <f t="shared" ca="1" si="65"/>
        <v>43833.634334339324</v>
      </c>
    </row>
    <row r="1358" spans="1:5" x14ac:dyDescent="0.3">
      <c r="A1358" s="73">
        <v>41873</v>
      </c>
      <c r="B1358" s="130">
        <v>1988.400024</v>
      </c>
      <c r="C1358" s="125">
        <f t="shared" si="63"/>
        <v>2.9411033915051954E-2</v>
      </c>
      <c r="D1358" s="128">
        <f t="shared" si="64"/>
        <v>29411.033915051954</v>
      </c>
      <c r="E1358" s="128">
        <f t="shared" ca="1" si="65"/>
        <v>43833.634334339324</v>
      </c>
    </row>
    <row r="1359" spans="1:5" x14ac:dyDescent="0.3">
      <c r="A1359" s="73">
        <v>41872</v>
      </c>
      <c r="B1359" s="130">
        <v>1992.369995</v>
      </c>
      <c r="C1359" s="125">
        <f t="shared" si="63"/>
        <v>4.3360574025288923E-2</v>
      </c>
      <c r="D1359" s="128">
        <f t="shared" si="64"/>
        <v>43360.574025288923</v>
      </c>
      <c r="E1359" s="128">
        <f t="shared" ca="1" si="65"/>
        <v>43833.634334339324</v>
      </c>
    </row>
    <row r="1360" spans="1:5" x14ac:dyDescent="0.3">
      <c r="A1360" s="73">
        <v>41871</v>
      </c>
      <c r="B1360" s="130">
        <v>1986.51001</v>
      </c>
      <c r="C1360" s="125">
        <f t="shared" si="63"/>
        <v>3.4511321681202967E-2</v>
      </c>
      <c r="D1360" s="128">
        <f t="shared" si="64"/>
        <v>34511.321681202964</v>
      </c>
      <c r="E1360" s="128">
        <f t="shared" ca="1" si="65"/>
        <v>43833.634334339324</v>
      </c>
    </row>
    <row r="1361" spans="1:5" x14ac:dyDescent="0.3">
      <c r="A1361" s="73">
        <v>41870</v>
      </c>
      <c r="B1361" s="130">
        <v>1981.599976</v>
      </c>
      <c r="C1361" s="125">
        <f t="shared" si="63"/>
        <v>3.1970470025074471E-2</v>
      </c>
      <c r="D1361" s="128">
        <f t="shared" si="64"/>
        <v>31970.470025074472</v>
      </c>
      <c r="E1361" s="128">
        <f t="shared" ca="1" si="65"/>
        <v>43833.634334339324</v>
      </c>
    </row>
    <row r="1362" spans="1:5" x14ac:dyDescent="0.3">
      <c r="A1362" s="73">
        <v>41869</v>
      </c>
      <c r="B1362" s="130">
        <v>1971.73999</v>
      </c>
      <c r="C1362" s="125">
        <f t="shared" si="63"/>
        <v>1.6890236756714749E-2</v>
      </c>
      <c r="D1362" s="128">
        <f t="shared" si="64"/>
        <v>16890.236756714748</v>
      </c>
      <c r="E1362" s="128">
        <f t="shared" ca="1" si="65"/>
        <v>43833.634334339324</v>
      </c>
    </row>
    <row r="1363" spans="1:5" x14ac:dyDescent="0.3">
      <c r="A1363" s="73">
        <v>41866</v>
      </c>
      <c r="B1363" s="130">
        <v>1955.0600589999999</v>
      </c>
      <c r="C1363" s="125">
        <f t="shared" si="63"/>
        <v>1.5536469691777022E-2</v>
      </c>
      <c r="D1363" s="128">
        <f t="shared" si="64"/>
        <v>15536.469691777022</v>
      </c>
      <c r="E1363" s="128">
        <f t="shared" ca="1" si="65"/>
        <v>43833.634334339324</v>
      </c>
    </row>
    <row r="1364" spans="1:5" x14ac:dyDescent="0.3">
      <c r="A1364" s="73">
        <v>41865</v>
      </c>
      <c r="B1364" s="130">
        <v>1955.1800539999999</v>
      </c>
      <c r="C1364" s="125">
        <f t="shared" si="63"/>
        <v>1.2695079657018882E-2</v>
      </c>
      <c r="D1364" s="128">
        <f t="shared" si="64"/>
        <v>12695.079657018881</v>
      </c>
      <c r="E1364" s="128">
        <f t="shared" ca="1" si="65"/>
        <v>43833.634334339324</v>
      </c>
    </row>
    <row r="1365" spans="1:5" x14ac:dyDescent="0.3">
      <c r="A1365" s="73">
        <v>41864</v>
      </c>
      <c r="B1365" s="130">
        <v>1946.719971</v>
      </c>
      <c r="C1365" s="125">
        <f t="shared" si="63"/>
        <v>-1.1852358362914761E-2</v>
      </c>
      <c r="D1365" s="128">
        <f t="shared" si="64"/>
        <v>-11852.358362914762</v>
      </c>
      <c r="E1365" s="128">
        <f t="shared" ca="1" si="65"/>
        <v>43833.634334339324</v>
      </c>
    </row>
    <row r="1366" spans="1:5" x14ac:dyDescent="0.3">
      <c r="A1366" s="73">
        <v>41863</v>
      </c>
      <c r="B1366" s="130">
        <v>1933.75</v>
      </c>
      <c r="C1366" s="125">
        <f t="shared" si="63"/>
        <v>-1.8376076499620697E-2</v>
      </c>
      <c r="D1366" s="128">
        <f t="shared" si="64"/>
        <v>-18376.076499620696</v>
      </c>
      <c r="E1366" s="128">
        <f t="shared" ca="1" si="65"/>
        <v>43833.634334339324</v>
      </c>
    </row>
    <row r="1367" spans="1:5" x14ac:dyDescent="0.3">
      <c r="A1367" s="73">
        <v>41862</v>
      </c>
      <c r="B1367" s="130">
        <v>1936.920044</v>
      </c>
      <c r="C1367" s="125">
        <f t="shared" si="63"/>
        <v>-2.1218746319217496E-2</v>
      </c>
      <c r="D1367" s="128">
        <f t="shared" si="64"/>
        <v>-21218.746319217495</v>
      </c>
      <c r="E1367" s="128">
        <f t="shared" ca="1" si="65"/>
        <v>43833.634334339324</v>
      </c>
    </row>
    <row r="1368" spans="1:5" x14ac:dyDescent="0.3">
      <c r="A1368" s="73">
        <v>41859</v>
      </c>
      <c r="B1368" s="130">
        <v>1931.589966</v>
      </c>
      <c r="C1368" s="125">
        <f t="shared" si="63"/>
        <v>-2.3630923301076301E-2</v>
      </c>
      <c r="D1368" s="128">
        <f t="shared" si="64"/>
        <v>-23630.923301076302</v>
      </c>
      <c r="E1368" s="128">
        <f t="shared" ca="1" si="65"/>
        <v>43833.634334339324</v>
      </c>
    </row>
    <row r="1369" spans="1:5" x14ac:dyDescent="0.3">
      <c r="A1369" s="73">
        <v>41858</v>
      </c>
      <c r="B1369" s="130">
        <v>1909.5699460000001</v>
      </c>
      <c r="C1369" s="125">
        <f t="shared" si="63"/>
        <v>-3.9442064200264193E-2</v>
      </c>
      <c r="D1369" s="128">
        <f t="shared" si="64"/>
        <v>-39442.064200264191</v>
      </c>
      <c r="E1369" s="128">
        <f t="shared" ca="1" si="65"/>
        <v>43833.634334339324</v>
      </c>
    </row>
    <row r="1370" spans="1:5" x14ac:dyDescent="0.3">
      <c r="A1370" s="73">
        <v>41857</v>
      </c>
      <c r="B1370" s="130">
        <v>1920.23999</v>
      </c>
      <c r="C1370" s="125">
        <f t="shared" si="63"/>
        <v>-3.360326302533323E-2</v>
      </c>
      <c r="D1370" s="128">
        <f t="shared" si="64"/>
        <v>-33603.263025333232</v>
      </c>
      <c r="E1370" s="128">
        <f t="shared" ca="1" si="65"/>
        <v>42925.133228115359</v>
      </c>
    </row>
    <row r="1371" spans="1:5" x14ac:dyDescent="0.3">
      <c r="A1371" s="73">
        <v>41856</v>
      </c>
      <c r="B1371" s="130">
        <v>1920.209961</v>
      </c>
      <c r="C1371" s="125">
        <f t="shared" si="63"/>
        <v>-3.192291877321507E-2</v>
      </c>
      <c r="D1371" s="128">
        <f t="shared" si="64"/>
        <v>-31922.918773215071</v>
      </c>
      <c r="E1371" s="128">
        <f t="shared" ca="1" si="65"/>
        <v>42925.133228115359</v>
      </c>
    </row>
    <row r="1372" spans="1:5" x14ac:dyDescent="0.3">
      <c r="A1372" s="73">
        <v>41855</v>
      </c>
      <c r="B1372" s="130">
        <v>1938.98999</v>
      </c>
      <c r="C1372" s="125">
        <f t="shared" si="63"/>
        <v>-1.7551422967953867E-2</v>
      </c>
      <c r="D1372" s="128">
        <f t="shared" si="64"/>
        <v>-17551.422967953866</v>
      </c>
      <c r="E1372" s="128">
        <f t="shared" ca="1" si="65"/>
        <v>42925.133228115359</v>
      </c>
    </row>
    <row r="1373" spans="1:5" x14ac:dyDescent="0.3">
      <c r="A1373" s="73">
        <v>41852</v>
      </c>
      <c r="B1373" s="130">
        <v>1925.150024</v>
      </c>
      <c r="C1373" s="125">
        <f t="shared" si="63"/>
        <v>-2.6827121239289098E-2</v>
      </c>
      <c r="D1373" s="128">
        <f t="shared" si="64"/>
        <v>-26827.121239289099</v>
      </c>
      <c r="E1373" s="128">
        <f t="shared" ca="1" si="65"/>
        <v>42925.133228115359</v>
      </c>
    </row>
    <row r="1374" spans="1:5" x14ac:dyDescent="0.3">
      <c r="A1374" s="73">
        <v>41851</v>
      </c>
      <c r="B1374" s="130">
        <v>1930.670044</v>
      </c>
      <c r="C1374" s="125">
        <f t="shared" si="63"/>
        <v>-1.4018523415364026E-2</v>
      </c>
      <c r="D1374" s="128">
        <f t="shared" si="64"/>
        <v>-14018.523415364027</v>
      </c>
      <c r="E1374" s="128">
        <f t="shared" ca="1" si="65"/>
        <v>42925.133228115359</v>
      </c>
    </row>
    <row r="1375" spans="1:5" x14ac:dyDescent="0.3">
      <c r="A1375" s="73">
        <v>41850</v>
      </c>
      <c r="B1375" s="130">
        <v>1970.0699460000001</v>
      </c>
      <c r="C1375" s="125">
        <f t="shared" si="63"/>
        <v>-5.8034792176848704E-3</v>
      </c>
      <c r="D1375" s="128">
        <f t="shared" si="64"/>
        <v>-5803.4792176848705</v>
      </c>
      <c r="E1375" s="128">
        <f t="shared" ca="1" si="65"/>
        <v>42925.133228115359</v>
      </c>
    </row>
    <row r="1376" spans="1:5" x14ac:dyDescent="0.3">
      <c r="A1376" s="73">
        <v>41849</v>
      </c>
      <c r="B1376" s="130">
        <v>1969.9499510000001</v>
      </c>
      <c r="C1376" s="125">
        <f t="shared" si="63"/>
        <v>-1.6875851126347818E-3</v>
      </c>
      <c r="D1376" s="128">
        <f t="shared" si="64"/>
        <v>-1687.5851126347818</v>
      </c>
      <c r="E1376" s="128">
        <f t="shared" ca="1" si="65"/>
        <v>42925.133228115359</v>
      </c>
    </row>
    <row r="1377" spans="1:5" x14ac:dyDescent="0.3">
      <c r="A1377" s="73">
        <v>41848</v>
      </c>
      <c r="B1377" s="130">
        <v>1978.910034</v>
      </c>
      <c r="C1377" s="125">
        <f t="shared" si="63"/>
        <v>9.1551161902403422E-4</v>
      </c>
      <c r="D1377" s="128">
        <f t="shared" si="64"/>
        <v>915.51161902403419</v>
      </c>
      <c r="E1377" s="128">
        <f t="shared" ca="1" si="65"/>
        <v>42925.133228115359</v>
      </c>
    </row>
    <row r="1378" spans="1:5" x14ac:dyDescent="0.3">
      <c r="A1378" s="73">
        <v>41845</v>
      </c>
      <c r="B1378" s="130">
        <v>1978.339966</v>
      </c>
      <c r="C1378" s="125">
        <f t="shared" si="63"/>
        <v>5.4737672843068186E-3</v>
      </c>
      <c r="D1378" s="128">
        <f t="shared" si="64"/>
        <v>5473.7672843068185</v>
      </c>
      <c r="E1378" s="128">
        <f t="shared" ca="1" si="65"/>
        <v>42925.133228115359</v>
      </c>
    </row>
    <row r="1379" spans="1:5" x14ac:dyDescent="0.3">
      <c r="A1379" s="73">
        <v>41844</v>
      </c>
      <c r="B1379" s="130">
        <v>1987.9799800000001</v>
      </c>
      <c r="C1379" s="125">
        <f t="shared" si="63"/>
        <v>1.1859399678111782E-2</v>
      </c>
      <c r="D1379" s="128">
        <f t="shared" si="64"/>
        <v>11859.399678111782</v>
      </c>
      <c r="E1379" s="128">
        <f t="shared" ca="1" si="65"/>
        <v>42925.133228115359</v>
      </c>
    </row>
    <row r="1380" spans="1:5" x14ac:dyDescent="0.3">
      <c r="A1380" s="73">
        <v>41843</v>
      </c>
      <c r="B1380" s="130">
        <v>1987.01001</v>
      </c>
      <c r="C1380" s="125">
        <f t="shared" si="63"/>
        <v>7.187671677872709E-3</v>
      </c>
      <c r="D1380" s="128">
        <f t="shared" si="64"/>
        <v>7187.6716778727086</v>
      </c>
      <c r="E1380" s="128">
        <f t="shared" ca="1" si="65"/>
        <v>42925.133228115359</v>
      </c>
    </row>
    <row r="1381" spans="1:5" x14ac:dyDescent="0.3">
      <c r="A1381" s="73">
        <v>41842</v>
      </c>
      <c r="B1381" s="130">
        <v>1983.530029</v>
      </c>
      <c r="C1381" s="125">
        <f t="shared" si="63"/>
        <v>1.0093174854552744E-2</v>
      </c>
      <c r="D1381" s="128">
        <f t="shared" si="64"/>
        <v>10093.174854552744</v>
      </c>
      <c r="E1381" s="128">
        <f t="shared" ca="1" si="65"/>
        <v>42925.133228115359</v>
      </c>
    </row>
    <row r="1382" spans="1:5" x14ac:dyDescent="0.3">
      <c r="A1382" s="73">
        <v>41841</v>
      </c>
      <c r="B1382" s="130">
        <v>1973.630005</v>
      </c>
      <c r="C1382" s="125">
        <f t="shared" si="63"/>
        <v>-2.0327251794880485E-3</v>
      </c>
      <c r="D1382" s="128">
        <f t="shared" si="64"/>
        <v>-2032.7251794880485</v>
      </c>
      <c r="E1382" s="128">
        <f t="shared" ca="1" si="65"/>
        <v>42925.133228115359</v>
      </c>
    </row>
    <row r="1383" spans="1:5" x14ac:dyDescent="0.3">
      <c r="A1383" s="73">
        <v>41838</v>
      </c>
      <c r="B1383" s="130">
        <v>1978.219971</v>
      </c>
      <c r="C1383" s="125">
        <f t="shared" si="63"/>
        <v>-3.6364585253400028E-3</v>
      </c>
      <c r="D1383" s="128">
        <f t="shared" si="64"/>
        <v>-3636.4585253400028</v>
      </c>
      <c r="E1383" s="128">
        <f t="shared" ca="1" si="65"/>
        <v>42925.133228115359</v>
      </c>
    </row>
    <row r="1384" spans="1:5" x14ac:dyDescent="0.3">
      <c r="A1384" s="73">
        <v>41837</v>
      </c>
      <c r="B1384" s="130">
        <v>1958.119995</v>
      </c>
      <c r="C1384" s="125">
        <f t="shared" si="63"/>
        <v>-8.3560381449494514E-3</v>
      </c>
      <c r="D1384" s="128">
        <f t="shared" si="64"/>
        <v>-8356.0381449494507</v>
      </c>
      <c r="E1384" s="128">
        <f t="shared" ca="1" si="65"/>
        <v>42925.133228115359</v>
      </c>
    </row>
    <row r="1385" spans="1:5" x14ac:dyDescent="0.3">
      <c r="A1385" s="73">
        <v>41836</v>
      </c>
      <c r="B1385" s="130">
        <v>1981.5699460000001</v>
      </c>
      <c r="C1385" s="125">
        <f t="shared" si="63"/>
        <v>4.1807716061061928E-3</v>
      </c>
      <c r="D1385" s="128">
        <f t="shared" si="64"/>
        <v>4180.7716061061928</v>
      </c>
      <c r="E1385" s="128">
        <f t="shared" ca="1" si="65"/>
        <v>42925.133228115359</v>
      </c>
    </row>
    <row r="1386" spans="1:5" x14ac:dyDescent="0.3">
      <c r="A1386" s="73">
        <v>41835</v>
      </c>
      <c r="B1386" s="130">
        <v>1973.280029</v>
      </c>
      <c r="C1386" s="125">
        <f t="shared" si="63"/>
        <v>6.6574071068945528E-3</v>
      </c>
      <c r="D1386" s="128">
        <f t="shared" si="64"/>
        <v>6657.4071068945532</v>
      </c>
      <c r="E1386" s="128">
        <f t="shared" ca="1" si="65"/>
        <v>42925.133228115359</v>
      </c>
    </row>
    <row r="1387" spans="1:5" x14ac:dyDescent="0.3">
      <c r="A1387" s="73">
        <v>41834</v>
      </c>
      <c r="B1387" s="130">
        <v>1977.099976</v>
      </c>
      <c r="C1387" s="125">
        <f t="shared" si="63"/>
        <v>8.2306703456449526E-3</v>
      </c>
      <c r="D1387" s="128">
        <f t="shared" si="64"/>
        <v>8230.6703456449522</v>
      </c>
      <c r="E1387" s="128">
        <f t="shared" ca="1" si="65"/>
        <v>42925.133228115359</v>
      </c>
    </row>
    <row r="1388" spans="1:5" x14ac:dyDescent="0.3">
      <c r="A1388" s="73">
        <v>41831</v>
      </c>
      <c r="B1388" s="130">
        <v>1967.5699460000001</v>
      </c>
      <c r="C1388" s="125">
        <f t="shared" si="63"/>
        <v>5.2881000364572994E-3</v>
      </c>
      <c r="D1388" s="128">
        <f t="shared" si="64"/>
        <v>5288.1000364572992</v>
      </c>
      <c r="E1388" s="128">
        <f t="shared" ca="1" si="65"/>
        <v>42925.133228115359</v>
      </c>
    </row>
    <row r="1389" spans="1:5" x14ac:dyDescent="0.3">
      <c r="A1389" s="73">
        <v>41830</v>
      </c>
      <c r="B1389" s="130">
        <v>1964.6800539999999</v>
      </c>
      <c r="C1389" s="125">
        <f t="shared" si="63"/>
        <v>2.6281939668095777E-3</v>
      </c>
      <c r="D1389" s="128">
        <f t="shared" si="64"/>
        <v>2628.1939668095779</v>
      </c>
      <c r="E1389" s="128">
        <f t="shared" ca="1" si="65"/>
        <v>42925.133228115359</v>
      </c>
    </row>
    <row r="1390" spans="1:5" x14ac:dyDescent="0.3">
      <c r="A1390" s="73">
        <v>41829</v>
      </c>
      <c r="B1390" s="130">
        <v>1972.829956</v>
      </c>
      <c r="C1390" s="125">
        <f t="shared" si="63"/>
        <v>1.1718056715638747E-2</v>
      </c>
      <c r="D1390" s="128">
        <f t="shared" si="64"/>
        <v>11718.056715638748</v>
      </c>
      <c r="E1390" s="128">
        <f t="shared" ca="1" si="65"/>
        <v>42925.133228115359</v>
      </c>
    </row>
    <row r="1391" spans="1:5" x14ac:dyDescent="0.3">
      <c r="A1391" s="73">
        <v>41828</v>
      </c>
      <c r="B1391" s="130">
        <v>1963.709961</v>
      </c>
      <c r="C1391" s="125">
        <f t="shared" si="63"/>
        <v>5.6046591447467264E-4</v>
      </c>
      <c r="D1391" s="128">
        <f t="shared" si="64"/>
        <v>560.46591447467267</v>
      </c>
      <c r="E1391" s="128">
        <f t="shared" ca="1" si="65"/>
        <v>42925.133228115359</v>
      </c>
    </row>
    <row r="1392" spans="1:5" x14ac:dyDescent="0.3">
      <c r="A1392" s="73">
        <v>41827</v>
      </c>
      <c r="B1392" s="130">
        <v>1977.650024</v>
      </c>
      <c r="C1392" s="125">
        <f t="shared" si="63"/>
        <v>7.529805355244612E-3</v>
      </c>
      <c r="D1392" s="128">
        <f t="shared" si="64"/>
        <v>7529.8053552446117</v>
      </c>
      <c r="E1392" s="128">
        <f t="shared" ca="1" si="65"/>
        <v>42925.133228115359</v>
      </c>
    </row>
    <row r="1393" spans="1:5" x14ac:dyDescent="0.3">
      <c r="A1393" s="73">
        <v>41823</v>
      </c>
      <c r="B1393" s="130">
        <v>1985.4399410000001</v>
      </c>
      <c r="C1393" s="125">
        <f t="shared" si="63"/>
        <v>1.3248393076207954E-2</v>
      </c>
      <c r="D1393" s="128">
        <f t="shared" si="64"/>
        <v>13248.393076207954</v>
      </c>
      <c r="E1393" s="128">
        <f t="shared" ca="1" si="65"/>
        <v>42925.133228115359</v>
      </c>
    </row>
    <row r="1394" spans="1:5" x14ac:dyDescent="0.3">
      <c r="A1394" s="73">
        <v>41822</v>
      </c>
      <c r="B1394" s="130">
        <v>1974.619995</v>
      </c>
      <c r="C1394" s="125">
        <f t="shared" si="63"/>
        <v>9.0138965039385788E-3</v>
      </c>
      <c r="D1394" s="128">
        <f t="shared" si="64"/>
        <v>9013.8965039385785</v>
      </c>
      <c r="E1394" s="128">
        <f t="shared" ca="1" si="65"/>
        <v>42925.133228115359</v>
      </c>
    </row>
    <row r="1395" spans="1:5" x14ac:dyDescent="0.3">
      <c r="A1395" s="73">
        <v>41821</v>
      </c>
      <c r="B1395" s="130">
        <v>1973.3199460000001</v>
      </c>
      <c r="C1395" s="125">
        <f t="shared" si="63"/>
        <v>1.6132913228867896E-2</v>
      </c>
      <c r="D1395" s="128">
        <f t="shared" si="64"/>
        <v>16132.913228867896</v>
      </c>
      <c r="E1395" s="128">
        <f t="shared" ca="1" si="65"/>
        <v>42925.133228115359</v>
      </c>
    </row>
    <row r="1396" spans="1:5" x14ac:dyDescent="0.3">
      <c r="A1396" s="73">
        <v>41820</v>
      </c>
      <c r="B1396" s="130">
        <v>1960.2299800000001</v>
      </c>
      <c r="C1396" s="125">
        <f t="shared" si="63"/>
        <v>1.1585397033731182E-2</v>
      </c>
      <c r="D1396" s="128">
        <f t="shared" si="64"/>
        <v>11585.397033731182</v>
      </c>
      <c r="E1396" s="128">
        <f t="shared" ca="1" si="65"/>
        <v>42925.133228115359</v>
      </c>
    </row>
    <row r="1397" spans="1:5" x14ac:dyDescent="0.3">
      <c r="A1397" s="73">
        <v>41817</v>
      </c>
      <c r="B1397" s="130">
        <v>1960.959961</v>
      </c>
      <c r="C1397" s="125">
        <f t="shared" si="63"/>
        <v>1.280882084357704E-2</v>
      </c>
      <c r="D1397" s="128">
        <f t="shared" si="64"/>
        <v>12808.820843577039</v>
      </c>
      <c r="E1397" s="128">
        <f t="shared" ca="1" si="65"/>
        <v>42925.133228115359</v>
      </c>
    </row>
    <row r="1398" spans="1:5" x14ac:dyDescent="0.3">
      <c r="A1398" s="73">
        <v>41816</v>
      </c>
      <c r="B1398" s="130">
        <v>1957.219971</v>
      </c>
      <c r="C1398" s="125">
        <f t="shared" si="63"/>
        <v>1.4045824440414023E-2</v>
      </c>
      <c r="D1398" s="128">
        <f t="shared" si="64"/>
        <v>14045.824440414022</v>
      </c>
      <c r="E1398" s="128">
        <f t="shared" ca="1" si="65"/>
        <v>42925.133228115359</v>
      </c>
    </row>
    <row r="1399" spans="1:5" x14ac:dyDescent="0.3">
      <c r="A1399" s="73">
        <v>41815</v>
      </c>
      <c r="B1399" s="130">
        <v>1959.530029</v>
      </c>
      <c r="C1399" s="125">
        <f t="shared" si="63"/>
        <v>8.0457298917706588E-3</v>
      </c>
      <c r="D1399" s="128">
        <f t="shared" si="64"/>
        <v>8045.7298917706585</v>
      </c>
      <c r="E1399" s="128">
        <f t="shared" ca="1" si="65"/>
        <v>42925.133228115359</v>
      </c>
    </row>
    <row r="1400" spans="1:5" x14ac:dyDescent="0.3">
      <c r="A1400" s="73">
        <v>41814</v>
      </c>
      <c r="B1400" s="130">
        <v>1949.9799800000001</v>
      </c>
      <c r="C1400" s="125">
        <f t="shared" si="63"/>
        <v>-4.1524663536585127E-4</v>
      </c>
      <c r="D1400" s="128">
        <f t="shared" si="64"/>
        <v>-415.24663536585126</v>
      </c>
      <c r="E1400" s="128">
        <f t="shared" ca="1" si="65"/>
        <v>42925.133228115359</v>
      </c>
    </row>
    <row r="1401" spans="1:5" x14ac:dyDescent="0.3">
      <c r="A1401" s="73">
        <v>41813</v>
      </c>
      <c r="B1401" s="130">
        <v>1962.6099850000001</v>
      </c>
      <c r="C1401" s="125">
        <f t="shared" si="63"/>
        <v>5.811581628256679E-3</v>
      </c>
      <c r="D1401" s="128">
        <f t="shared" si="64"/>
        <v>5811.5816282566793</v>
      </c>
      <c r="E1401" s="128">
        <f t="shared" ca="1" si="65"/>
        <v>42925.133228115359</v>
      </c>
    </row>
    <row r="1402" spans="1:5" x14ac:dyDescent="0.3">
      <c r="A1402" s="73">
        <v>41810</v>
      </c>
      <c r="B1402" s="130">
        <v>1962.869995</v>
      </c>
      <c r="C1402" s="125">
        <f t="shared" si="63"/>
        <v>6.8891858207802414E-3</v>
      </c>
      <c r="D1402" s="128">
        <f t="shared" si="64"/>
        <v>6889.1858207802416</v>
      </c>
      <c r="E1402" s="128">
        <f t="shared" ca="1" si="65"/>
        <v>42925.133228115359</v>
      </c>
    </row>
    <row r="1403" spans="1:5" x14ac:dyDescent="0.3">
      <c r="A1403" s="73">
        <v>41809</v>
      </c>
      <c r="B1403" s="130">
        <v>1959.4799800000001</v>
      </c>
      <c r="C1403" s="125">
        <f t="shared" si="63"/>
        <v>9.801809561789776E-3</v>
      </c>
      <c r="D1403" s="128">
        <f t="shared" si="64"/>
        <v>9801.8095617897761</v>
      </c>
      <c r="E1403" s="128">
        <f t="shared" ca="1" si="65"/>
        <v>45302.394430481567</v>
      </c>
    </row>
    <row r="1404" spans="1:5" x14ac:dyDescent="0.3">
      <c r="A1404" s="73">
        <v>41808</v>
      </c>
      <c r="B1404" s="130">
        <v>1956.9799800000001</v>
      </c>
      <c r="C1404" s="125">
        <f t="shared" si="63"/>
        <v>1.5094287468373935E-2</v>
      </c>
      <c r="D1404" s="128">
        <f t="shared" si="64"/>
        <v>15094.287468373936</v>
      </c>
      <c r="E1404" s="128">
        <f t="shared" ca="1" si="65"/>
        <v>45302.394430481567</v>
      </c>
    </row>
    <row r="1405" spans="1:5" x14ac:dyDescent="0.3">
      <c r="A1405" s="73">
        <v>41807</v>
      </c>
      <c r="B1405" s="130">
        <v>1941.98999</v>
      </c>
      <c r="C1405" s="125">
        <f t="shared" si="63"/>
        <v>9.2244211180747548E-3</v>
      </c>
      <c r="D1405" s="128">
        <f t="shared" si="64"/>
        <v>9224.4211180747552</v>
      </c>
      <c r="E1405" s="128">
        <f t="shared" ca="1" si="65"/>
        <v>45302.394430481567</v>
      </c>
    </row>
    <row r="1406" spans="1:5" x14ac:dyDescent="0.3">
      <c r="A1406" s="73">
        <v>41806</v>
      </c>
      <c r="B1406" s="130">
        <v>1937.780029</v>
      </c>
      <c r="C1406" s="125">
        <f t="shared" si="63"/>
        <v>6.6546793939572524E-3</v>
      </c>
      <c r="D1406" s="128">
        <f t="shared" si="64"/>
        <v>6654.6793939572526</v>
      </c>
      <c r="E1406" s="128">
        <f t="shared" ca="1" si="65"/>
        <v>45302.394430481567</v>
      </c>
    </row>
    <row r="1407" spans="1:5" x14ac:dyDescent="0.3">
      <c r="A1407" s="73">
        <v>41803</v>
      </c>
      <c r="B1407" s="130">
        <v>1936.160034</v>
      </c>
      <c r="C1407" s="125">
        <f t="shared" si="63"/>
        <v>6.545167762773918E-3</v>
      </c>
      <c r="D1407" s="128">
        <f t="shared" si="64"/>
        <v>6545.1677627739182</v>
      </c>
      <c r="E1407" s="128">
        <f t="shared" ca="1" si="65"/>
        <v>45302.394430481567</v>
      </c>
    </row>
    <row r="1408" spans="1:5" x14ac:dyDescent="0.3">
      <c r="A1408" s="73">
        <v>41802</v>
      </c>
      <c r="B1408" s="130">
        <v>1930.1099850000001</v>
      </c>
      <c r="C1408" s="125">
        <f t="shared" si="63"/>
        <v>5.2498949744290702E-3</v>
      </c>
      <c r="D1408" s="128">
        <f t="shared" si="64"/>
        <v>5249.8949744290703</v>
      </c>
      <c r="E1408" s="128">
        <f t="shared" ca="1" si="65"/>
        <v>45302.394430481567</v>
      </c>
    </row>
    <row r="1409" spans="1:5" x14ac:dyDescent="0.3">
      <c r="A1409" s="73">
        <v>41801</v>
      </c>
      <c r="B1409" s="130">
        <v>1943.8900149999999</v>
      </c>
      <c r="C1409" s="125">
        <f t="shared" si="63"/>
        <v>1.7860688394495616E-2</v>
      </c>
      <c r="D1409" s="128">
        <f t="shared" si="64"/>
        <v>17860.688394495617</v>
      </c>
      <c r="E1409" s="128">
        <f t="shared" ca="1" si="65"/>
        <v>45302.394430481567</v>
      </c>
    </row>
    <row r="1410" spans="1:5" x14ac:dyDescent="0.3">
      <c r="A1410" s="73">
        <v>41800</v>
      </c>
      <c r="B1410" s="130">
        <v>1950.790039</v>
      </c>
      <c r="C1410" s="125">
        <f t="shared" si="63"/>
        <v>2.0335687510702138E-2</v>
      </c>
      <c r="D1410" s="128">
        <f t="shared" si="64"/>
        <v>20335.687510702137</v>
      </c>
      <c r="E1410" s="128">
        <f t="shared" ca="1" si="65"/>
        <v>45302.394430481567</v>
      </c>
    </row>
    <row r="1411" spans="1:5" x14ac:dyDescent="0.3">
      <c r="A1411" s="73">
        <v>41799</v>
      </c>
      <c r="B1411" s="130">
        <v>1951.2700199999999</v>
      </c>
      <c r="C1411" s="125">
        <f t="shared" si="63"/>
        <v>2.669781072951416E-2</v>
      </c>
      <c r="D1411" s="128">
        <f t="shared" si="64"/>
        <v>26697.81072951416</v>
      </c>
      <c r="E1411" s="128">
        <f t="shared" ca="1" si="65"/>
        <v>45302.394430481567</v>
      </c>
    </row>
    <row r="1412" spans="1:5" x14ac:dyDescent="0.3">
      <c r="A1412" s="73">
        <v>41796</v>
      </c>
      <c r="B1412" s="130">
        <v>1949.4399410000001</v>
      </c>
      <c r="C1412" s="125">
        <f t="shared" si="63"/>
        <v>3.0092603554537245E-2</v>
      </c>
      <c r="D1412" s="128">
        <f t="shared" si="64"/>
        <v>30092.603554537243</v>
      </c>
      <c r="E1412" s="128">
        <f t="shared" ca="1" si="65"/>
        <v>45302.394430481567</v>
      </c>
    </row>
    <row r="1413" spans="1:5" x14ac:dyDescent="0.3">
      <c r="A1413" s="73">
        <v>41795</v>
      </c>
      <c r="B1413" s="130">
        <v>1940.459961</v>
      </c>
      <c r="C1413" s="125">
        <f t="shared" si="63"/>
        <v>2.776964942012583E-2</v>
      </c>
      <c r="D1413" s="128">
        <f t="shared" si="64"/>
        <v>27769.649420125832</v>
      </c>
      <c r="E1413" s="128">
        <f t="shared" ca="1" si="65"/>
        <v>45302.394430481567</v>
      </c>
    </row>
    <row r="1414" spans="1:5" x14ac:dyDescent="0.3">
      <c r="A1414" s="73">
        <v>41794</v>
      </c>
      <c r="B1414" s="130">
        <v>1927.880005</v>
      </c>
      <c r="C1414" s="125">
        <f t="shared" si="63"/>
        <v>2.9394045531809132E-2</v>
      </c>
      <c r="D1414" s="128">
        <f t="shared" si="64"/>
        <v>29394.045531809134</v>
      </c>
      <c r="E1414" s="128">
        <f t="shared" ca="1" si="65"/>
        <v>45302.394430481567</v>
      </c>
    </row>
    <row r="1415" spans="1:5" x14ac:dyDescent="0.3">
      <c r="A1415" s="73">
        <v>41793</v>
      </c>
      <c r="B1415" s="130">
        <v>1924.23999</v>
      </c>
      <c r="C1415" s="125">
        <f t="shared" si="63"/>
        <v>2.0773672689775369E-2</v>
      </c>
      <c r="D1415" s="128">
        <f t="shared" si="64"/>
        <v>20773.672689775369</v>
      </c>
      <c r="E1415" s="128">
        <f t="shared" ca="1" si="65"/>
        <v>45302.394430481567</v>
      </c>
    </row>
    <row r="1416" spans="1:5" x14ac:dyDescent="0.3">
      <c r="A1416" s="73">
        <v>41792</v>
      </c>
      <c r="B1416" s="130">
        <v>1924.969971</v>
      </c>
      <c r="C1416" s="125">
        <f t="shared" ref="C1416:C1479" si="66">B1416/B1426-1</f>
        <v>2.5087059938603495E-2</v>
      </c>
      <c r="D1416" s="128">
        <f t="shared" ref="D1416:D1479" si="67">C1416*$B$5</f>
        <v>25087.059938603496</v>
      </c>
      <c r="E1416" s="128">
        <f t="shared" ref="E1416:E1479" ca="1" si="68">ABS(_xlfn.PERCENTILE.INC(OFFSET(D1416,0,0,Window),1-VaRLevel))</f>
        <v>45302.394430481567</v>
      </c>
    </row>
    <row r="1417" spans="1:5" x14ac:dyDescent="0.3">
      <c r="A1417" s="73">
        <v>41789</v>
      </c>
      <c r="B1417" s="130">
        <v>1923.5699460000001</v>
      </c>
      <c r="C1417" s="125">
        <f t="shared" si="66"/>
        <v>2.8179688738441122E-2</v>
      </c>
      <c r="D1417" s="128">
        <f t="shared" si="67"/>
        <v>28179.688738441124</v>
      </c>
      <c r="E1417" s="128">
        <f t="shared" ca="1" si="68"/>
        <v>45302.394430481567</v>
      </c>
    </row>
    <row r="1418" spans="1:5" x14ac:dyDescent="0.3">
      <c r="A1418" s="73">
        <v>41788</v>
      </c>
      <c r="B1418" s="130">
        <v>1920.030029</v>
      </c>
      <c r="C1418" s="125">
        <f t="shared" si="66"/>
        <v>1.6679639463651919E-2</v>
      </c>
      <c r="D1418" s="128">
        <f t="shared" si="67"/>
        <v>16679.639463651918</v>
      </c>
      <c r="E1418" s="128">
        <f t="shared" ca="1" si="68"/>
        <v>45302.394430481567</v>
      </c>
    </row>
    <row r="1419" spans="1:5" x14ac:dyDescent="0.3">
      <c r="A1419" s="73">
        <v>41787</v>
      </c>
      <c r="B1419" s="130">
        <v>1909.780029</v>
      </c>
      <c r="C1419" s="125">
        <f t="shared" si="66"/>
        <v>6.4982362214622835E-3</v>
      </c>
      <c r="D1419" s="128">
        <f t="shared" si="67"/>
        <v>6498.2362214622835</v>
      </c>
      <c r="E1419" s="128">
        <f t="shared" ca="1" si="68"/>
        <v>45302.394430481567</v>
      </c>
    </row>
    <row r="1420" spans="1:5" x14ac:dyDescent="0.3">
      <c r="A1420" s="73">
        <v>41786</v>
      </c>
      <c r="B1420" s="130">
        <v>1911.910034</v>
      </c>
      <c r="C1420" s="125">
        <f t="shared" si="66"/>
        <v>8.04577007191698E-3</v>
      </c>
      <c r="D1420" s="128">
        <f t="shared" si="67"/>
        <v>8045.7700719169798</v>
      </c>
      <c r="E1420" s="128">
        <f t="shared" ca="1" si="68"/>
        <v>45302.394430481567</v>
      </c>
    </row>
    <row r="1421" spans="1:5" x14ac:dyDescent="0.3">
      <c r="A1421" s="73">
        <v>41782</v>
      </c>
      <c r="B1421" s="130">
        <v>1900.530029</v>
      </c>
      <c r="C1421" s="125">
        <f t="shared" si="66"/>
        <v>1.1738240084943508E-2</v>
      </c>
      <c r="D1421" s="128">
        <f t="shared" si="67"/>
        <v>11738.240084943507</v>
      </c>
      <c r="E1421" s="128">
        <f t="shared" ca="1" si="68"/>
        <v>45302.394430481567</v>
      </c>
    </row>
    <row r="1422" spans="1:5" x14ac:dyDescent="0.3">
      <c r="A1422" s="73">
        <v>41781</v>
      </c>
      <c r="B1422" s="130">
        <v>1892.48999</v>
      </c>
      <c r="C1422" s="125">
        <f t="shared" si="66"/>
        <v>8.9889716815443332E-3</v>
      </c>
      <c r="D1422" s="128">
        <f t="shared" si="67"/>
        <v>8988.9716815443335</v>
      </c>
      <c r="E1422" s="128">
        <f t="shared" ca="1" si="68"/>
        <v>45302.394430481567</v>
      </c>
    </row>
    <row r="1423" spans="1:5" x14ac:dyDescent="0.3">
      <c r="A1423" s="73">
        <v>41780</v>
      </c>
      <c r="B1423" s="130">
        <v>1888.030029</v>
      </c>
      <c r="C1423" s="125">
        <f t="shared" si="66"/>
        <v>5.2284186560120904E-3</v>
      </c>
      <c r="D1423" s="128">
        <f t="shared" si="67"/>
        <v>5228.4186560120907</v>
      </c>
      <c r="E1423" s="128">
        <f t="shared" ca="1" si="68"/>
        <v>45302.394430481567</v>
      </c>
    </row>
    <row r="1424" spans="1:5" x14ac:dyDescent="0.3">
      <c r="A1424" s="73">
        <v>41779</v>
      </c>
      <c r="B1424" s="130">
        <v>1872.829956</v>
      </c>
      <c r="C1424" s="125">
        <f t="shared" si="66"/>
        <v>2.7359481503343996E-3</v>
      </c>
      <c r="D1424" s="128">
        <f t="shared" si="67"/>
        <v>2735.9481503343995</v>
      </c>
      <c r="E1424" s="128">
        <f t="shared" ca="1" si="68"/>
        <v>45302.394430481567</v>
      </c>
    </row>
    <row r="1425" spans="1:5" x14ac:dyDescent="0.3">
      <c r="A1425" s="73">
        <v>41778</v>
      </c>
      <c r="B1425" s="130">
        <v>1885.079956</v>
      </c>
      <c r="C1425" s="125">
        <f t="shared" si="66"/>
        <v>2.2281047638528229E-4</v>
      </c>
      <c r="D1425" s="128">
        <f t="shared" si="67"/>
        <v>222.8104763852823</v>
      </c>
      <c r="E1425" s="128">
        <f t="shared" ca="1" si="68"/>
        <v>45302.394430481567</v>
      </c>
    </row>
    <row r="1426" spans="1:5" x14ac:dyDescent="0.3">
      <c r="A1426" s="73">
        <v>41775</v>
      </c>
      <c r="B1426" s="130">
        <v>1877.8599850000001</v>
      </c>
      <c r="C1426" s="125">
        <f t="shared" si="66"/>
        <v>-1.7436394812960776E-3</v>
      </c>
      <c r="D1426" s="128">
        <f t="shared" si="67"/>
        <v>-1743.6394812960775</v>
      </c>
      <c r="E1426" s="128">
        <f t="shared" ca="1" si="68"/>
        <v>45302.394430481567</v>
      </c>
    </row>
    <row r="1427" spans="1:5" x14ac:dyDescent="0.3">
      <c r="A1427" s="73">
        <v>41774</v>
      </c>
      <c r="B1427" s="130">
        <v>1870.849976</v>
      </c>
      <c r="C1427" s="125">
        <f t="shared" si="66"/>
        <v>-6.8111768624163904E-3</v>
      </c>
      <c r="D1427" s="128">
        <f t="shared" si="67"/>
        <v>-6811.1768624163906</v>
      </c>
      <c r="E1427" s="128">
        <f t="shared" ca="1" si="68"/>
        <v>45302.394430481567</v>
      </c>
    </row>
    <row r="1428" spans="1:5" x14ac:dyDescent="0.3">
      <c r="A1428" s="73">
        <v>41773</v>
      </c>
      <c r="B1428" s="130">
        <v>1888.530029</v>
      </c>
      <c r="C1428" s="125">
        <f t="shared" si="66"/>
        <v>2.4311038611024571E-3</v>
      </c>
      <c r="D1428" s="128">
        <f t="shared" si="67"/>
        <v>2431.1038611024569</v>
      </c>
      <c r="E1428" s="128">
        <f t="shared" ca="1" si="68"/>
        <v>45302.394430481567</v>
      </c>
    </row>
    <row r="1429" spans="1:5" x14ac:dyDescent="0.3">
      <c r="A1429" s="73">
        <v>41772</v>
      </c>
      <c r="B1429" s="130">
        <v>1897.4499510000001</v>
      </c>
      <c r="C1429" s="125">
        <f t="shared" si="66"/>
        <v>1.0179252553005558E-2</v>
      </c>
      <c r="D1429" s="128">
        <f t="shared" si="67"/>
        <v>10179.252553005557</v>
      </c>
      <c r="E1429" s="128">
        <f t="shared" ca="1" si="68"/>
        <v>45302.394430481567</v>
      </c>
    </row>
    <row r="1430" spans="1:5" x14ac:dyDescent="0.3">
      <c r="A1430" s="73">
        <v>41771</v>
      </c>
      <c r="B1430" s="130">
        <v>1896.650024</v>
      </c>
      <c r="C1430" s="125">
        <f t="shared" si="66"/>
        <v>1.4560571518446475E-2</v>
      </c>
      <c r="D1430" s="128">
        <f t="shared" si="67"/>
        <v>14560.571518446475</v>
      </c>
      <c r="E1430" s="128">
        <f t="shared" ca="1" si="68"/>
        <v>45302.394430481567</v>
      </c>
    </row>
    <row r="1431" spans="1:5" x14ac:dyDescent="0.3">
      <c r="A1431" s="73">
        <v>41768</v>
      </c>
      <c r="B1431" s="130">
        <v>1878.4799800000001</v>
      </c>
      <c r="C1431" s="125">
        <f t="shared" si="66"/>
        <v>8.0927099955860893E-3</v>
      </c>
      <c r="D1431" s="128">
        <f t="shared" si="67"/>
        <v>8092.7099955860895</v>
      </c>
      <c r="E1431" s="128">
        <f t="shared" ca="1" si="68"/>
        <v>45302.394430481567</v>
      </c>
    </row>
    <row r="1432" spans="1:5" x14ac:dyDescent="0.3">
      <c r="A1432" s="73">
        <v>41767</v>
      </c>
      <c r="B1432" s="130">
        <v>1875.630005</v>
      </c>
      <c r="C1432" s="125">
        <f t="shared" si="66"/>
        <v>-1.5862685835772439E-3</v>
      </c>
      <c r="D1432" s="128">
        <f t="shared" si="67"/>
        <v>-1586.2685835772438</v>
      </c>
      <c r="E1432" s="128">
        <f t="shared" ca="1" si="68"/>
        <v>45302.394430481567</v>
      </c>
    </row>
    <row r="1433" spans="1:5" x14ac:dyDescent="0.3">
      <c r="A1433" s="73">
        <v>41766</v>
      </c>
      <c r="B1433" s="130">
        <v>1878.209961</v>
      </c>
      <c r="C1433" s="125">
        <f t="shared" si="66"/>
        <v>1.5036584270180509E-3</v>
      </c>
      <c r="D1433" s="128">
        <f t="shared" si="67"/>
        <v>1503.6584270180508</v>
      </c>
      <c r="E1433" s="128">
        <f t="shared" ca="1" si="68"/>
        <v>45302.394430481567</v>
      </c>
    </row>
    <row r="1434" spans="1:5" x14ac:dyDescent="0.3">
      <c r="A1434" s="73">
        <v>41765</v>
      </c>
      <c r="B1434" s="130">
        <v>1867.719971</v>
      </c>
      <c r="C1434" s="125">
        <f t="shared" si="66"/>
        <v>-6.2941010835514399E-3</v>
      </c>
      <c r="D1434" s="128">
        <f t="shared" si="67"/>
        <v>-6294.1010835514398</v>
      </c>
      <c r="E1434" s="128">
        <f t="shared" ca="1" si="68"/>
        <v>45302.394430481567</v>
      </c>
    </row>
    <row r="1435" spans="1:5" x14ac:dyDescent="0.3">
      <c r="A1435" s="73">
        <v>41764</v>
      </c>
      <c r="B1435" s="130">
        <v>1884.660034</v>
      </c>
      <c r="C1435" s="125">
        <f t="shared" si="66"/>
        <v>6.8219921564141028E-3</v>
      </c>
      <c r="D1435" s="128">
        <f t="shared" si="67"/>
        <v>6821.9921564141032</v>
      </c>
      <c r="E1435" s="128">
        <f t="shared" ca="1" si="68"/>
        <v>45302.394430481567</v>
      </c>
    </row>
    <row r="1436" spans="1:5" x14ac:dyDescent="0.3">
      <c r="A1436" s="73">
        <v>41761</v>
      </c>
      <c r="B1436" s="130">
        <v>1881.1400149999999</v>
      </c>
      <c r="C1436" s="125">
        <f t="shared" si="66"/>
        <v>8.7353080460343957E-3</v>
      </c>
      <c r="D1436" s="128">
        <f t="shared" si="67"/>
        <v>8735.3080460343954</v>
      </c>
      <c r="E1436" s="128">
        <f t="shared" ca="1" si="68"/>
        <v>45302.394430481567</v>
      </c>
    </row>
    <row r="1437" spans="1:5" x14ac:dyDescent="0.3">
      <c r="A1437" s="73">
        <v>41760</v>
      </c>
      <c r="B1437" s="130">
        <v>1883.6800539999999</v>
      </c>
      <c r="C1437" s="125">
        <f t="shared" si="66"/>
        <v>1.1474993058607552E-2</v>
      </c>
      <c r="D1437" s="128">
        <f t="shared" si="67"/>
        <v>11474.993058607552</v>
      </c>
      <c r="E1437" s="128">
        <f t="shared" ca="1" si="68"/>
        <v>45302.394430481567</v>
      </c>
    </row>
    <row r="1438" spans="1:5" x14ac:dyDescent="0.3">
      <c r="A1438" s="73">
        <v>41759</v>
      </c>
      <c r="B1438" s="130">
        <v>1883.9499510000001</v>
      </c>
      <c r="C1438" s="125">
        <f t="shared" si="66"/>
        <v>2.2230285431532382E-2</v>
      </c>
      <c r="D1438" s="128">
        <f t="shared" si="67"/>
        <v>22230.285431532382</v>
      </c>
      <c r="E1438" s="128">
        <f t="shared" ca="1" si="68"/>
        <v>45302.394430481567</v>
      </c>
    </row>
    <row r="1439" spans="1:5" x14ac:dyDescent="0.3">
      <c r="A1439" s="73">
        <v>41758</v>
      </c>
      <c r="B1439" s="130">
        <v>1878.329956</v>
      </c>
      <c r="C1439" s="125">
        <f t="shared" si="66"/>
        <v>2.6067797832971973E-2</v>
      </c>
      <c r="D1439" s="128">
        <f t="shared" si="67"/>
        <v>26067.797832971974</v>
      </c>
      <c r="E1439" s="128">
        <f t="shared" ca="1" si="68"/>
        <v>45302.394430481567</v>
      </c>
    </row>
    <row r="1440" spans="1:5" x14ac:dyDescent="0.3">
      <c r="A1440" s="73">
        <v>41757</v>
      </c>
      <c r="B1440" s="130">
        <v>1869.4300539999999</v>
      </c>
      <c r="C1440" s="125">
        <f t="shared" si="66"/>
        <v>2.9597626657777321E-2</v>
      </c>
      <c r="D1440" s="128">
        <f t="shared" si="67"/>
        <v>29597.62665777732</v>
      </c>
      <c r="E1440" s="128">
        <f t="shared" ca="1" si="68"/>
        <v>45302.394430481567</v>
      </c>
    </row>
    <row r="1441" spans="1:5" x14ac:dyDescent="0.3">
      <c r="A1441" s="73">
        <v>41754</v>
      </c>
      <c r="B1441" s="130">
        <v>1863.400024</v>
      </c>
      <c r="C1441" s="125">
        <f t="shared" si="66"/>
        <v>1.6540504903104214E-2</v>
      </c>
      <c r="D1441" s="128">
        <f t="shared" si="67"/>
        <v>16540.504903104214</v>
      </c>
      <c r="E1441" s="128">
        <f t="shared" ca="1" si="68"/>
        <v>45302.394430481567</v>
      </c>
    </row>
    <row r="1442" spans="1:5" x14ac:dyDescent="0.3">
      <c r="A1442" s="73">
        <v>41753</v>
      </c>
      <c r="B1442" s="130">
        <v>1878.6099850000001</v>
      </c>
      <c r="C1442" s="125">
        <f t="shared" si="66"/>
        <v>3.4344618650659076E-3</v>
      </c>
      <c r="D1442" s="128">
        <f t="shared" si="67"/>
        <v>3434.4618650659077</v>
      </c>
      <c r="E1442" s="128">
        <f t="shared" ca="1" si="68"/>
        <v>45302.394430481567</v>
      </c>
    </row>
    <row r="1443" spans="1:5" x14ac:dyDescent="0.3">
      <c r="A1443" s="73">
        <v>41752</v>
      </c>
      <c r="B1443" s="130">
        <v>1875.3900149999999</v>
      </c>
      <c r="C1443" s="125">
        <f t="shared" si="66"/>
        <v>1.2651490579390412E-2</v>
      </c>
      <c r="D1443" s="128">
        <f t="shared" si="67"/>
        <v>12651.490579390413</v>
      </c>
      <c r="E1443" s="128">
        <f t="shared" ca="1" si="68"/>
        <v>45302.394430481567</v>
      </c>
    </row>
    <row r="1444" spans="1:5" x14ac:dyDescent="0.3">
      <c r="A1444" s="73">
        <v>41751</v>
      </c>
      <c r="B1444" s="130">
        <v>1879.5500489999999</v>
      </c>
      <c r="C1444" s="125">
        <f t="shared" si="66"/>
        <v>1.8704206559497782E-2</v>
      </c>
      <c r="D1444" s="128">
        <f t="shared" si="67"/>
        <v>18704.206559497783</v>
      </c>
      <c r="E1444" s="128">
        <f t="shared" ca="1" si="68"/>
        <v>45302.394430481567</v>
      </c>
    </row>
    <row r="1445" spans="1:5" x14ac:dyDescent="0.3">
      <c r="A1445" s="73">
        <v>41750</v>
      </c>
      <c r="B1445" s="130">
        <v>1871.8900149999999</v>
      </c>
      <c r="C1445" s="125">
        <f t="shared" si="66"/>
        <v>3.6459629958676132E-3</v>
      </c>
      <c r="D1445" s="128">
        <f t="shared" si="67"/>
        <v>3645.9629958676132</v>
      </c>
      <c r="E1445" s="128">
        <f t="shared" ca="1" si="68"/>
        <v>45302.394430481567</v>
      </c>
    </row>
    <row r="1446" spans="1:5" x14ac:dyDescent="0.3">
      <c r="A1446" s="73">
        <v>41746</v>
      </c>
      <c r="B1446" s="130">
        <v>1864.849976</v>
      </c>
      <c r="C1446" s="125">
        <f t="shared" si="66"/>
        <v>-1.266434968085739E-2</v>
      </c>
      <c r="D1446" s="128">
        <f t="shared" si="67"/>
        <v>-12664.349680857389</v>
      </c>
      <c r="E1446" s="128">
        <f t="shared" ca="1" si="68"/>
        <v>45302.394430481567</v>
      </c>
    </row>
    <row r="1447" spans="1:5" x14ac:dyDescent="0.3">
      <c r="A1447" s="73">
        <v>41745</v>
      </c>
      <c r="B1447" s="130">
        <v>1862.3100589999999</v>
      </c>
      <c r="C1447" s="125">
        <f t="shared" si="66"/>
        <v>-1.5119765528121887E-2</v>
      </c>
      <c r="D1447" s="128">
        <f t="shared" si="67"/>
        <v>-15119.765528121887</v>
      </c>
      <c r="E1447" s="128">
        <f t="shared" ca="1" si="68"/>
        <v>45302.394430481567</v>
      </c>
    </row>
    <row r="1448" spans="1:5" x14ac:dyDescent="0.3">
      <c r="A1448" s="73">
        <v>41744</v>
      </c>
      <c r="B1448" s="130">
        <v>1842.9799800000001</v>
      </c>
      <c r="C1448" s="125">
        <f t="shared" si="66"/>
        <v>-2.2561436393552459E-2</v>
      </c>
      <c r="D1448" s="128">
        <f t="shared" si="67"/>
        <v>-22561.43639355246</v>
      </c>
      <c r="E1448" s="128">
        <f t="shared" ca="1" si="68"/>
        <v>45302.394430481567</v>
      </c>
    </row>
    <row r="1449" spans="1:5" x14ac:dyDescent="0.3">
      <c r="A1449" s="73">
        <v>41743</v>
      </c>
      <c r="B1449" s="130">
        <v>1830.6099850000001</v>
      </c>
      <c r="C1449" s="125">
        <f t="shared" si="66"/>
        <v>-2.2287608958724725E-2</v>
      </c>
      <c r="D1449" s="128">
        <f t="shared" si="67"/>
        <v>-22287.608958724726</v>
      </c>
      <c r="E1449" s="128">
        <f t="shared" ca="1" si="68"/>
        <v>45302.394430481567</v>
      </c>
    </row>
    <row r="1450" spans="1:5" x14ac:dyDescent="0.3">
      <c r="A1450" s="73">
        <v>41740</v>
      </c>
      <c r="B1450" s="130">
        <v>1815.6899410000001</v>
      </c>
      <c r="C1450" s="125">
        <f t="shared" si="66"/>
        <v>-2.2571922197682781E-2</v>
      </c>
      <c r="D1450" s="128">
        <f t="shared" si="67"/>
        <v>-22571.922197682779</v>
      </c>
      <c r="E1450" s="128">
        <f t="shared" ca="1" si="68"/>
        <v>45302.394430481567</v>
      </c>
    </row>
    <row r="1451" spans="1:5" x14ac:dyDescent="0.3">
      <c r="A1451" s="73">
        <v>41739</v>
      </c>
      <c r="B1451" s="130">
        <v>1833.079956</v>
      </c>
      <c r="C1451" s="125">
        <f t="shared" si="66"/>
        <v>-8.6315507849313855E-3</v>
      </c>
      <c r="D1451" s="128">
        <f t="shared" si="67"/>
        <v>-8631.5507849313854</v>
      </c>
      <c r="E1451" s="128">
        <f t="shared" ca="1" si="68"/>
        <v>45302.394430481567</v>
      </c>
    </row>
    <row r="1452" spans="1:5" x14ac:dyDescent="0.3">
      <c r="A1452" s="73">
        <v>41738</v>
      </c>
      <c r="B1452" s="130">
        <v>1872.1800539999999</v>
      </c>
      <c r="C1452" s="125">
        <f t="shared" si="66"/>
        <v>1.0590747060902794E-2</v>
      </c>
      <c r="D1452" s="128">
        <f t="shared" si="67"/>
        <v>10590.747060902795</v>
      </c>
      <c r="E1452" s="128">
        <f t="shared" ca="1" si="68"/>
        <v>45302.394430481567</v>
      </c>
    </row>
    <row r="1453" spans="1:5" x14ac:dyDescent="0.3">
      <c r="A1453" s="73">
        <v>41737</v>
      </c>
      <c r="B1453" s="130">
        <v>1851.959961</v>
      </c>
      <c r="C1453" s="125">
        <f t="shared" si="66"/>
        <v>-7.3219809160546268E-3</v>
      </c>
      <c r="D1453" s="128">
        <f t="shared" si="67"/>
        <v>-7321.9809160546265</v>
      </c>
      <c r="E1453" s="128">
        <f t="shared" ca="1" si="68"/>
        <v>45302.394430481567</v>
      </c>
    </row>
    <row r="1454" spans="1:5" x14ac:dyDescent="0.3">
      <c r="A1454" s="73">
        <v>41736</v>
      </c>
      <c r="B1454" s="130">
        <v>1845.040039</v>
      </c>
      <c r="C1454" s="125">
        <f t="shared" si="66"/>
        <v>-6.6758023913948694E-3</v>
      </c>
      <c r="D1454" s="128">
        <f t="shared" si="67"/>
        <v>-6675.8023913948691</v>
      </c>
      <c r="E1454" s="128">
        <f t="shared" ca="1" si="68"/>
        <v>45302.394430481567</v>
      </c>
    </row>
    <row r="1455" spans="1:5" x14ac:dyDescent="0.3">
      <c r="A1455" s="73">
        <v>41733</v>
      </c>
      <c r="B1455" s="130">
        <v>1865.089966</v>
      </c>
      <c r="C1455" s="125">
        <f t="shared" si="66"/>
        <v>-7.6616054726263982E-4</v>
      </c>
      <c r="D1455" s="128">
        <f t="shared" si="67"/>
        <v>-766.16054726263985</v>
      </c>
      <c r="E1455" s="128">
        <f t="shared" ca="1" si="68"/>
        <v>45302.394430481567</v>
      </c>
    </row>
    <row r="1456" spans="1:5" x14ac:dyDescent="0.3">
      <c r="A1456" s="73">
        <v>41732</v>
      </c>
      <c r="B1456" s="130">
        <v>1888.7700199999999</v>
      </c>
      <c r="C1456" s="125">
        <f t="shared" si="66"/>
        <v>8.9529489214643654E-3</v>
      </c>
      <c r="D1456" s="128">
        <f t="shared" si="67"/>
        <v>8952.9489214643654</v>
      </c>
      <c r="E1456" s="128">
        <f t="shared" ca="1" si="68"/>
        <v>45302.394430481567</v>
      </c>
    </row>
    <row r="1457" spans="1:5" x14ac:dyDescent="0.3">
      <c r="A1457" s="73">
        <v>41731</v>
      </c>
      <c r="B1457" s="130">
        <v>1890.900024</v>
      </c>
      <c r="C1457" s="125">
        <f t="shared" si="66"/>
        <v>1.6192223475311573E-2</v>
      </c>
      <c r="D1457" s="128">
        <f t="shared" si="67"/>
        <v>16192.223475311574</v>
      </c>
      <c r="E1457" s="128">
        <f t="shared" ca="1" si="68"/>
        <v>45302.394430481567</v>
      </c>
    </row>
    <row r="1458" spans="1:5" x14ac:dyDescent="0.3">
      <c r="A1458" s="73">
        <v>41730</v>
      </c>
      <c r="B1458" s="130">
        <v>1885.5200199999999</v>
      </c>
      <c r="C1458" s="125">
        <f t="shared" si="66"/>
        <v>7.0877393510482278E-3</v>
      </c>
      <c r="D1458" s="128">
        <f t="shared" si="67"/>
        <v>7087.7393510482279</v>
      </c>
      <c r="E1458" s="128">
        <f t="shared" ca="1" si="68"/>
        <v>45302.394430481567</v>
      </c>
    </row>
    <row r="1459" spans="1:5" x14ac:dyDescent="0.3">
      <c r="A1459" s="73">
        <v>41729</v>
      </c>
      <c r="B1459" s="130">
        <v>1872.339966</v>
      </c>
      <c r="C1459" s="125">
        <f t="shared" si="66"/>
        <v>7.2680182264073245E-3</v>
      </c>
      <c r="D1459" s="128">
        <f t="shared" si="67"/>
        <v>7268.0182264073246</v>
      </c>
      <c r="E1459" s="128">
        <f t="shared" ca="1" si="68"/>
        <v>45302.394430481567</v>
      </c>
    </row>
    <row r="1460" spans="1:5" x14ac:dyDescent="0.3">
      <c r="A1460" s="73">
        <v>41726</v>
      </c>
      <c r="B1460" s="130">
        <v>1857.619995</v>
      </c>
      <c r="C1460" s="125">
        <f t="shared" si="66"/>
        <v>8.9564506336965444E-3</v>
      </c>
      <c r="D1460" s="128">
        <f t="shared" si="67"/>
        <v>8956.4506336965442</v>
      </c>
      <c r="E1460" s="128">
        <f t="shared" ca="1" si="68"/>
        <v>45302.394430481567</v>
      </c>
    </row>
    <row r="1461" spans="1:5" x14ac:dyDescent="0.3">
      <c r="A1461" s="73">
        <v>41725</v>
      </c>
      <c r="B1461" s="130">
        <v>1849.040039</v>
      </c>
      <c r="C1461" s="125">
        <f t="shared" si="66"/>
        <v>1.4623921107279614E-3</v>
      </c>
      <c r="D1461" s="128">
        <f t="shared" si="67"/>
        <v>1462.3921107279614</v>
      </c>
      <c r="E1461" s="128">
        <f t="shared" ca="1" si="68"/>
        <v>45302.394430481567</v>
      </c>
    </row>
    <row r="1462" spans="1:5" x14ac:dyDescent="0.3">
      <c r="A1462" s="73">
        <v>41724</v>
      </c>
      <c r="B1462" s="130">
        <v>1852.5600589999999</v>
      </c>
      <c r="C1462" s="125">
        <f t="shared" si="66"/>
        <v>-8.371637089289341E-3</v>
      </c>
      <c r="D1462" s="128">
        <f t="shared" si="67"/>
        <v>-8371.637089289341</v>
      </c>
      <c r="E1462" s="128">
        <f t="shared" ca="1" si="68"/>
        <v>45302.394430481567</v>
      </c>
    </row>
    <row r="1463" spans="1:5" x14ac:dyDescent="0.3">
      <c r="A1463" s="73">
        <v>41723</v>
      </c>
      <c r="B1463" s="130">
        <v>1865.619995</v>
      </c>
      <c r="C1463" s="125">
        <f t="shared" si="66"/>
        <v>-1.0762356540743312E-3</v>
      </c>
      <c r="D1463" s="128">
        <f t="shared" si="67"/>
        <v>-1076.2356540743313</v>
      </c>
      <c r="E1463" s="128">
        <f t="shared" ca="1" si="68"/>
        <v>45302.394430481567</v>
      </c>
    </row>
    <row r="1464" spans="1:5" x14ac:dyDescent="0.3">
      <c r="A1464" s="73">
        <v>41722</v>
      </c>
      <c r="B1464" s="130">
        <v>1857.4399410000001</v>
      </c>
      <c r="C1464" s="125">
        <f t="shared" si="66"/>
        <v>-1.0510557135227638E-2</v>
      </c>
      <c r="D1464" s="128">
        <f t="shared" si="67"/>
        <v>-10510.557135227638</v>
      </c>
      <c r="E1464" s="128">
        <f t="shared" ca="1" si="68"/>
        <v>45302.394430481567</v>
      </c>
    </row>
    <row r="1465" spans="1:5" x14ac:dyDescent="0.3">
      <c r="A1465" s="73">
        <v>41719</v>
      </c>
      <c r="B1465" s="130">
        <v>1866.5200199999999</v>
      </c>
      <c r="C1465" s="125">
        <f t="shared" si="66"/>
        <v>-6.1340646422715084E-3</v>
      </c>
      <c r="D1465" s="128">
        <f t="shared" si="67"/>
        <v>-6134.0646422715081</v>
      </c>
      <c r="E1465" s="128">
        <f t="shared" ca="1" si="68"/>
        <v>45302.394430481567</v>
      </c>
    </row>
    <row r="1466" spans="1:5" x14ac:dyDescent="0.3">
      <c r="A1466" s="73">
        <v>41718</v>
      </c>
      <c r="B1466" s="130">
        <v>1872.01001</v>
      </c>
      <c r="C1466" s="125">
        <f t="shared" si="66"/>
        <v>-2.6744478897199331E-3</v>
      </c>
      <c r="D1466" s="128">
        <f t="shared" si="67"/>
        <v>-2674.4478897199333</v>
      </c>
      <c r="E1466" s="128">
        <f t="shared" ca="1" si="68"/>
        <v>45302.394430481567</v>
      </c>
    </row>
    <row r="1467" spans="1:5" x14ac:dyDescent="0.3">
      <c r="A1467" s="73">
        <v>41717</v>
      </c>
      <c r="B1467" s="130">
        <v>1860.7700199999999</v>
      </c>
      <c r="C1467" s="125">
        <f t="shared" si="66"/>
        <v>-6.9591039589994574E-3</v>
      </c>
      <c r="D1467" s="128">
        <f t="shared" si="67"/>
        <v>-6959.1039589994571</v>
      </c>
      <c r="E1467" s="128">
        <f t="shared" ca="1" si="68"/>
        <v>45302.394430481567</v>
      </c>
    </row>
    <row r="1468" spans="1:5" x14ac:dyDescent="0.3">
      <c r="A1468" s="73">
        <v>41716</v>
      </c>
      <c r="B1468" s="130">
        <v>1872.25</v>
      </c>
      <c r="C1468" s="125">
        <f t="shared" si="66"/>
        <v>-8.858664342901168E-4</v>
      </c>
      <c r="D1468" s="128">
        <f t="shared" si="67"/>
        <v>-885.86643429011679</v>
      </c>
      <c r="E1468" s="128">
        <f t="shared" ca="1" si="68"/>
        <v>45302.394430481567</v>
      </c>
    </row>
    <row r="1469" spans="1:5" x14ac:dyDescent="0.3">
      <c r="A1469" s="73">
        <v>41715</v>
      </c>
      <c r="B1469" s="130">
        <v>1858.829956</v>
      </c>
      <c r="C1469" s="125">
        <f t="shared" si="66"/>
        <v>7.0974498664209129E-3</v>
      </c>
      <c r="D1469" s="128">
        <f t="shared" si="67"/>
        <v>7097.4498664209132</v>
      </c>
      <c r="E1469" s="128">
        <f t="shared" ca="1" si="68"/>
        <v>45302.394430481567</v>
      </c>
    </row>
    <row r="1470" spans="1:5" x14ac:dyDescent="0.3">
      <c r="A1470" s="73">
        <v>41712</v>
      </c>
      <c r="B1470" s="130">
        <v>1841.130005</v>
      </c>
      <c r="C1470" s="125">
        <f t="shared" si="66"/>
        <v>-9.8523469212751236E-3</v>
      </c>
      <c r="D1470" s="128">
        <f t="shared" si="67"/>
        <v>-9852.3469212751243</v>
      </c>
      <c r="E1470" s="128">
        <f t="shared" ca="1" si="68"/>
        <v>45302.394430481567</v>
      </c>
    </row>
    <row r="1471" spans="1:5" x14ac:dyDescent="0.3">
      <c r="A1471" s="73">
        <v>41711</v>
      </c>
      <c r="B1471" s="130">
        <v>1846.339966</v>
      </c>
      <c r="C1471" s="125">
        <f t="shared" si="66"/>
        <v>-4.2873945460480956E-3</v>
      </c>
      <c r="D1471" s="128">
        <f t="shared" si="67"/>
        <v>-4287.3945460480954</v>
      </c>
      <c r="E1471" s="128">
        <f t="shared" ca="1" si="68"/>
        <v>45302.394430481567</v>
      </c>
    </row>
    <row r="1472" spans="1:5" x14ac:dyDescent="0.3">
      <c r="A1472" s="73">
        <v>41710</v>
      </c>
      <c r="B1472" s="130">
        <v>1868.1999510000001</v>
      </c>
      <c r="C1472" s="125">
        <f t="shared" si="66"/>
        <v>1.2486676806050978E-2</v>
      </c>
      <c r="D1472" s="128">
        <f t="shared" si="67"/>
        <v>12486.676806050978</v>
      </c>
      <c r="E1472" s="128">
        <f t="shared" ca="1" si="68"/>
        <v>45302.394430481567</v>
      </c>
    </row>
    <row r="1473" spans="1:5" x14ac:dyDescent="0.3">
      <c r="A1473" s="73">
        <v>41709</v>
      </c>
      <c r="B1473" s="130">
        <v>1867.630005</v>
      </c>
      <c r="C1473" s="125">
        <f t="shared" si="66"/>
        <v>1.219975397860229E-2</v>
      </c>
      <c r="D1473" s="128">
        <f t="shared" si="67"/>
        <v>12199.75397860229</v>
      </c>
      <c r="E1473" s="128">
        <f t="shared" ca="1" si="68"/>
        <v>45302.394430481567</v>
      </c>
    </row>
    <row r="1474" spans="1:5" x14ac:dyDescent="0.3">
      <c r="A1474" s="73">
        <v>41708</v>
      </c>
      <c r="B1474" s="130">
        <v>1877.170044</v>
      </c>
      <c r="C1474" s="125">
        <f t="shared" si="66"/>
        <v>1.5999079481051837E-2</v>
      </c>
      <c r="D1474" s="128">
        <f t="shared" si="67"/>
        <v>15999.079481051836</v>
      </c>
      <c r="E1474" s="128">
        <f t="shared" ca="1" si="68"/>
        <v>45302.394430481567</v>
      </c>
    </row>
    <row r="1475" spans="1:5" x14ac:dyDescent="0.3">
      <c r="A1475" s="73">
        <v>41705</v>
      </c>
      <c r="B1475" s="130">
        <v>1878.040039</v>
      </c>
      <c r="C1475" s="125">
        <f t="shared" si="66"/>
        <v>2.2758360245064724E-2</v>
      </c>
      <c r="D1475" s="128">
        <f t="shared" si="67"/>
        <v>22758.360245064723</v>
      </c>
      <c r="E1475" s="128">
        <f t="shared" ca="1" si="68"/>
        <v>45302.394430481567</v>
      </c>
    </row>
    <row r="1476" spans="1:5" x14ac:dyDescent="0.3">
      <c r="A1476" s="73">
        <v>41704</v>
      </c>
      <c r="B1476" s="130">
        <v>1877.030029</v>
      </c>
      <c r="C1476" s="125">
        <f t="shared" si="66"/>
        <v>2.0246985733531897E-2</v>
      </c>
      <c r="D1476" s="128">
        <f t="shared" si="67"/>
        <v>20246.985733531896</v>
      </c>
      <c r="E1476" s="128">
        <f t="shared" ca="1" si="68"/>
        <v>45302.394430481567</v>
      </c>
    </row>
    <row r="1477" spans="1:5" x14ac:dyDescent="0.3">
      <c r="A1477" s="73">
        <v>41703</v>
      </c>
      <c r="B1477" s="130">
        <v>1873.8100589999999</v>
      </c>
      <c r="C1477" s="125">
        <f t="shared" si="66"/>
        <v>2.4639813533834598E-2</v>
      </c>
      <c r="D1477" s="128">
        <f t="shared" si="67"/>
        <v>24639.813533834596</v>
      </c>
      <c r="E1477" s="128">
        <f t="shared" ca="1" si="68"/>
        <v>45302.394430481567</v>
      </c>
    </row>
    <row r="1478" spans="1:5" x14ac:dyDescent="0.3">
      <c r="A1478" s="73">
        <v>41702</v>
      </c>
      <c r="B1478" s="130">
        <v>1873.910034</v>
      </c>
      <c r="C1478" s="125">
        <f t="shared" si="66"/>
        <v>1.8008878843472909E-2</v>
      </c>
      <c r="D1478" s="128">
        <f t="shared" si="67"/>
        <v>18008.87884347291</v>
      </c>
      <c r="E1478" s="128">
        <f t="shared" ca="1" si="68"/>
        <v>45302.394430481567</v>
      </c>
    </row>
    <row r="1479" spans="1:5" x14ac:dyDescent="0.3">
      <c r="A1479" s="73">
        <v>41701</v>
      </c>
      <c r="B1479" s="130">
        <v>1845.7299800000001</v>
      </c>
      <c r="C1479" s="125">
        <f t="shared" si="66"/>
        <v>3.8615572359268491E-3</v>
      </c>
      <c r="D1479" s="128">
        <f t="shared" si="67"/>
        <v>3861.557235926849</v>
      </c>
      <c r="E1479" s="128">
        <f t="shared" ca="1" si="68"/>
        <v>45302.394430481567</v>
      </c>
    </row>
    <row r="1480" spans="1:5" x14ac:dyDescent="0.3">
      <c r="A1480" s="73">
        <v>41698</v>
      </c>
      <c r="B1480" s="130">
        <v>1859.4499510000001</v>
      </c>
      <c r="C1480" s="125">
        <f t="shared" ref="C1480:C1543" si="69">B1480/B1490-1</f>
        <v>1.6187293744359232E-2</v>
      </c>
      <c r="D1480" s="128">
        <f t="shared" ref="D1480:D1543" si="70">C1480*$B$5</f>
        <v>16187.293744359233</v>
      </c>
      <c r="E1480" s="128">
        <f t="shared" ref="E1480:E1543" ca="1" si="71">ABS(_xlfn.PERCENTILE.INC(OFFSET(D1480,0,0,Window),1-VaRLevel))</f>
        <v>45302.394430481567</v>
      </c>
    </row>
    <row r="1481" spans="1:5" x14ac:dyDescent="0.3">
      <c r="A1481" s="73">
        <v>41697</v>
      </c>
      <c r="B1481" s="130">
        <v>1854.290039</v>
      </c>
      <c r="C1481" s="125">
        <f t="shared" si="69"/>
        <v>1.9255097571237334E-2</v>
      </c>
      <c r="D1481" s="128">
        <f t="shared" si="70"/>
        <v>19255.097571237333</v>
      </c>
      <c r="E1481" s="128">
        <f t="shared" ca="1" si="71"/>
        <v>45302.394430481567</v>
      </c>
    </row>
    <row r="1482" spans="1:5" x14ac:dyDescent="0.3">
      <c r="A1482" s="73">
        <v>41696</v>
      </c>
      <c r="B1482" s="130">
        <v>1845.160034</v>
      </c>
      <c r="C1482" s="125">
        <f t="shared" si="69"/>
        <v>1.3963475202637632E-2</v>
      </c>
      <c r="D1482" s="128">
        <f t="shared" si="70"/>
        <v>13963.475202637632</v>
      </c>
      <c r="E1482" s="128">
        <f t="shared" ca="1" si="71"/>
        <v>45302.394430481567</v>
      </c>
    </row>
    <row r="1483" spans="1:5" x14ac:dyDescent="0.3">
      <c r="A1483" s="73">
        <v>41695</v>
      </c>
      <c r="B1483" s="130">
        <v>1845.119995</v>
      </c>
      <c r="C1483" s="125">
        <f t="shared" si="69"/>
        <v>2.5157808391504499E-2</v>
      </c>
      <c r="D1483" s="128">
        <f t="shared" si="70"/>
        <v>25157.808391504499</v>
      </c>
      <c r="E1483" s="128">
        <f t="shared" ca="1" si="71"/>
        <v>45302.394430481567</v>
      </c>
    </row>
    <row r="1484" spans="1:5" x14ac:dyDescent="0.3">
      <c r="A1484" s="73">
        <v>41694</v>
      </c>
      <c r="B1484" s="130">
        <v>1847.6099850000001</v>
      </c>
      <c r="C1484" s="125">
        <f t="shared" si="69"/>
        <v>2.8152143235443905E-2</v>
      </c>
      <c r="D1484" s="128">
        <f t="shared" si="70"/>
        <v>28152.143235443906</v>
      </c>
      <c r="E1484" s="128">
        <f t="shared" ca="1" si="71"/>
        <v>45302.394430481567</v>
      </c>
    </row>
    <row r="1485" spans="1:5" x14ac:dyDescent="0.3">
      <c r="A1485" s="73">
        <v>41691</v>
      </c>
      <c r="B1485" s="130">
        <v>1836.25</v>
      </c>
      <c r="C1485" s="125">
        <f t="shared" si="69"/>
        <v>3.5422849555475144E-2</v>
      </c>
      <c r="D1485" s="128">
        <f t="shared" si="70"/>
        <v>35422.849555475143</v>
      </c>
      <c r="E1485" s="128">
        <f t="shared" ca="1" si="71"/>
        <v>45302.394430481567</v>
      </c>
    </row>
    <row r="1486" spans="1:5" x14ac:dyDescent="0.3">
      <c r="A1486" s="73">
        <v>41690</v>
      </c>
      <c r="B1486" s="130">
        <v>1839.780029</v>
      </c>
      <c r="C1486" s="125">
        <f t="shared" si="69"/>
        <v>5.0318566169544887E-2</v>
      </c>
      <c r="D1486" s="128">
        <f t="shared" si="70"/>
        <v>50318.566169544887</v>
      </c>
      <c r="E1486" s="128">
        <f t="shared" ca="1" si="71"/>
        <v>45302.394430481567</v>
      </c>
    </row>
    <row r="1487" spans="1:5" x14ac:dyDescent="0.3">
      <c r="A1487" s="73">
        <v>41689</v>
      </c>
      <c r="B1487" s="130">
        <v>1828.75</v>
      </c>
      <c r="C1487" s="125">
        <f t="shared" si="69"/>
        <v>4.1904085604660413E-2</v>
      </c>
      <c r="D1487" s="128">
        <f t="shared" si="70"/>
        <v>41904.085604660409</v>
      </c>
      <c r="E1487" s="128">
        <f t="shared" ca="1" si="71"/>
        <v>45302.394430481567</v>
      </c>
    </row>
    <row r="1488" spans="1:5" x14ac:dyDescent="0.3">
      <c r="A1488" s="73">
        <v>41688</v>
      </c>
      <c r="B1488" s="130">
        <v>1840.76001</v>
      </c>
      <c r="C1488" s="125">
        <f t="shared" si="69"/>
        <v>5.6760182415994898E-2</v>
      </c>
      <c r="D1488" s="128">
        <f t="shared" si="70"/>
        <v>56760.182415994896</v>
      </c>
      <c r="E1488" s="128">
        <f t="shared" ca="1" si="71"/>
        <v>45302.394430481567</v>
      </c>
    </row>
    <row r="1489" spans="1:5" x14ac:dyDescent="0.3">
      <c r="A1489" s="73">
        <v>41684</v>
      </c>
      <c r="B1489" s="130">
        <v>1838.630005</v>
      </c>
      <c r="C1489" s="125">
        <f t="shared" si="69"/>
        <v>3.143742535797478E-2</v>
      </c>
      <c r="D1489" s="128">
        <f t="shared" si="70"/>
        <v>31437.425357974778</v>
      </c>
      <c r="E1489" s="128">
        <f t="shared" ca="1" si="71"/>
        <v>45302.394430481567</v>
      </c>
    </row>
    <row r="1490" spans="1:5" x14ac:dyDescent="0.3">
      <c r="A1490" s="73">
        <v>41683</v>
      </c>
      <c r="B1490" s="130">
        <v>1829.829956</v>
      </c>
      <c r="C1490" s="125">
        <f t="shared" si="69"/>
        <v>1.9864125968812374E-2</v>
      </c>
      <c r="D1490" s="128">
        <f t="shared" si="70"/>
        <v>19864.125968812376</v>
      </c>
      <c r="E1490" s="128">
        <f t="shared" ca="1" si="71"/>
        <v>45302.394430481567</v>
      </c>
    </row>
    <row r="1491" spans="1:5" x14ac:dyDescent="0.3">
      <c r="A1491" s="73">
        <v>41682</v>
      </c>
      <c r="B1491" s="130">
        <v>1819.26001</v>
      </c>
      <c r="C1491" s="125">
        <f t="shared" si="69"/>
        <v>2.5397396147261997E-2</v>
      </c>
      <c r="D1491" s="128">
        <f t="shared" si="70"/>
        <v>25397.396147261996</v>
      </c>
      <c r="E1491" s="128">
        <f t="shared" ca="1" si="71"/>
        <v>45302.394430481567</v>
      </c>
    </row>
    <row r="1492" spans="1:5" x14ac:dyDescent="0.3">
      <c r="A1492" s="73">
        <v>41681</v>
      </c>
      <c r="B1492" s="130">
        <v>1819.75</v>
      </c>
      <c r="C1492" s="125">
        <f t="shared" si="69"/>
        <v>1.5202231520223153E-2</v>
      </c>
      <c r="D1492" s="128">
        <f t="shared" si="70"/>
        <v>15202.231520223153</v>
      </c>
      <c r="E1492" s="128">
        <f t="shared" ca="1" si="71"/>
        <v>45302.394430481567</v>
      </c>
    </row>
    <row r="1493" spans="1:5" x14ac:dyDescent="0.3">
      <c r="A1493" s="73">
        <v>41680</v>
      </c>
      <c r="B1493" s="130">
        <v>1799.839966</v>
      </c>
      <c r="C1493" s="125">
        <f t="shared" si="69"/>
        <v>1.0260617882430934E-2</v>
      </c>
      <c r="D1493" s="128">
        <f t="shared" si="70"/>
        <v>10260.617882430934</v>
      </c>
      <c r="E1493" s="128">
        <f t="shared" ca="1" si="71"/>
        <v>45302.394430481567</v>
      </c>
    </row>
    <row r="1494" spans="1:5" x14ac:dyDescent="0.3">
      <c r="A1494" s="73">
        <v>41677</v>
      </c>
      <c r="B1494" s="130">
        <v>1797.0200199999999</v>
      </c>
      <c r="C1494" s="125">
        <f t="shared" si="69"/>
        <v>3.7591568144785814E-3</v>
      </c>
      <c r="D1494" s="128">
        <f t="shared" si="70"/>
        <v>3759.1568144785815</v>
      </c>
      <c r="E1494" s="128">
        <f t="shared" ca="1" si="71"/>
        <v>45302.394430481567</v>
      </c>
    </row>
    <row r="1495" spans="1:5" x14ac:dyDescent="0.3">
      <c r="A1495" s="73">
        <v>41676</v>
      </c>
      <c r="B1495" s="130">
        <v>1773.4300539999999</v>
      </c>
      <c r="C1495" s="125">
        <f t="shared" si="69"/>
        <v>-3.0096315026719944E-2</v>
      </c>
      <c r="D1495" s="128">
        <f t="shared" si="70"/>
        <v>-30096.315026719945</v>
      </c>
      <c r="E1495" s="128">
        <f t="shared" ca="1" si="71"/>
        <v>45302.394430481567</v>
      </c>
    </row>
    <row r="1496" spans="1:5" x14ac:dyDescent="0.3">
      <c r="A1496" s="73">
        <v>41675</v>
      </c>
      <c r="B1496" s="130">
        <v>1751.6400149999999</v>
      </c>
      <c r="C1496" s="125">
        <f t="shared" si="69"/>
        <v>-5.0529563629729934E-2</v>
      </c>
      <c r="D1496" s="128">
        <f t="shared" si="70"/>
        <v>-50529.563629729935</v>
      </c>
      <c r="E1496" s="128">
        <f t="shared" ca="1" si="71"/>
        <v>45302.394430481567</v>
      </c>
    </row>
    <row r="1497" spans="1:5" x14ac:dyDescent="0.3">
      <c r="A1497" s="73">
        <v>41674</v>
      </c>
      <c r="B1497" s="130">
        <v>1755.1999510000001</v>
      </c>
      <c r="C1497" s="125">
        <f t="shared" si="69"/>
        <v>-4.8052986031784095E-2</v>
      </c>
      <c r="D1497" s="128">
        <f t="shared" si="70"/>
        <v>-48052.986031784094</v>
      </c>
      <c r="E1497" s="128">
        <f t="shared" ca="1" si="71"/>
        <v>40062.272581861725</v>
      </c>
    </row>
    <row r="1498" spans="1:5" x14ac:dyDescent="0.3">
      <c r="A1498" s="73">
        <v>41673</v>
      </c>
      <c r="B1498" s="130">
        <v>1741.8900149999999</v>
      </c>
      <c r="C1498" s="125">
        <f t="shared" si="69"/>
        <v>-5.2651296339758291E-2</v>
      </c>
      <c r="D1498" s="128">
        <f t="shared" si="70"/>
        <v>-52651.296339758293</v>
      </c>
      <c r="E1498" s="128">
        <f t="shared" ca="1" si="71"/>
        <v>36859.848329586384</v>
      </c>
    </row>
    <row r="1499" spans="1:5" x14ac:dyDescent="0.3">
      <c r="A1499" s="73">
        <v>41670</v>
      </c>
      <c r="B1499" s="130">
        <v>1782.589966</v>
      </c>
      <c r="C1499" s="125">
        <f t="shared" si="69"/>
        <v>-3.4292427222431199E-2</v>
      </c>
      <c r="D1499" s="128">
        <f t="shared" si="70"/>
        <v>-34292.427222431201</v>
      </c>
      <c r="E1499" s="128">
        <f t="shared" ca="1" si="71"/>
        <v>35943.783817518852</v>
      </c>
    </row>
    <row r="1500" spans="1:5" x14ac:dyDescent="0.3">
      <c r="A1500" s="73">
        <v>41669</v>
      </c>
      <c r="B1500" s="130">
        <v>1794.1899410000001</v>
      </c>
      <c r="C1500" s="125">
        <f t="shared" si="69"/>
        <v>-2.931759911566445E-2</v>
      </c>
      <c r="D1500" s="128">
        <f t="shared" si="70"/>
        <v>-29317.599115664449</v>
      </c>
      <c r="E1500" s="128">
        <f t="shared" ca="1" si="71"/>
        <v>35943.783817518852</v>
      </c>
    </row>
    <row r="1501" spans="1:5" x14ac:dyDescent="0.3">
      <c r="A1501" s="73">
        <v>41668</v>
      </c>
      <c r="B1501" s="130">
        <v>1774.1999510000001</v>
      </c>
      <c r="C1501" s="125">
        <f t="shared" si="69"/>
        <v>-3.5173613190709441E-2</v>
      </c>
      <c r="D1501" s="128">
        <f t="shared" si="70"/>
        <v>-35173.613190709439</v>
      </c>
      <c r="E1501" s="128">
        <f t="shared" ca="1" si="71"/>
        <v>35943.783817518852</v>
      </c>
    </row>
    <row r="1502" spans="1:5" x14ac:dyDescent="0.3">
      <c r="A1502" s="73">
        <v>41667</v>
      </c>
      <c r="B1502" s="130">
        <v>1792.5</v>
      </c>
      <c r="C1502" s="125">
        <f t="shared" si="69"/>
        <v>-1.4676754463039288E-2</v>
      </c>
      <c r="D1502" s="128">
        <f t="shared" si="70"/>
        <v>-14676.754463039288</v>
      </c>
      <c r="E1502" s="128">
        <f t="shared" ca="1" si="71"/>
        <v>35943.783817518852</v>
      </c>
    </row>
    <row r="1503" spans="1:5" x14ac:dyDescent="0.3">
      <c r="A1503" s="73">
        <v>41666</v>
      </c>
      <c r="B1503" s="130">
        <v>1781.5600589999999</v>
      </c>
      <c r="C1503" s="125">
        <f t="shared" si="69"/>
        <v>-3.3006364717745096E-2</v>
      </c>
      <c r="D1503" s="128">
        <f t="shared" si="70"/>
        <v>-33006.364717745098</v>
      </c>
      <c r="E1503" s="128">
        <f t="shared" ca="1" si="71"/>
        <v>35943.783817518852</v>
      </c>
    </row>
    <row r="1504" spans="1:5" x14ac:dyDescent="0.3">
      <c r="A1504" s="73">
        <v>41663</v>
      </c>
      <c r="B1504" s="130">
        <v>1790.290039</v>
      </c>
      <c r="C1504" s="125">
        <f t="shared" si="69"/>
        <v>-2.6026432227246099E-2</v>
      </c>
      <c r="D1504" s="128">
        <f t="shared" si="70"/>
        <v>-26026.4322272461</v>
      </c>
      <c r="E1504" s="128">
        <f t="shared" ca="1" si="71"/>
        <v>35943.783817518852</v>
      </c>
    </row>
    <row r="1505" spans="1:5" x14ac:dyDescent="0.3">
      <c r="A1505" s="73">
        <v>41662</v>
      </c>
      <c r="B1505" s="130">
        <v>1828.459961</v>
      </c>
      <c r="C1505" s="125">
        <f t="shared" si="69"/>
        <v>-4.9143282679868783E-3</v>
      </c>
      <c r="D1505" s="128">
        <f t="shared" si="70"/>
        <v>-4914.328267986878</v>
      </c>
      <c r="E1505" s="128">
        <f t="shared" ca="1" si="71"/>
        <v>35943.783817518852</v>
      </c>
    </row>
    <row r="1506" spans="1:5" x14ac:dyDescent="0.3">
      <c r="A1506" s="73">
        <v>41661</v>
      </c>
      <c r="B1506" s="130">
        <v>1844.8599850000001</v>
      </c>
      <c r="C1506" s="125">
        <f t="shared" si="69"/>
        <v>3.7978431567953219E-3</v>
      </c>
      <c r="D1506" s="128">
        <f t="shared" si="70"/>
        <v>3797.8431567953221</v>
      </c>
      <c r="E1506" s="128">
        <f t="shared" ca="1" si="71"/>
        <v>35943.783817518852</v>
      </c>
    </row>
    <row r="1507" spans="1:5" x14ac:dyDescent="0.3">
      <c r="A1507" s="73">
        <v>41660</v>
      </c>
      <c r="B1507" s="130">
        <v>1843.8000489999999</v>
      </c>
      <c r="C1507" s="125">
        <f t="shared" si="69"/>
        <v>9.3224811079393177E-3</v>
      </c>
      <c r="D1507" s="128">
        <f t="shared" si="70"/>
        <v>9322.4811079393185</v>
      </c>
      <c r="E1507" s="128">
        <f t="shared" ca="1" si="71"/>
        <v>35943.783817518852</v>
      </c>
    </row>
    <row r="1508" spans="1:5" x14ac:dyDescent="0.3">
      <c r="A1508" s="73">
        <v>41656</v>
      </c>
      <c r="B1508" s="130">
        <v>1838.6999510000001</v>
      </c>
      <c r="C1508" s="125">
        <f t="shared" si="69"/>
        <v>4.0024440828518859E-3</v>
      </c>
      <c r="D1508" s="128">
        <f t="shared" si="70"/>
        <v>4002.4440828518859</v>
      </c>
      <c r="E1508" s="128">
        <f t="shared" ca="1" si="71"/>
        <v>35943.783817518852</v>
      </c>
    </row>
    <row r="1509" spans="1:5" x14ac:dyDescent="0.3">
      <c r="A1509" s="73">
        <v>41655</v>
      </c>
      <c r="B1509" s="130">
        <v>1845.8900149999999</v>
      </c>
      <c r="C1509" s="125">
        <f t="shared" si="69"/>
        <v>7.5928968394074481E-3</v>
      </c>
      <c r="D1509" s="128">
        <f t="shared" si="70"/>
        <v>7592.8968394074482</v>
      </c>
      <c r="E1509" s="128">
        <f t="shared" ca="1" si="71"/>
        <v>35943.783817518852</v>
      </c>
    </row>
    <row r="1510" spans="1:5" x14ac:dyDescent="0.3">
      <c r="A1510" s="73">
        <v>41654</v>
      </c>
      <c r="B1510" s="130">
        <v>1848.380005</v>
      </c>
      <c r="C1510" s="125">
        <f t="shared" si="69"/>
        <v>1.083122344258669E-5</v>
      </c>
      <c r="D1510" s="128">
        <f t="shared" si="70"/>
        <v>10.83122344258669</v>
      </c>
      <c r="E1510" s="128">
        <f t="shared" ca="1" si="71"/>
        <v>35943.783817518852</v>
      </c>
    </row>
    <row r="1511" spans="1:5" x14ac:dyDescent="0.3">
      <c r="A1511" s="73">
        <v>41653</v>
      </c>
      <c r="B1511" s="130">
        <v>1838.880005</v>
      </c>
      <c r="C1511" s="125">
        <f t="shared" si="69"/>
        <v>-1.1894936445832061E-3</v>
      </c>
      <c r="D1511" s="128">
        <f t="shared" si="70"/>
        <v>-1189.4936445832061</v>
      </c>
      <c r="E1511" s="128">
        <f t="shared" ca="1" si="71"/>
        <v>35943.783817518852</v>
      </c>
    </row>
    <row r="1512" spans="1:5" x14ac:dyDescent="0.3">
      <c r="A1512" s="73">
        <v>41652</v>
      </c>
      <c r="B1512" s="130">
        <v>1819.1999510000001</v>
      </c>
      <c r="C1512" s="125">
        <f t="shared" si="69"/>
        <v>-1.2056083800724426E-2</v>
      </c>
      <c r="D1512" s="128">
        <f t="shared" si="70"/>
        <v>-12056.083800724426</v>
      </c>
      <c r="E1512" s="128">
        <f t="shared" ca="1" si="71"/>
        <v>35943.783817518852</v>
      </c>
    </row>
    <row r="1513" spans="1:5" x14ac:dyDescent="0.3">
      <c r="A1513" s="73">
        <v>41649</v>
      </c>
      <c r="B1513" s="130">
        <v>1842.369995</v>
      </c>
      <c r="C1513" s="125">
        <f t="shared" si="69"/>
        <v>1.8999522057305818E-4</v>
      </c>
      <c r="D1513" s="128">
        <f t="shared" si="70"/>
        <v>189.99522057305819</v>
      </c>
      <c r="E1513" s="128">
        <f t="shared" ca="1" si="71"/>
        <v>35943.783817518852</v>
      </c>
    </row>
    <row r="1514" spans="1:5" x14ac:dyDescent="0.3">
      <c r="A1514" s="73">
        <v>41648</v>
      </c>
      <c r="B1514" s="130">
        <v>1838.130005</v>
      </c>
      <c r="C1514" s="125">
        <f t="shared" si="69"/>
        <v>2.6236877040990425E-3</v>
      </c>
      <c r="D1514" s="128">
        <f t="shared" si="70"/>
        <v>2623.6877040990425</v>
      </c>
      <c r="E1514" s="128">
        <f t="shared" ca="1" si="71"/>
        <v>35943.783817518852</v>
      </c>
    </row>
    <row r="1515" spans="1:5" x14ac:dyDescent="0.3">
      <c r="A1515" s="73">
        <v>41647</v>
      </c>
      <c r="B1515" s="130">
        <v>1837.48999</v>
      </c>
      <c r="C1515" s="125">
        <f t="shared" si="69"/>
        <v>5.1969650008860668E-3</v>
      </c>
      <c r="D1515" s="128">
        <f t="shared" si="70"/>
        <v>5196.9650008860672</v>
      </c>
      <c r="E1515" s="128">
        <f t="shared" ca="1" si="71"/>
        <v>35943.783817518852</v>
      </c>
    </row>
    <row r="1516" spans="1:5" x14ac:dyDescent="0.3">
      <c r="A1516" s="73">
        <v>41646</v>
      </c>
      <c r="B1516" s="130">
        <v>1837.880005</v>
      </c>
      <c r="C1516" s="125">
        <f t="shared" si="69"/>
        <v>1.0757215221132377E-2</v>
      </c>
      <c r="D1516" s="128">
        <f t="shared" si="70"/>
        <v>10757.215221132377</v>
      </c>
      <c r="E1516" s="128">
        <f t="shared" ca="1" si="71"/>
        <v>35943.783817518852</v>
      </c>
    </row>
    <row r="1517" spans="1:5" x14ac:dyDescent="0.3">
      <c r="A1517" s="73">
        <v>41645</v>
      </c>
      <c r="B1517" s="130">
        <v>1826.7700199999999</v>
      </c>
      <c r="C1517" s="125">
        <f t="shared" si="69"/>
        <v>9.4883091444073475E-3</v>
      </c>
      <c r="D1517" s="128">
        <f t="shared" si="70"/>
        <v>9488.309144407347</v>
      </c>
      <c r="E1517" s="128">
        <f t="shared" ca="1" si="71"/>
        <v>35943.783817518852</v>
      </c>
    </row>
    <row r="1518" spans="1:5" x14ac:dyDescent="0.3">
      <c r="A1518" s="73">
        <v>41642</v>
      </c>
      <c r="B1518" s="130">
        <v>1831.369995</v>
      </c>
      <c r="C1518" s="125">
        <f t="shared" si="69"/>
        <v>1.1443388134293686E-2</v>
      </c>
      <c r="D1518" s="128">
        <f t="shared" si="70"/>
        <v>11443.388134293686</v>
      </c>
      <c r="E1518" s="128">
        <f t="shared" ca="1" si="71"/>
        <v>35943.783817518852</v>
      </c>
    </row>
    <row r="1519" spans="1:5" x14ac:dyDescent="0.3">
      <c r="A1519" s="73">
        <v>41641</v>
      </c>
      <c r="B1519" s="130">
        <v>1831.9799800000001</v>
      </c>
      <c r="C1519" s="125">
        <f t="shared" si="69"/>
        <v>2.8624357102751352E-2</v>
      </c>
      <c r="D1519" s="128">
        <f t="shared" si="70"/>
        <v>28624.357102751354</v>
      </c>
      <c r="E1519" s="128">
        <f t="shared" ca="1" si="71"/>
        <v>35943.783817518852</v>
      </c>
    </row>
    <row r="1520" spans="1:5" x14ac:dyDescent="0.3">
      <c r="A1520" s="73">
        <v>41639</v>
      </c>
      <c r="B1520" s="130">
        <v>1848.3599850000001</v>
      </c>
      <c r="C1520" s="125">
        <f t="shared" si="69"/>
        <v>3.4603168499152792E-2</v>
      </c>
      <c r="D1520" s="128">
        <f t="shared" si="70"/>
        <v>34603.168499152795</v>
      </c>
      <c r="E1520" s="128">
        <f t="shared" ca="1" si="71"/>
        <v>35943.783817518852</v>
      </c>
    </row>
    <row r="1521" spans="1:5" x14ac:dyDescent="0.3">
      <c r="A1521" s="73">
        <v>41638</v>
      </c>
      <c r="B1521" s="130">
        <v>1841.0699460000001</v>
      </c>
      <c r="C1521" s="125">
        <f t="shared" si="69"/>
        <v>3.7035577811279863E-2</v>
      </c>
      <c r="D1521" s="128">
        <f t="shared" si="70"/>
        <v>37035.577811279865</v>
      </c>
      <c r="E1521" s="128">
        <f t="shared" ca="1" si="71"/>
        <v>35943.783817518852</v>
      </c>
    </row>
    <row r="1522" spans="1:5" x14ac:dyDescent="0.3">
      <c r="A1522" s="73">
        <v>41635</v>
      </c>
      <c r="B1522" s="130">
        <v>1841.400024</v>
      </c>
      <c r="C1522" s="125">
        <f t="shared" si="69"/>
        <v>3.7116318783441349E-2</v>
      </c>
      <c r="D1522" s="128">
        <f t="shared" si="70"/>
        <v>37116.318783441347</v>
      </c>
      <c r="E1522" s="128">
        <f t="shared" ca="1" si="71"/>
        <v>35943.783817518852</v>
      </c>
    </row>
    <row r="1523" spans="1:5" x14ac:dyDescent="0.3">
      <c r="A1523" s="73">
        <v>41634</v>
      </c>
      <c r="B1523" s="130">
        <v>1842.0200199999999</v>
      </c>
      <c r="C1523" s="125">
        <f t="shared" si="69"/>
        <v>3.3553685837358405E-2</v>
      </c>
      <c r="D1523" s="128">
        <f t="shared" si="70"/>
        <v>33553.685837358404</v>
      </c>
      <c r="E1523" s="128">
        <f t="shared" ca="1" si="71"/>
        <v>35943.783817518852</v>
      </c>
    </row>
    <row r="1524" spans="1:5" x14ac:dyDescent="0.3">
      <c r="A1524" s="73">
        <v>41632</v>
      </c>
      <c r="B1524" s="130">
        <v>1833.3199460000001</v>
      </c>
      <c r="C1524" s="125">
        <f t="shared" si="69"/>
        <v>1.7030739193592437E-2</v>
      </c>
      <c r="D1524" s="128">
        <f t="shared" si="70"/>
        <v>17030.739193592435</v>
      </c>
      <c r="E1524" s="128">
        <f t="shared" ca="1" si="71"/>
        <v>35943.783817518852</v>
      </c>
    </row>
    <row r="1525" spans="1:5" x14ac:dyDescent="0.3">
      <c r="A1525" s="73">
        <v>41631</v>
      </c>
      <c r="B1525" s="130">
        <v>1827.98999</v>
      </c>
      <c r="C1525" s="125">
        <f t="shared" si="69"/>
        <v>1.0849546859463377E-2</v>
      </c>
      <c r="D1525" s="128">
        <f t="shared" si="70"/>
        <v>10849.546859463377</v>
      </c>
      <c r="E1525" s="128">
        <f t="shared" ca="1" si="71"/>
        <v>35943.783817518852</v>
      </c>
    </row>
    <row r="1526" spans="1:5" x14ac:dyDescent="0.3">
      <c r="A1526" s="73">
        <v>41628</v>
      </c>
      <c r="B1526" s="130">
        <v>1818.3199460000001</v>
      </c>
      <c r="C1526" s="125">
        <f t="shared" si="69"/>
        <v>7.3292634988808558E-3</v>
      </c>
      <c r="D1526" s="128">
        <f t="shared" si="70"/>
        <v>7329.2634988808559</v>
      </c>
      <c r="E1526" s="128">
        <f t="shared" ca="1" si="71"/>
        <v>35943.783817518852</v>
      </c>
    </row>
    <row r="1527" spans="1:5" x14ac:dyDescent="0.3">
      <c r="A1527" s="73">
        <v>41627</v>
      </c>
      <c r="B1527" s="130">
        <v>1809.599976</v>
      </c>
      <c r="C1527" s="125">
        <f t="shared" si="69"/>
        <v>1.3764444631648276E-2</v>
      </c>
      <c r="D1527" s="128">
        <f t="shared" si="70"/>
        <v>13764.444631648275</v>
      </c>
      <c r="E1527" s="128">
        <f t="shared" ca="1" si="71"/>
        <v>35943.783817518852</v>
      </c>
    </row>
    <row r="1528" spans="1:5" x14ac:dyDescent="0.3">
      <c r="A1528" s="73">
        <v>41626</v>
      </c>
      <c r="B1528" s="130">
        <v>1810.650024</v>
      </c>
      <c r="C1528" s="125">
        <f t="shared" si="69"/>
        <v>9.950839415721946E-3</v>
      </c>
      <c r="D1528" s="128">
        <f t="shared" si="70"/>
        <v>9950.8394157219464</v>
      </c>
      <c r="E1528" s="128">
        <f t="shared" ca="1" si="71"/>
        <v>35943.783817518852</v>
      </c>
    </row>
    <row r="1529" spans="1:5" x14ac:dyDescent="0.3">
      <c r="A1529" s="73">
        <v>41625</v>
      </c>
      <c r="B1529" s="130">
        <v>1781</v>
      </c>
      <c r="C1529" s="125">
        <f t="shared" si="69"/>
        <v>-7.8823629283476526E-3</v>
      </c>
      <c r="D1529" s="128">
        <f t="shared" si="70"/>
        <v>-7882.362928347653</v>
      </c>
      <c r="E1529" s="128">
        <f t="shared" ca="1" si="71"/>
        <v>35943.783817518852</v>
      </c>
    </row>
    <row r="1530" spans="1:5" x14ac:dyDescent="0.3">
      <c r="A1530" s="73">
        <v>41624</v>
      </c>
      <c r="B1530" s="130">
        <v>1786.540039</v>
      </c>
      <c r="C1530" s="125">
        <f t="shared" si="69"/>
        <v>-7.9737824469039431E-3</v>
      </c>
      <c r="D1530" s="128">
        <f t="shared" si="70"/>
        <v>-7973.7824469039433</v>
      </c>
      <c r="E1530" s="128">
        <f t="shared" ca="1" si="71"/>
        <v>35943.783817518852</v>
      </c>
    </row>
    <row r="1531" spans="1:5" x14ac:dyDescent="0.3">
      <c r="A1531" s="73">
        <v>41621</v>
      </c>
      <c r="B1531" s="130">
        <v>1775.3199460000001</v>
      </c>
      <c r="C1531" s="125">
        <f t="shared" si="69"/>
        <v>-1.6884451854745075E-2</v>
      </c>
      <c r="D1531" s="128">
        <f t="shared" si="70"/>
        <v>-16884.451854745075</v>
      </c>
      <c r="E1531" s="128">
        <f t="shared" ca="1" si="71"/>
        <v>35943.783817518852</v>
      </c>
    </row>
    <row r="1532" spans="1:5" x14ac:dyDescent="0.3">
      <c r="A1532" s="73">
        <v>41620</v>
      </c>
      <c r="B1532" s="130">
        <v>1775.5</v>
      </c>
      <c r="C1532" s="125">
        <f t="shared" si="69"/>
        <v>-1.7557245259953058E-2</v>
      </c>
      <c r="D1532" s="128">
        <f t="shared" si="70"/>
        <v>-17557.245259953059</v>
      </c>
      <c r="E1532" s="128">
        <f t="shared" ca="1" si="71"/>
        <v>35943.783817518852</v>
      </c>
    </row>
    <row r="1533" spans="1:5" x14ac:dyDescent="0.3">
      <c r="A1533" s="73">
        <v>41619</v>
      </c>
      <c r="B1533" s="130">
        <v>1782.219971</v>
      </c>
      <c r="C1533" s="125">
        <f t="shared" si="69"/>
        <v>-1.138817306892248E-2</v>
      </c>
      <c r="D1533" s="128">
        <f t="shared" si="70"/>
        <v>-11388.173068922481</v>
      </c>
      <c r="E1533" s="128">
        <f t="shared" ca="1" si="71"/>
        <v>35943.783817518852</v>
      </c>
    </row>
    <row r="1534" spans="1:5" x14ac:dyDescent="0.3">
      <c r="A1534" s="73">
        <v>41618</v>
      </c>
      <c r="B1534" s="130">
        <v>1802.619995</v>
      </c>
      <c r="C1534" s="125">
        <f t="shared" si="69"/>
        <v>7.7679087453708107E-5</v>
      </c>
      <c r="D1534" s="128">
        <f t="shared" si="70"/>
        <v>77.679087453708107</v>
      </c>
      <c r="E1534" s="128">
        <f t="shared" ca="1" si="71"/>
        <v>35943.783817518852</v>
      </c>
    </row>
    <row r="1535" spans="1:5" x14ac:dyDescent="0.3">
      <c r="A1535" s="73">
        <v>41617</v>
      </c>
      <c r="B1535" s="130">
        <v>1808.369995</v>
      </c>
      <c r="C1535" s="125">
        <f t="shared" si="69"/>
        <v>2.0002576409037243E-3</v>
      </c>
      <c r="D1535" s="128">
        <f t="shared" si="70"/>
        <v>2000.2576409037242</v>
      </c>
      <c r="E1535" s="128">
        <f t="shared" ca="1" si="71"/>
        <v>35943.783817518852</v>
      </c>
    </row>
    <row r="1536" spans="1:5" x14ac:dyDescent="0.3">
      <c r="A1536" s="73">
        <v>41614</v>
      </c>
      <c r="B1536" s="130">
        <v>1805.089966</v>
      </c>
      <c r="C1536" s="125">
        <f t="shared" si="69"/>
        <v>5.1451903686190459E-3</v>
      </c>
      <c r="D1536" s="128">
        <f t="shared" si="70"/>
        <v>5145.1903686190462</v>
      </c>
      <c r="E1536" s="128">
        <f t="shared" ca="1" si="71"/>
        <v>35943.783817518852</v>
      </c>
    </row>
    <row r="1537" spans="1:5" x14ac:dyDescent="0.3">
      <c r="A1537" s="73">
        <v>41613</v>
      </c>
      <c r="B1537" s="130">
        <v>1785.030029</v>
      </c>
      <c r="C1537" s="125">
        <f t="shared" si="69"/>
        <v>2.0546175192537319E-3</v>
      </c>
      <c r="D1537" s="128">
        <f t="shared" si="70"/>
        <v>2054.6175192537321</v>
      </c>
      <c r="E1537" s="128">
        <f t="shared" ca="1" si="71"/>
        <v>35943.783817518852</v>
      </c>
    </row>
    <row r="1538" spans="1:5" x14ac:dyDescent="0.3">
      <c r="A1538" s="73">
        <v>41612</v>
      </c>
      <c r="B1538" s="130">
        <v>1792.8100589999999</v>
      </c>
      <c r="C1538" s="125">
        <f t="shared" si="69"/>
        <v>2.7631002331351961E-3</v>
      </c>
      <c r="D1538" s="128">
        <f t="shared" si="70"/>
        <v>2763.100233135196</v>
      </c>
      <c r="E1538" s="128">
        <f t="shared" ca="1" si="71"/>
        <v>35943.783817518852</v>
      </c>
    </row>
    <row r="1539" spans="1:5" x14ac:dyDescent="0.3">
      <c r="A1539" s="73">
        <v>41611</v>
      </c>
      <c r="B1539" s="130">
        <v>1795.150024</v>
      </c>
      <c r="C1539" s="125">
        <f t="shared" si="69"/>
        <v>2.0206164236167279E-3</v>
      </c>
      <c r="D1539" s="128">
        <f t="shared" si="70"/>
        <v>2020.6164236167278</v>
      </c>
      <c r="E1539" s="128">
        <f t="shared" ca="1" si="71"/>
        <v>35943.783817518852</v>
      </c>
    </row>
    <row r="1540" spans="1:5" x14ac:dyDescent="0.3">
      <c r="A1540" s="73">
        <v>41610</v>
      </c>
      <c r="B1540" s="130">
        <v>1800.900024</v>
      </c>
      <c r="C1540" s="125">
        <f t="shared" si="69"/>
        <v>1.5126238298270867E-3</v>
      </c>
      <c r="D1540" s="128">
        <f t="shared" si="70"/>
        <v>1512.6238298270866</v>
      </c>
      <c r="E1540" s="128">
        <f t="shared" ca="1" si="71"/>
        <v>35943.783817518852</v>
      </c>
    </row>
    <row r="1541" spans="1:5" x14ac:dyDescent="0.3">
      <c r="A1541" s="73">
        <v>41607</v>
      </c>
      <c r="B1541" s="130">
        <v>1805.8100589999999</v>
      </c>
      <c r="C1541" s="125">
        <f t="shared" si="69"/>
        <v>8.4831310062523091E-3</v>
      </c>
      <c r="D1541" s="128">
        <f t="shared" si="70"/>
        <v>8483.1310062523098</v>
      </c>
      <c r="E1541" s="128">
        <f t="shared" ca="1" si="71"/>
        <v>35943.783817518852</v>
      </c>
    </row>
    <row r="1542" spans="1:5" x14ac:dyDescent="0.3">
      <c r="A1542" s="73">
        <v>41605</v>
      </c>
      <c r="B1542" s="130">
        <v>1807.2299800000001</v>
      </c>
      <c r="C1542" s="125">
        <f t="shared" si="69"/>
        <v>1.4158237934904561E-2</v>
      </c>
      <c r="D1542" s="128">
        <f t="shared" si="70"/>
        <v>14158.23793490456</v>
      </c>
      <c r="E1542" s="128">
        <f t="shared" ca="1" si="71"/>
        <v>35943.783817518852</v>
      </c>
    </row>
    <row r="1543" spans="1:5" x14ac:dyDescent="0.3">
      <c r="A1543" s="73">
        <v>41604</v>
      </c>
      <c r="B1543" s="130">
        <v>1802.75</v>
      </c>
      <c r="C1543" s="125">
        <f t="shared" si="69"/>
        <v>1.9833828425909417E-2</v>
      </c>
      <c r="D1543" s="128">
        <f t="shared" si="70"/>
        <v>19833.828425909418</v>
      </c>
      <c r="E1543" s="128">
        <f t="shared" ca="1" si="71"/>
        <v>35943.783817518852</v>
      </c>
    </row>
    <row r="1544" spans="1:5" x14ac:dyDescent="0.3">
      <c r="A1544" s="73">
        <v>41603</v>
      </c>
      <c r="B1544" s="130">
        <v>1802.4799800000001</v>
      </c>
      <c r="C1544" s="125">
        <f t="shared" ref="C1544:C1607" si="72">B1544/B1554-1</f>
        <v>1.7264031481096342E-2</v>
      </c>
      <c r="D1544" s="128">
        <f t="shared" ref="D1544:D1607" si="73">C1544*$B$5</f>
        <v>17264.031481096343</v>
      </c>
      <c r="E1544" s="128">
        <f t="shared" ref="E1544:E1607" ca="1" si="74">ABS(_xlfn.PERCENTILE.INC(OFFSET(D1544,0,0,Window),1-VaRLevel))</f>
        <v>35943.783817518852</v>
      </c>
    </row>
    <row r="1545" spans="1:5" x14ac:dyDescent="0.3">
      <c r="A1545" s="73">
        <v>41600</v>
      </c>
      <c r="B1545" s="130">
        <v>1804.76001</v>
      </c>
      <c r="C1545" s="125">
        <f t="shared" si="72"/>
        <v>1.9287152613679526E-2</v>
      </c>
      <c r="D1545" s="128">
        <f t="shared" si="73"/>
        <v>19287.152613679526</v>
      </c>
      <c r="E1545" s="128">
        <f t="shared" ca="1" si="74"/>
        <v>35943.783817518852</v>
      </c>
    </row>
    <row r="1546" spans="1:5" x14ac:dyDescent="0.3">
      <c r="A1546" s="73">
        <v>41599</v>
      </c>
      <c r="B1546" s="130">
        <v>1795.849976</v>
      </c>
      <c r="C1546" s="125">
        <f t="shared" si="72"/>
        <v>2.7873938317274138E-2</v>
      </c>
      <c r="D1546" s="128">
        <f t="shared" si="73"/>
        <v>27873.93831727414</v>
      </c>
      <c r="E1546" s="128">
        <f t="shared" ca="1" si="74"/>
        <v>35943.783817518852</v>
      </c>
    </row>
    <row r="1547" spans="1:5" x14ac:dyDescent="0.3">
      <c r="A1547" s="73">
        <v>41598</v>
      </c>
      <c r="B1547" s="130">
        <v>1781.369995</v>
      </c>
      <c r="C1547" s="125">
        <f t="shared" si="72"/>
        <v>6.1451943029624534E-3</v>
      </c>
      <c r="D1547" s="128">
        <f t="shared" si="73"/>
        <v>6145.1943029624535</v>
      </c>
      <c r="E1547" s="128">
        <f t="shared" ca="1" si="74"/>
        <v>35943.783817518852</v>
      </c>
    </row>
    <row r="1548" spans="1:5" x14ac:dyDescent="0.3">
      <c r="A1548" s="73">
        <v>41597</v>
      </c>
      <c r="B1548" s="130">
        <v>1787.869995</v>
      </c>
      <c r="C1548" s="125">
        <f t="shared" si="72"/>
        <v>1.4123907048669837E-2</v>
      </c>
      <c r="D1548" s="128">
        <f t="shared" si="73"/>
        <v>14123.907048669837</v>
      </c>
      <c r="E1548" s="128">
        <f t="shared" ca="1" si="74"/>
        <v>35943.783817518852</v>
      </c>
    </row>
    <row r="1549" spans="1:5" x14ac:dyDescent="0.3">
      <c r="A1549" s="73">
        <v>41596</v>
      </c>
      <c r="B1549" s="130">
        <v>1791.530029</v>
      </c>
      <c r="C1549" s="125">
        <f t="shared" si="72"/>
        <v>1.3348930262599756E-2</v>
      </c>
      <c r="D1549" s="128">
        <f t="shared" si="73"/>
        <v>13348.930262599757</v>
      </c>
      <c r="E1549" s="128">
        <f t="shared" ca="1" si="74"/>
        <v>35943.783817518852</v>
      </c>
    </row>
    <row r="1550" spans="1:5" x14ac:dyDescent="0.3">
      <c r="A1550" s="73">
        <v>41593</v>
      </c>
      <c r="B1550" s="130">
        <v>1798.1800539999999</v>
      </c>
      <c r="C1550" s="125">
        <f t="shared" si="72"/>
        <v>2.0742057792096702E-2</v>
      </c>
      <c r="D1550" s="128">
        <f t="shared" si="73"/>
        <v>20742.057792096701</v>
      </c>
      <c r="E1550" s="128">
        <f t="shared" ca="1" si="74"/>
        <v>35943.783817518852</v>
      </c>
    </row>
    <row r="1551" spans="1:5" x14ac:dyDescent="0.3">
      <c r="A1551" s="73">
        <v>41592</v>
      </c>
      <c r="B1551" s="130">
        <v>1790.619995</v>
      </c>
      <c r="C1551" s="125">
        <f t="shared" si="72"/>
        <v>1.9401753016345502E-2</v>
      </c>
      <c r="D1551" s="128">
        <f t="shared" si="73"/>
        <v>19401.753016345501</v>
      </c>
      <c r="E1551" s="128">
        <f t="shared" ca="1" si="74"/>
        <v>35943.783817518852</v>
      </c>
    </row>
    <row r="1552" spans="1:5" x14ac:dyDescent="0.3">
      <c r="A1552" s="73">
        <v>41591</v>
      </c>
      <c r="B1552" s="130">
        <v>1782</v>
      </c>
      <c r="C1552" s="125">
        <f t="shared" si="72"/>
        <v>1.0599350298381216E-2</v>
      </c>
      <c r="D1552" s="128">
        <f t="shared" si="73"/>
        <v>10599.350298381216</v>
      </c>
      <c r="E1552" s="128">
        <f t="shared" ca="1" si="74"/>
        <v>36859.848329586384</v>
      </c>
    </row>
    <row r="1553" spans="1:5" x14ac:dyDescent="0.3">
      <c r="A1553" s="73">
        <v>41590</v>
      </c>
      <c r="B1553" s="130">
        <v>1767.6899410000001</v>
      </c>
      <c r="C1553" s="125">
        <f t="shared" si="72"/>
        <v>-2.4041367520543089E-3</v>
      </c>
      <c r="D1553" s="128">
        <f t="shared" si="73"/>
        <v>-2404.136752054309</v>
      </c>
      <c r="E1553" s="128">
        <f t="shared" ca="1" si="74"/>
        <v>38007.399999674715</v>
      </c>
    </row>
    <row r="1554" spans="1:5" x14ac:dyDescent="0.3">
      <c r="A1554" s="73">
        <v>41589</v>
      </c>
      <c r="B1554" s="130">
        <v>1771.8900149999999</v>
      </c>
      <c r="C1554" s="125">
        <f t="shared" si="72"/>
        <v>5.5501813639629027E-3</v>
      </c>
      <c r="D1554" s="128">
        <f t="shared" si="73"/>
        <v>5550.1813639629027</v>
      </c>
      <c r="E1554" s="128">
        <f t="shared" ca="1" si="74"/>
        <v>39287.404542451623</v>
      </c>
    </row>
    <row r="1555" spans="1:5" x14ac:dyDescent="0.3">
      <c r="A1555" s="73">
        <v>41586</v>
      </c>
      <c r="B1555" s="130">
        <v>1770.6099850000001</v>
      </c>
      <c r="C1555" s="125">
        <f t="shared" si="72"/>
        <v>6.1598759365160127E-3</v>
      </c>
      <c r="D1555" s="128">
        <f t="shared" si="73"/>
        <v>6159.8759365160131</v>
      </c>
      <c r="E1555" s="128">
        <f t="shared" ca="1" si="74"/>
        <v>39287.404542451623</v>
      </c>
    </row>
    <row r="1556" spans="1:5" x14ac:dyDescent="0.3">
      <c r="A1556" s="73">
        <v>41585</v>
      </c>
      <c r="B1556" s="130">
        <v>1747.150024</v>
      </c>
      <c r="C1556" s="125">
        <f t="shared" si="72"/>
        <v>-2.8080625498041467E-3</v>
      </c>
      <c r="D1556" s="128">
        <f t="shared" si="73"/>
        <v>-2808.0625498041468</v>
      </c>
      <c r="E1556" s="128">
        <f t="shared" ca="1" si="74"/>
        <v>39287.404542451623</v>
      </c>
    </row>
    <row r="1557" spans="1:5" x14ac:dyDescent="0.3">
      <c r="A1557" s="73">
        <v>41584</v>
      </c>
      <c r="B1557" s="130">
        <v>1770.48999</v>
      </c>
      <c r="C1557" s="125">
        <f t="shared" si="72"/>
        <v>1.3805692306927186E-2</v>
      </c>
      <c r="D1557" s="128">
        <f t="shared" si="73"/>
        <v>13805.692306927187</v>
      </c>
      <c r="E1557" s="128">
        <f t="shared" ca="1" si="74"/>
        <v>39287.404542451623</v>
      </c>
    </row>
    <row r="1558" spans="1:5" x14ac:dyDescent="0.3">
      <c r="A1558" s="73">
        <v>41583</v>
      </c>
      <c r="B1558" s="130">
        <v>1762.969971</v>
      </c>
      <c r="C1558" s="125">
        <f t="shared" si="72"/>
        <v>4.7301924532086037E-3</v>
      </c>
      <c r="D1558" s="128">
        <f t="shared" si="73"/>
        <v>4730.1924532086041</v>
      </c>
      <c r="E1558" s="128">
        <f t="shared" ca="1" si="74"/>
        <v>39287.404542451623</v>
      </c>
    </row>
    <row r="1559" spans="1:5" x14ac:dyDescent="0.3">
      <c r="A1559" s="73">
        <v>41582</v>
      </c>
      <c r="B1559" s="130">
        <v>1767.9300539999999</v>
      </c>
      <c r="C1559" s="125">
        <f t="shared" si="72"/>
        <v>1.3337853533933686E-2</v>
      </c>
      <c r="D1559" s="128">
        <f t="shared" si="73"/>
        <v>13337.853533933685</v>
      </c>
      <c r="E1559" s="128">
        <f t="shared" ca="1" si="74"/>
        <v>39287.404542451623</v>
      </c>
    </row>
    <row r="1560" spans="1:5" x14ac:dyDescent="0.3">
      <c r="A1560" s="73">
        <v>41579</v>
      </c>
      <c r="B1560" s="130">
        <v>1761.6400149999999</v>
      </c>
      <c r="C1560" s="125">
        <f t="shared" si="72"/>
        <v>9.825173402120857E-3</v>
      </c>
      <c r="D1560" s="128">
        <f t="shared" si="73"/>
        <v>9825.1734021208576</v>
      </c>
      <c r="E1560" s="128">
        <f t="shared" ca="1" si="74"/>
        <v>39287.404542451623</v>
      </c>
    </row>
    <row r="1561" spans="1:5" x14ac:dyDescent="0.3">
      <c r="A1561" s="73">
        <v>41578</v>
      </c>
      <c r="B1561" s="130">
        <v>1756.540039</v>
      </c>
      <c r="C1561" s="125">
        <f t="shared" si="72"/>
        <v>1.3495666662495465E-2</v>
      </c>
      <c r="D1561" s="128">
        <f t="shared" si="73"/>
        <v>13495.666662495465</v>
      </c>
      <c r="E1561" s="128">
        <f t="shared" ca="1" si="74"/>
        <v>39287.404542451623</v>
      </c>
    </row>
    <row r="1562" spans="1:5" x14ac:dyDescent="0.3">
      <c r="A1562" s="73">
        <v>41577</v>
      </c>
      <c r="B1562" s="130">
        <v>1763.3100589999999</v>
      </c>
      <c r="C1562" s="125">
        <f t="shared" si="72"/>
        <v>2.4263170796923861E-2</v>
      </c>
      <c r="D1562" s="128">
        <f t="shared" si="73"/>
        <v>24263.17079692386</v>
      </c>
      <c r="E1562" s="128">
        <f t="shared" ca="1" si="74"/>
        <v>39287.404542451623</v>
      </c>
    </row>
    <row r="1563" spans="1:5" x14ac:dyDescent="0.3">
      <c r="A1563" s="73">
        <v>41576</v>
      </c>
      <c r="B1563" s="130">
        <v>1771.9499510000001</v>
      </c>
      <c r="C1563" s="125">
        <f t="shared" si="72"/>
        <v>4.3514298336134516E-2</v>
      </c>
      <c r="D1563" s="128">
        <f t="shared" si="73"/>
        <v>43514.298336134518</v>
      </c>
      <c r="E1563" s="128">
        <f t="shared" ca="1" si="74"/>
        <v>39287.404542451623</v>
      </c>
    </row>
    <row r="1564" spans="1:5" x14ac:dyDescent="0.3">
      <c r="A1564" s="73">
        <v>41575</v>
      </c>
      <c r="B1564" s="130">
        <v>1762.1099850000001</v>
      </c>
      <c r="C1564" s="125">
        <f t="shared" si="72"/>
        <v>3.0389307041622571E-2</v>
      </c>
      <c r="D1564" s="128">
        <f t="shared" si="73"/>
        <v>30389.307041622571</v>
      </c>
      <c r="E1564" s="128">
        <f t="shared" ca="1" si="74"/>
        <v>39287.404542451623</v>
      </c>
    </row>
    <row r="1565" spans="1:5" x14ac:dyDescent="0.3">
      <c r="A1565" s="73">
        <v>41572</v>
      </c>
      <c r="B1565" s="130">
        <v>1759.7700199999999</v>
      </c>
      <c r="C1565" s="125">
        <f t="shared" si="72"/>
        <v>3.3213991678890054E-2</v>
      </c>
      <c r="D1565" s="128">
        <f t="shared" si="73"/>
        <v>33213.991678890052</v>
      </c>
      <c r="E1565" s="128">
        <f t="shared" ca="1" si="74"/>
        <v>39287.404542451623</v>
      </c>
    </row>
    <row r="1566" spans="1:5" x14ac:dyDescent="0.3">
      <c r="A1566" s="73">
        <v>41571</v>
      </c>
      <c r="B1566" s="130">
        <v>1752.0699460000001</v>
      </c>
      <c r="C1566" s="125">
        <f t="shared" si="72"/>
        <v>3.5159690011331124E-2</v>
      </c>
      <c r="D1566" s="128">
        <f t="shared" si="73"/>
        <v>35159.69001133112</v>
      </c>
      <c r="E1566" s="128">
        <f t="shared" ca="1" si="74"/>
        <v>39287.404542451623</v>
      </c>
    </row>
    <row r="1567" spans="1:5" x14ac:dyDescent="0.3">
      <c r="A1567" s="73">
        <v>41570</v>
      </c>
      <c r="B1567" s="130">
        <v>1746.380005</v>
      </c>
      <c r="C1567" s="125">
        <f t="shared" si="72"/>
        <v>5.4322615126936258E-2</v>
      </c>
      <c r="D1567" s="128">
        <f t="shared" si="73"/>
        <v>54322.61512693626</v>
      </c>
      <c r="E1567" s="128">
        <f t="shared" ca="1" si="74"/>
        <v>39287.404542451623</v>
      </c>
    </row>
    <row r="1568" spans="1:5" x14ac:dyDescent="0.3">
      <c r="A1568" s="73">
        <v>41569</v>
      </c>
      <c r="B1568" s="130">
        <v>1754.670044</v>
      </c>
      <c r="C1568" s="125">
        <f t="shared" si="72"/>
        <v>5.9935422958612872E-2</v>
      </c>
      <c r="D1568" s="128">
        <f t="shared" si="73"/>
        <v>59935.422958612871</v>
      </c>
      <c r="E1568" s="128">
        <f t="shared" ca="1" si="74"/>
        <v>39287.404542451623</v>
      </c>
    </row>
    <row r="1569" spans="1:5" x14ac:dyDescent="0.3">
      <c r="A1569" s="73">
        <v>41568</v>
      </c>
      <c r="B1569" s="130">
        <v>1744.660034</v>
      </c>
      <c r="C1569" s="125">
        <f t="shared" si="72"/>
        <v>4.0892083624358921E-2</v>
      </c>
      <c r="D1569" s="128">
        <f t="shared" si="73"/>
        <v>40892.083624358922</v>
      </c>
      <c r="E1569" s="128">
        <f t="shared" ca="1" si="74"/>
        <v>39287.404542451623</v>
      </c>
    </row>
    <row r="1570" spans="1:5" x14ac:dyDescent="0.3">
      <c r="A1570" s="73">
        <v>41565</v>
      </c>
      <c r="B1570" s="130">
        <v>1744.5</v>
      </c>
      <c r="C1570" s="125">
        <f t="shared" si="72"/>
        <v>3.1943212067435667E-2</v>
      </c>
      <c r="D1570" s="128">
        <f t="shared" si="73"/>
        <v>31943.212067435667</v>
      </c>
      <c r="E1570" s="128">
        <f t="shared" ca="1" si="74"/>
        <v>39287.404542451623</v>
      </c>
    </row>
    <row r="1571" spans="1:5" x14ac:dyDescent="0.3">
      <c r="A1571" s="73">
        <v>41564</v>
      </c>
      <c r="B1571" s="130">
        <v>1733.150024</v>
      </c>
      <c r="C1571" s="125">
        <f t="shared" si="72"/>
        <v>3.2460408240111871E-2</v>
      </c>
      <c r="D1571" s="128">
        <f t="shared" si="73"/>
        <v>32460.408240111872</v>
      </c>
      <c r="E1571" s="128">
        <f t="shared" ca="1" si="74"/>
        <v>39287.404542451623</v>
      </c>
    </row>
    <row r="1572" spans="1:5" x14ac:dyDescent="0.3">
      <c r="A1572" s="73">
        <v>41563</v>
      </c>
      <c r="B1572" s="130">
        <v>1721.540039</v>
      </c>
      <c r="C1572" s="125">
        <f t="shared" si="72"/>
        <v>1.6335400049399817E-2</v>
      </c>
      <c r="D1572" s="128">
        <f t="shared" si="73"/>
        <v>16335.400049399817</v>
      </c>
      <c r="E1572" s="128">
        <f t="shared" ca="1" si="74"/>
        <v>39287.404542451623</v>
      </c>
    </row>
    <row r="1573" spans="1:5" x14ac:dyDescent="0.3">
      <c r="A1573" s="73">
        <v>41562</v>
      </c>
      <c r="B1573" s="130">
        <v>1698.0600589999999</v>
      </c>
      <c r="C1573" s="125">
        <f t="shared" si="72"/>
        <v>1.8053445427728132E-3</v>
      </c>
      <c r="D1573" s="128">
        <f t="shared" si="73"/>
        <v>1805.3445427728132</v>
      </c>
      <c r="E1573" s="128">
        <f t="shared" ca="1" si="74"/>
        <v>39287.404542451623</v>
      </c>
    </row>
    <row r="1574" spans="1:5" x14ac:dyDescent="0.3">
      <c r="A1574" s="73">
        <v>41561</v>
      </c>
      <c r="B1574" s="130">
        <v>1710.1400149999999</v>
      </c>
      <c r="C1574" s="125">
        <f t="shared" si="72"/>
        <v>1.7002149901516272E-2</v>
      </c>
      <c r="D1574" s="128">
        <f t="shared" si="73"/>
        <v>17002.149901516274</v>
      </c>
      <c r="E1574" s="128">
        <f t="shared" ca="1" si="74"/>
        <v>39287.404542451623</v>
      </c>
    </row>
    <row r="1575" spans="1:5" x14ac:dyDescent="0.3">
      <c r="A1575" s="73">
        <v>41558</v>
      </c>
      <c r="B1575" s="130">
        <v>1703.1999510000001</v>
      </c>
      <c r="C1575" s="125">
        <f t="shared" si="72"/>
        <v>6.7681105364267857E-3</v>
      </c>
      <c r="D1575" s="128">
        <f t="shared" si="73"/>
        <v>6768.110536426786</v>
      </c>
      <c r="E1575" s="128">
        <f t="shared" ca="1" si="74"/>
        <v>39287.404542451623</v>
      </c>
    </row>
    <row r="1576" spans="1:5" x14ac:dyDescent="0.3">
      <c r="A1576" s="73">
        <v>41557</v>
      </c>
      <c r="B1576" s="130">
        <v>1692.5600589999999</v>
      </c>
      <c r="C1576" s="125">
        <f t="shared" si="72"/>
        <v>-3.5969227935593873E-3</v>
      </c>
      <c r="D1576" s="128">
        <f t="shared" si="73"/>
        <v>-3596.9227935593872</v>
      </c>
      <c r="E1576" s="128">
        <f t="shared" ca="1" si="74"/>
        <v>39287.404542451623</v>
      </c>
    </row>
    <row r="1577" spans="1:5" x14ac:dyDescent="0.3">
      <c r="A1577" s="73">
        <v>41556</v>
      </c>
      <c r="B1577" s="130">
        <v>1656.400024</v>
      </c>
      <c r="C1577" s="125">
        <f t="shared" si="72"/>
        <v>-2.1485491573155269E-2</v>
      </c>
      <c r="D1577" s="128">
        <f t="shared" si="73"/>
        <v>-21485.491573155268</v>
      </c>
      <c r="E1577" s="128">
        <f t="shared" ca="1" si="74"/>
        <v>39287.404542451623</v>
      </c>
    </row>
    <row r="1578" spans="1:5" x14ac:dyDescent="0.3">
      <c r="A1578" s="73">
        <v>41555</v>
      </c>
      <c r="B1578" s="130">
        <v>1655.4499510000001</v>
      </c>
      <c r="C1578" s="125">
        <f t="shared" si="72"/>
        <v>-2.4725814419568559E-2</v>
      </c>
      <c r="D1578" s="128">
        <f t="shared" si="73"/>
        <v>-24725.81441956856</v>
      </c>
      <c r="E1578" s="128">
        <f t="shared" ca="1" si="74"/>
        <v>39287.404542451623</v>
      </c>
    </row>
    <row r="1579" spans="1:5" x14ac:dyDescent="0.3">
      <c r="A1579" s="73">
        <v>41554</v>
      </c>
      <c r="B1579" s="130">
        <v>1676.119995</v>
      </c>
      <c r="C1579" s="125">
        <f t="shared" si="72"/>
        <v>-1.511303736769809E-2</v>
      </c>
      <c r="D1579" s="128">
        <f t="shared" si="73"/>
        <v>-15113.037367698091</v>
      </c>
      <c r="E1579" s="128">
        <f t="shared" ca="1" si="74"/>
        <v>39287.404542451623</v>
      </c>
    </row>
    <row r="1580" spans="1:5" x14ac:dyDescent="0.3">
      <c r="A1580" s="73">
        <v>41551</v>
      </c>
      <c r="B1580" s="130">
        <v>1690.5</v>
      </c>
      <c r="C1580" s="125">
        <f t="shared" si="72"/>
        <v>-1.1351494297389464E-2</v>
      </c>
      <c r="D1580" s="128">
        <f t="shared" si="73"/>
        <v>-11351.494297389463</v>
      </c>
      <c r="E1580" s="128">
        <f t="shared" ca="1" si="74"/>
        <v>39287.404542451623</v>
      </c>
    </row>
    <row r="1581" spans="1:5" x14ac:dyDescent="0.3">
      <c r="A1581" s="73">
        <v>41550</v>
      </c>
      <c r="B1581" s="130">
        <v>1678.660034</v>
      </c>
      <c r="C1581" s="125">
        <f t="shared" si="72"/>
        <v>-2.5360807309977917E-2</v>
      </c>
      <c r="D1581" s="128">
        <f t="shared" si="73"/>
        <v>-25360.807309977918</v>
      </c>
      <c r="E1581" s="128">
        <f t="shared" ca="1" si="74"/>
        <v>39287.404542451623</v>
      </c>
    </row>
    <row r="1582" spans="1:5" x14ac:dyDescent="0.3">
      <c r="A1582" s="73">
        <v>41549</v>
      </c>
      <c r="B1582" s="130">
        <v>1693.869995</v>
      </c>
      <c r="C1582" s="125">
        <f t="shared" si="72"/>
        <v>-1.8342311090658869E-2</v>
      </c>
      <c r="D1582" s="128">
        <f t="shared" si="73"/>
        <v>-18342.31109065887</v>
      </c>
      <c r="E1582" s="128">
        <f t="shared" ca="1" si="74"/>
        <v>39287.404542451623</v>
      </c>
    </row>
    <row r="1583" spans="1:5" x14ac:dyDescent="0.3">
      <c r="A1583" s="73">
        <v>41548</v>
      </c>
      <c r="B1583" s="130">
        <v>1695</v>
      </c>
      <c r="C1583" s="125">
        <f t="shared" si="72"/>
        <v>-5.7251518939607227E-3</v>
      </c>
      <c r="D1583" s="128">
        <f t="shared" si="73"/>
        <v>-5725.1518939607231</v>
      </c>
      <c r="E1583" s="128">
        <f t="shared" ca="1" si="74"/>
        <v>39287.404542451623</v>
      </c>
    </row>
    <row r="1584" spans="1:5" x14ac:dyDescent="0.3">
      <c r="A1584" s="73">
        <v>41547</v>
      </c>
      <c r="B1584" s="130">
        <v>1681.5500489999999</v>
      </c>
      <c r="C1584" s="125">
        <f t="shared" si="72"/>
        <v>-9.4544811657090166E-3</v>
      </c>
      <c r="D1584" s="128">
        <f t="shared" si="73"/>
        <v>-9454.4811657090158</v>
      </c>
      <c r="E1584" s="128">
        <f t="shared" ca="1" si="74"/>
        <v>39287.404542451623</v>
      </c>
    </row>
    <row r="1585" spans="1:5" x14ac:dyDescent="0.3">
      <c r="A1585" s="73">
        <v>41544</v>
      </c>
      <c r="B1585" s="130">
        <v>1691.75</v>
      </c>
      <c r="C1585" s="125">
        <f t="shared" si="72"/>
        <v>2.2275072851587474E-3</v>
      </c>
      <c r="D1585" s="128">
        <f t="shared" si="73"/>
        <v>2227.5072851587474</v>
      </c>
      <c r="E1585" s="128">
        <f t="shared" ca="1" si="74"/>
        <v>39287.404542451623</v>
      </c>
    </row>
    <row r="1586" spans="1:5" x14ac:dyDescent="0.3">
      <c r="A1586" s="73">
        <v>41543</v>
      </c>
      <c r="B1586" s="130">
        <v>1698.670044</v>
      </c>
      <c r="C1586" s="125">
        <f t="shared" si="72"/>
        <v>9.0589393029705256E-3</v>
      </c>
      <c r="D1586" s="128">
        <f t="shared" si="73"/>
        <v>9058.9393029705261</v>
      </c>
      <c r="E1586" s="128">
        <f t="shared" ca="1" si="74"/>
        <v>39287.404542451623</v>
      </c>
    </row>
    <row r="1587" spans="1:5" x14ac:dyDescent="0.3">
      <c r="A1587" s="73">
        <v>41542</v>
      </c>
      <c r="B1587" s="130">
        <v>1692.7700199999999</v>
      </c>
      <c r="C1587" s="125">
        <f t="shared" si="72"/>
        <v>2.1549643835732102E-3</v>
      </c>
      <c r="D1587" s="128">
        <f t="shared" si="73"/>
        <v>2154.9643835732104</v>
      </c>
      <c r="E1587" s="128">
        <f t="shared" ca="1" si="74"/>
        <v>39287.404542451623</v>
      </c>
    </row>
    <row r="1588" spans="1:5" x14ac:dyDescent="0.3">
      <c r="A1588" s="73">
        <v>41541</v>
      </c>
      <c r="B1588" s="130">
        <v>1697.420044</v>
      </c>
      <c r="C1588" s="125">
        <f t="shared" si="72"/>
        <v>7.9751388545961088E-3</v>
      </c>
      <c r="D1588" s="128">
        <f t="shared" si="73"/>
        <v>7975.138854596109</v>
      </c>
      <c r="E1588" s="128">
        <f t="shared" ca="1" si="74"/>
        <v>39287.404542451623</v>
      </c>
    </row>
    <row r="1589" spans="1:5" x14ac:dyDescent="0.3">
      <c r="A1589" s="73">
        <v>41540</v>
      </c>
      <c r="B1589" s="130">
        <v>1701.839966</v>
      </c>
      <c r="C1589" s="125">
        <f t="shared" si="72"/>
        <v>1.8023464418418955E-2</v>
      </c>
      <c r="D1589" s="128">
        <f t="shared" si="73"/>
        <v>18023.464418418956</v>
      </c>
      <c r="E1589" s="128">
        <f t="shared" ca="1" si="74"/>
        <v>39287.404542451623</v>
      </c>
    </row>
    <row r="1590" spans="1:5" x14ac:dyDescent="0.3">
      <c r="A1590" s="73">
        <v>41537</v>
      </c>
      <c r="B1590" s="130">
        <v>1709.910034</v>
      </c>
      <c r="C1590" s="125">
        <f t="shared" si="72"/>
        <v>3.3072124642681056E-2</v>
      </c>
      <c r="D1590" s="128">
        <f t="shared" si="73"/>
        <v>33072.124642681054</v>
      </c>
      <c r="E1590" s="128">
        <f t="shared" ca="1" si="74"/>
        <v>39287.404542451623</v>
      </c>
    </row>
    <row r="1591" spans="1:5" x14ac:dyDescent="0.3">
      <c r="A1591" s="73">
        <v>41536</v>
      </c>
      <c r="B1591" s="130">
        <v>1722.339966</v>
      </c>
      <c r="C1591" s="125">
        <f t="shared" si="72"/>
        <v>4.0638526106348438E-2</v>
      </c>
      <c r="D1591" s="128">
        <f t="shared" si="73"/>
        <v>40638.526106348436</v>
      </c>
      <c r="E1591" s="128">
        <f t="shared" ca="1" si="74"/>
        <v>39287.404542451623</v>
      </c>
    </row>
    <row r="1592" spans="1:5" x14ac:dyDescent="0.3">
      <c r="A1592" s="73">
        <v>41535</v>
      </c>
      <c r="B1592" s="130">
        <v>1725.5200199999999</v>
      </c>
      <c r="C1592" s="125">
        <f t="shared" si="72"/>
        <v>4.3821270554441183E-2</v>
      </c>
      <c r="D1592" s="128">
        <f t="shared" si="73"/>
        <v>43821.27055444118</v>
      </c>
      <c r="E1592" s="128">
        <f t="shared" ca="1" si="74"/>
        <v>39287.404542451623</v>
      </c>
    </row>
    <row r="1593" spans="1:5" x14ac:dyDescent="0.3">
      <c r="A1593" s="73">
        <v>41534</v>
      </c>
      <c r="B1593" s="130">
        <v>1704.76001</v>
      </c>
      <c r="C1593" s="125">
        <f t="shared" si="72"/>
        <v>3.9633600570401883E-2</v>
      </c>
      <c r="D1593" s="128">
        <f t="shared" si="73"/>
        <v>39633.600570401883</v>
      </c>
      <c r="E1593" s="128">
        <f t="shared" ca="1" si="74"/>
        <v>39287.404542451623</v>
      </c>
    </row>
    <row r="1594" spans="1:5" x14ac:dyDescent="0.3">
      <c r="A1594" s="73">
        <v>41533</v>
      </c>
      <c r="B1594" s="130">
        <v>1697.599976</v>
      </c>
      <c r="C1594" s="125">
        <f t="shared" si="72"/>
        <v>3.957819564827747E-2</v>
      </c>
      <c r="D1594" s="128">
        <f t="shared" si="73"/>
        <v>39578.195648277469</v>
      </c>
      <c r="E1594" s="128">
        <f t="shared" ca="1" si="74"/>
        <v>39287.404542451623</v>
      </c>
    </row>
    <row r="1595" spans="1:5" x14ac:dyDescent="0.3">
      <c r="A1595" s="73">
        <v>41530</v>
      </c>
      <c r="B1595" s="130">
        <v>1687.98999</v>
      </c>
      <c r="C1595" s="125">
        <f t="shared" si="72"/>
        <v>3.0411950323760317E-2</v>
      </c>
      <c r="D1595" s="128">
        <f t="shared" si="73"/>
        <v>30411.950323760317</v>
      </c>
      <c r="E1595" s="128">
        <f t="shared" ca="1" si="74"/>
        <v>39287.404542451623</v>
      </c>
    </row>
    <row r="1596" spans="1:5" x14ac:dyDescent="0.3">
      <c r="A1596" s="73">
        <v>41529</v>
      </c>
      <c r="B1596" s="130">
        <v>1683.420044</v>
      </c>
      <c r="C1596" s="125">
        <f t="shared" si="72"/>
        <v>2.9639920338085934E-2</v>
      </c>
      <c r="D1596" s="128">
        <f t="shared" si="73"/>
        <v>29639.920338085933</v>
      </c>
      <c r="E1596" s="128">
        <f t="shared" ca="1" si="74"/>
        <v>39287.404542451623</v>
      </c>
    </row>
    <row r="1597" spans="1:5" x14ac:dyDescent="0.3">
      <c r="A1597" s="73">
        <v>41528</v>
      </c>
      <c r="B1597" s="130">
        <v>1689.130005</v>
      </c>
      <c r="C1597" s="125">
        <f t="shared" si="72"/>
        <v>3.5971018178340364E-2</v>
      </c>
      <c r="D1597" s="128">
        <f t="shared" si="73"/>
        <v>35971.01817834036</v>
      </c>
      <c r="E1597" s="128">
        <f t="shared" ca="1" si="74"/>
        <v>39287.404542451623</v>
      </c>
    </row>
    <row r="1598" spans="1:5" x14ac:dyDescent="0.3">
      <c r="A1598" s="73">
        <v>41527</v>
      </c>
      <c r="B1598" s="130">
        <v>1683.98999</v>
      </c>
      <c r="C1598" s="125">
        <f t="shared" si="72"/>
        <v>1.6423399922573578E-2</v>
      </c>
      <c r="D1598" s="128">
        <f t="shared" si="73"/>
        <v>16423.399922573579</v>
      </c>
      <c r="E1598" s="128">
        <f t="shared" ca="1" si="74"/>
        <v>39287.404542451623</v>
      </c>
    </row>
    <row r="1599" spans="1:5" x14ac:dyDescent="0.3">
      <c r="A1599" s="73">
        <v>41526</v>
      </c>
      <c r="B1599" s="130">
        <v>1671.709961</v>
      </c>
      <c r="C1599" s="125">
        <f t="shared" si="72"/>
        <v>4.9353537721670282E-3</v>
      </c>
      <c r="D1599" s="128">
        <f t="shared" si="73"/>
        <v>4935.3537721670282</v>
      </c>
      <c r="E1599" s="128">
        <f t="shared" ca="1" si="74"/>
        <v>39287.404542451623</v>
      </c>
    </row>
    <row r="1600" spans="1:5" x14ac:dyDescent="0.3">
      <c r="A1600" s="73">
        <v>41523</v>
      </c>
      <c r="B1600" s="130">
        <v>1655.170044</v>
      </c>
      <c r="C1600" s="125">
        <f t="shared" si="72"/>
        <v>-1.080241552076977E-3</v>
      </c>
      <c r="D1600" s="128">
        <f t="shared" si="73"/>
        <v>-1080.2415520769771</v>
      </c>
      <c r="E1600" s="128">
        <f t="shared" ca="1" si="74"/>
        <v>39287.404542451623</v>
      </c>
    </row>
    <row r="1601" spans="1:5" x14ac:dyDescent="0.3">
      <c r="A1601" s="73">
        <v>41522</v>
      </c>
      <c r="B1601" s="130">
        <v>1655.079956</v>
      </c>
      <c r="C1601" s="125">
        <f t="shared" si="72"/>
        <v>7.4749857765556982E-3</v>
      </c>
      <c r="D1601" s="128">
        <f t="shared" si="73"/>
        <v>7474.9857765556981</v>
      </c>
      <c r="E1601" s="128">
        <f t="shared" ca="1" si="74"/>
        <v>39287.404542451623</v>
      </c>
    </row>
    <row r="1602" spans="1:5" x14ac:dyDescent="0.3">
      <c r="A1602" s="73">
        <v>41521</v>
      </c>
      <c r="B1602" s="130">
        <v>1653.079956</v>
      </c>
      <c r="C1602" s="125">
        <f t="shared" si="72"/>
        <v>4.4178292165875099E-4</v>
      </c>
      <c r="D1602" s="128">
        <f t="shared" si="73"/>
        <v>441.78292165875098</v>
      </c>
      <c r="E1602" s="128">
        <f t="shared" ca="1" si="74"/>
        <v>39287.404542451623</v>
      </c>
    </row>
    <row r="1603" spans="1:5" x14ac:dyDescent="0.3">
      <c r="A1603" s="73">
        <v>41520</v>
      </c>
      <c r="B1603" s="130">
        <v>1639.7700199999999</v>
      </c>
      <c r="C1603" s="125">
        <f t="shared" si="72"/>
        <v>-3.8212694400842073E-3</v>
      </c>
      <c r="D1603" s="128">
        <f t="shared" si="73"/>
        <v>-3821.2694400842074</v>
      </c>
      <c r="E1603" s="128">
        <f t="shared" ca="1" si="74"/>
        <v>39287.404542451623</v>
      </c>
    </row>
    <row r="1604" spans="1:5" x14ac:dyDescent="0.3">
      <c r="A1604" s="73">
        <v>41516</v>
      </c>
      <c r="B1604" s="130">
        <v>1632.969971</v>
      </c>
      <c r="C1604" s="125">
        <f t="shared" si="72"/>
        <v>-1.3805756392536228E-2</v>
      </c>
      <c r="D1604" s="128">
        <f t="shared" si="73"/>
        <v>-13805.756392536228</v>
      </c>
      <c r="E1604" s="128">
        <f t="shared" ca="1" si="74"/>
        <v>39287.404542451623</v>
      </c>
    </row>
    <row r="1605" spans="1:5" x14ac:dyDescent="0.3">
      <c r="A1605" s="73">
        <v>41515</v>
      </c>
      <c r="B1605" s="130">
        <v>1638.170044</v>
      </c>
      <c r="C1605" s="125">
        <f t="shared" si="72"/>
        <v>-1.3934643989400475E-2</v>
      </c>
      <c r="D1605" s="128">
        <f t="shared" si="73"/>
        <v>-13934.643989400474</v>
      </c>
      <c r="E1605" s="128">
        <f t="shared" ca="1" si="74"/>
        <v>39287.404542451623</v>
      </c>
    </row>
    <row r="1606" spans="1:5" x14ac:dyDescent="0.3">
      <c r="A1606" s="73">
        <v>41514</v>
      </c>
      <c r="B1606" s="130">
        <v>1634.959961</v>
      </c>
      <c r="C1606" s="125">
        <f t="shared" si="72"/>
        <v>-2.9921889622681719E-2</v>
      </c>
      <c r="D1606" s="128">
        <f t="shared" si="73"/>
        <v>-29921.88962268172</v>
      </c>
      <c r="E1606" s="128">
        <f t="shared" ca="1" si="74"/>
        <v>39287.404542451623</v>
      </c>
    </row>
    <row r="1607" spans="1:5" x14ac:dyDescent="0.3">
      <c r="A1607" s="73">
        <v>41513</v>
      </c>
      <c r="B1607" s="130">
        <v>1630.4799800000001</v>
      </c>
      <c r="C1607" s="125">
        <f t="shared" si="72"/>
        <v>-3.7587980310011204E-2</v>
      </c>
      <c r="D1607" s="128">
        <f t="shared" si="73"/>
        <v>-37587.980310011204</v>
      </c>
      <c r="E1607" s="128">
        <f t="shared" ca="1" si="74"/>
        <v>39287.404542451623</v>
      </c>
    </row>
    <row r="1608" spans="1:5" x14ac:dyDescent="0.3">
      <c r="A1608" s="73">
        <v>41512</v>
      </c>
      <c r="B1608" s="130">
        <v>1656.780029</v>
      </c>
      <c r="C1608" s="125">
        <f t="shared" ref="C1608:C1671" si="75">B1608/B1618-1</f>
        <v>-1.9349229380295374E-2</v>
      </c>
      <c r="D1608" s="128">
        <f t="shared" ref="D1608:D1671" si="76">C1608*$B$5</f>
        <v>-19349.229380295375</v>
      </c>
      <c r="E1608" s="128">
        <f t="shared" ref="E1608:E1671" ca="1" si="77">ABS(_xlfn.PERCENTILE.INC(OFFSET(D1608,0,0,Window),1-VaRLevel))</f>
        <v>39287.404542451623</v>
      </c>
    </row>
    <row r="1609" spans="1:5" x14ac:dyDescent="0.3">
      <c r="A1609" s="73">
        <v>41509</v>
      </c>
      <c r="B1609" s="130">
        <v>1663.5</v>
      </c>
      <c r="C1609" s="125">
        <f t="shared" si="75"/>
        <v>-1.650686599052742E-2</v>
      </c>
      <c r="D1609" s="128">
        <f t="shared" si="76"/>
        <v>-16506.865990527418</v>
      </c>
      <c r="E1609" s="128">
        <f t="shared" ca="1" si="77"/>
        <v>39287.404542451623</v>
      </c>
    </row>
    <row r="1610" spans="1:5" x14ac:dyDescent="0.3">
      <c r="A1610" s="73">
        <v>41508</v>
      </c>
      <c r="B1610" s="130">
        <v>1656.959961</v>
      </c>
      <c r="C1610" s="125">
        <f t="shared" si="75"/>
        <v>-2.3870690363016811E-2</v>
      </c>
      <c r="D1610" s="128">
        <f t="shared" si="76"/>
        <v>-23870.690363016813</v>
      </c>
      <c r="E1610" s="128">
        <f t="shared" ca="1" si="77"/>
        <v>39287.404542451623</v>
      </c>
    </row>
    <row r="1611" spans="1:5" x14ac:dyDescent="0.3">
      <c r="A1611" s="73">
        <v>41507</v>
      </c>
      <c r="B1611" s="130">
        <v>1642.8000489999999</v>
      </c>
      <c r="C1611" s="125">
        <f t="shared" si="75"/>
        <v>-2.8452125797722938E-2</v>
      </c>
      <c r="D1611" s="128">
        <f t="shared" si="76"/>
        <v>-28452.12579772294</v>
      </c>
      <c r="E1611" s="128">
        <f t="shared" ca="1" si="77"/>
        <v>39287.404542451623</v>
      </c>
    </row>
    <row r="1612" spans="1:5" x14ac:dyDescent="0.3">
      <c r="A1612" s="73">
        <v>41506</v>
      </c>
      <c r="B1612" s="130">
        <v>1652.349976</v>
      </c>
      <c r="C1612" s="125">
        <f t="shared" si="75"/>
        <v>-2.6523397451714725E-2</v>
      </c>
      <c r="D1612" s="128">
        <f t="shared" si="76"/>
        <v>-26523.397451714725</v>
      </c>
      <c r="E1612" s="128">
        <f t="shared" ca="1" si="77"/>
        <v>39287.404542451623</v>
      </c>
    </row>
    <row r="1613" spans="1:5" x14ac:dyDescent="0.3">
      <c r="A1613" s="73">
        <v>41505</v>
      </c>
      <c r="B1613" s="130">
        <v>1646.0600589999999</v>
      </c>
      <c r="C1613" s="125">
        <f t="shared" si="75"/>
        <v>-3.5779113290833386E-2</v>
      </c>
      <c r="D1613" s="128">
        <f t="shared" si="76"/>
        <v>-35779.113290833389</v>
      </c>
      <c r="E1613" s="128">
        <f t="shared" ca="1" si="77"/>
        <v>39287.404542451623</v>
      </c>
    </row>
    <row r="1614" spans="1:5" x14ac:dyDescent="0.3">
      <c r="A1614" s="73">
        <v>41502</v>
      </c>
      <c r="B1614" s="130">
        <v>1655.829956</v>
      </c>
      <c r="C1614" s="125">
        <f t="shared" si="75"/>
        <v>-3.1491508077215791E-2</v>
      </c>
      <c r="D1614" s="128">
        <f t="shared" si="76"/>
        <v>-31491.508077215789</v>
      </c>
      <c r="E1614" s="128">
        <f t="shared" ca="1" si="77"/>
        <v>39287.404542451623</v>
      </c>
    </row>
    <row r="1615" spans="1:5" x14ac:dyDescent="0.3">
      <c r="A1615" s="73">
        <v>41501</v>
      </c>
      <c r="B1615" s="130">
        <v>1661.3199460000001</v>
      </c>
      <c r="C1615" s="125">
        <f t="shared" si="75"/>
        <v>-2.6686302491362279E-2</v>
      </c>
      <c r="D1615" s="128">
        <f t="shared" si="76"/>
        <v>-26686.302491362279</v>
      </c>
      <c r="E1615" s="128">
        <f t="shared" ca="1" si="77"/>
        <v>39287.404542451623</v>
      </c>
    </row>
    <row r="1616" spans="1:5" x14ac:dyDescent="0.3">
      <c r="A1616" s="73">
        <v>41500</v>
      </c>
      <c r="B1616" s="130">
        <v>1685.3900149999999</v>
      </c>
      <c r="C1616" s="125">
        <f t="shared" si="75"/>
        <v>-2.0167227493939066E-4</v>
      </c>
      <c r="D1616" s="128">
        <f t="shared" si="76"/>
        <v>-201.67227493939066</v>
      </c>
      <c r="E1616" s="128">
        <f t="shared" ca="1" si="77"/>
        <v>39287.404542451623</v>
      </c>
    </row>
    <row r="1617" spans="1:5" x14ac:dyDescent="0.3">
      <c r="A1617" s="73">
        <v>41499</v>
      </c>
      <c r="B1617" s="130">
        <v>1694.160034</v>
      </c>
      <c r="C1617" s="125">
        <f t="shared" si="75"/>
        <v>4.8637412451575379E-3</v>
      </c>
      <c r="D1617" s="128">
        <f t="shared" si="76"/>
        <v>4863.7412451575383</v>
      </c>
      <c r="E1617" s="128">
        <f t="shared" ca="1" si="77"/>
        <v>39287.404542451623</v>
      </c>
    </row>
    <row r="1618" spans="1:5" x14ac:dyDescent="0.3">
      <c r="A1618" s="73">
        <v>41498</v>
      </c>
      <c r="B1618" s="130">
        <v>1689.469971</v>
      </c>
      <c r="C1618" s="125">
        <f t="shared" si="75"/>
        <v>2.4565011648081114E-3</v>
      </c>
      <c r="D1618" s="128">
        <f t="shared" si="76"/>
        <v>2456.5011648081113</v>
      </c>
      <c r="E1618" s="128">
        <f t="shared" ca="1" si="77"/>
        <v>39287.404542451623</v>
      </c>
    </row>
    <row r="1619" spans="1:5" x14ac:dyDescent="0.3">
      <c r="A1619" s="73">
        <v>41495</v>
      </c>
      <c r="B1619" s="130">
        <v>1691.420044</v>
      </c>
      <c r="C1619" s="125">
        <f t="shared" si="75"/>
        <v>-1.3595010595413015E-4</v>
      </c>
      <c r="D1619" s="128">
        <f t="shared" si="76"/>
        <v>-135.95010595413015</v>
      </c>
      <c r="E1619" s="128">
        <f t="shared" ca="1" si="77"/>
        <v>39287.404542451623</v>
      </c>
    </row>
    <row r="1620" spans="1:5" x14ac:dyDescent="0.3">
      <c r="A1620" s="73">
        <v>41494</v>
      </c>
      <c r="B1620" s="130">
        <v>1697.4799800000001</v>
      </c>
      <c r="C1620" s="125">
        <f t="shared" si="75"/>
        <v>4.2774619139180903E-3</v>
      </c>
      <c r="D1620" s="128">
        <f t="shared" si="76"/>
        <v>4277.4619139180904</v>
      </c>
      <c r="E1620" s="128">
        <f t="shared" ca="1" si="77"/>
        <v>39287.404542451623</v>
      </c>
    </row>
    <row r="1621" spans="1:5" x14ac:dyDescent="0.3">
      <c r="A1621" s="73">
        <v>41493</v>
      </c>
      <c r="B1621" s="130">
        <v>1690.910034</v>
      </c>
      <c r="C1621" s="125">
        <f t="shared" si="75"/>
        <v>2.9479656298148083E-3</v>
      </c>
      <c r="D1621" s="128">
        <f t="shared" si="76"/>
        <v>2947.9656298148084</v>
      </c>
      <c r="E1621" s="128">
        <f t="shared" ca="1" si="77"/>
        <v>39287.404542451623</v>
      </c>
    </row>
    <row r="1622" spans="1:5" x14ac:dyDescent="0.3">
      <c r="A1622" s="73">
        <v>41492</v>
      </c>
      <c r="B1622" s="130">
        <v>1697.369995</v>
      </c>
      <c r="C1622" s="125">
        <f t="shared" si="75"/>
        <v>2.9425723124465453E-3</v>
      </c>
      <c r="D1622" s="128">
        <f t="shared" si="76"/>
        <v>2942.5723124465453</v>
      </c>
      <c r="E1622" s="128">
        <f t="shared" ca="1" si="77"/>
        <v>39287.404542451623</v>
      </c>
    </row>
    <row r="1623" spans="1:5" x14ac:dyDescent="0.3">
      <c r="A1623" s="73">
        <v>41491</v>
      </c>
      <c r="B1623" s="130">
        <v>1707.1400149999999</v>
      </c>
      <c r="C1623" s="125">
        <f t="shared" si="75"/>
        <v>6.8474080679346017E-3</v>
      </c>
      <c r="D1623" s="128">
        <f t="shared" si="76"/>
        <v>6847.4080679346016</v>
      </c>
      <c r="E1623" s="128">
        <f t="shared" ca="1" si="77"/>
        <v>39287.404542451623</v>
      </c>
    </row>
    <row r="1624" spans="1:5" x14ac:dyDescent="0.3">
      <c r="A1624" s="73">
        <v>41488</v>
      </c>
      <c r="B1624" s="130">
        <v>1709.670044</v>
      </c>
      <c r="C1624" s="125">
        <f t="shared" si="75"/>
        <v>1.0389564593635825E-2</v>
      </c>
      <c r="D1624" s="128">
        <f t="shared" si="76"/>
        <v>10389.564593635825</v>
      </c>
      <c r="E1624" s="128">
        <f t="shared" ca="1" si="77"/>
        <v>39287.404542451623</v>
      </c>
    </row>
    <row r="1625" spans="1:5" x14ac:dyDescent="0.3">
      <c r="A1625" s="73">
        <v>41487</v>
      </c>
      <c r="B1625" s="130">
        <v>1706.869995</v>
      </c>
      <c r="C1625" s="125">
        <f t="shared" si="75"/>
        <v>1.0358891214946597E-2</v>
      </c>
      <c r="D1625" s="128">
        <f t="shared" si="76"/>
        <v>10358.891214946598</v>
      </c>
      <c r="E1625" s="128">
        <f t="shared" ca="1" si="77"/>
        <v>39287.404542451623</v>
      </c>
    </row>
    <row r="1626" spans="1:5" x14ac:dyDescent="0.3">
      <c r="A1626" s="73">
        <v>41486</v>
      </c>
      <c r="B1626" s="130">
        <v>1685.7299800000001</v>
      </c>
      <c r="C1626" s="125">
        <f t="shared" si="75"/>
        <v>2.8674622094617686E-3</v>
      </c>
      <c r="D1626" s="128">
        <f t="shared" si="76"/>
        <v>2867.4622094617685</v>
      </c>
      <c r="E1626" s="128">
        <f t="shared" ca="1" si="77"/>
        <v>39287.404542451623</v>
      </c>
    </row>
    <row r="1627" spans="1:5" x14ac:dyDescent="0.3">
      <c r="A1627" s="73">
        <v>41485</v>
      </c>
      <c r="B1627" s="130">
        <v>1685.959961</v>
      </c>
      <c r="C1627" s="125">
        <f t="shared" si="75"/>
        <v>5.7866625357243517E-3</v>
      </c>
      <c r="D1627" s="128">
        <f t="shared" si="76"/>
        <v>5786.662535724352</v>
      </c>
      <c r="E1627" s="128">
        <f t="shared" ca="1" si="77"/>
        <v>39287.404542451623</v>
      </c>
    </row>
    <row r="1628" spans="1:5" x14ac:dyDescent="0.3">
      <c r="A1628" s="73">
        <v>41484</v>
      </c>
      <c r="B1628" s="130">
        <v>1685.329956</v>
      </c>
      <c r="C1628" s="125">
        <f t="shared" si="75"/>
        <v>1.6819946508173089E-3</v>
      </c>
      <c r="D1628" s="128">
        <f t="shared" si="76"/>
        <v>1681.9946508173089</v>
      </c>
      <c r="E1628" s="128">
        <f t="shared" ca="1" si="77"/>
        <v>39287.404542451623</v>
      </c>
    </row>
    <row r="1629" spans="1:5" x14ac:dyDescent="0.3">
      <c r="A1629" s="73">
        <v>41481</v>
      </c>
      <c r="B1629" s="130">
        <v>1691.650024</v>
      </c>
      <c r="C1629" s="125">
        <f t="shared" si="75"/>
        <v>6.8207068262646775E-3</v>
      </c>
      <c r="D1629" s="128">
        <f t="shared" si="76"/>
        <v>6820.7068262646771</v>
      </c>
      <c r="E1629" s="128">
        <f t="shared" ca="1" si="77"/>
        <v>39287.404542451623</v>
      </c>
    </row>
    <row r="1630" spans="1:5" x14ac:dyDescent="0.3">
      <c r="A1630" s="73">
        <v>41480</v>
      </c>
      <c r="B1630" s="130">
        <v>1690.25</v>
      </c>
      <c r="C1630" s="125">
        <f t="shared" si="75"/>
        <v>9.0924166983987753E-3</v>
      </c>
      <c r="D1630" s="128">
        <f t="shared" si="76"/>
        <v>9092.4166983987761</v>
      </c>
      <c r="E1630" s="128">
        <f t="shared" ca="1" si="77"/>
        <v>39287.404542451623</v>
      </c>
    </row>
    <row r="1631" spans="1:5" x14ac:dyDescent="0.3">
      <c r="A1631" s="73">
        <v>41479</v>
      </c>
      <c r="B1631" s="130">
        <v>1685.9399410000001</v>
      </c>
      <c r="C1631" s="125">
        <f t="shared" si="75"/>
        <v>2.0161892086994815E-2</v>
      </c>
      <c r="D1631" s="128">
        <f t="shared" si="76"/>
        <v>20161.892086994816</v>
      </c>
      <c r="E1631" s="128">
        <f t="shared" ca="1" si="77"/>
        <v>39287.404542451623</v>
      </c>
    </row>
    <row r="1632" spans="1:5" x14ac:dyDescent="0.3">
      <c r="A1632" s="73">
        <v>41478</v>
      </c>
      <c r="B1632" s="130">
        <v>1692.3900149999999</v>
      </c>
      <c r="C1632" s="125">
        <f t="shared" si="75"/>
        <v>2.4250793011972638E-2</v>
      </c>
      <c r="D1632" s="128">
        <f t="shared" si="76"/>
        <v>24250.793011972637</v>
      </c>
      <c r="E1632" s="128">
        <f t="shared" ca="1" si="77"/>
        <v>39287.404542451623</v>
      </c>
    </row>
    <row r="1633" spans="1:5" x14ac:dyDescent="0.3">
      <c r="A1633" s="73">
        <v>41477</v>
      </c>
      <c r="B1633" s="130">
        <v>1695.530029</v>
      </c>
      <c r="C1633" s="125">
        <f t="shared" si="75"/>
        <v>3.3569894608357354E-2</v>
      </c>
      <c r="D1633" s="128">
        <f t="shared" si="76"/>
        <v>33569.894608357354</v>
      </c>
      <c r="E1633" s="128">
        <f t="shared" ca="1" si="77"/>
        <v>39287.404542451623</v>
      </c>
    </row>
    <row r="1634" spans="1:5" x14ac:dyDescent="0.3">
      <c r="A1634" s="73">
        <v>41474</v>
      </c>
      <c r="B1634" s="130">
        <v>1692.089966</v>
      </c>
      <c r="C1634" s="125">
        <f t="shared" si="75"/>
        <v>3.6889710977243695E-2</v>
      </c>
      <c r="D1634" s="128">
        <f t="shared" si="76"/>
        <v>36889.710977243696</v>
      </c>
      <c r="E1634" s="128">
        <f t="shared" ca="1" si="77"/>
        <v>39287.404542451623</v>
      </c>
    </row>
    <row r="1635" spans="1:5" x14ac:dyDescent="0.3">
      <c r="A1635" s="73">
        <v>41473</v>
      </c>
      <c r="B1635" s="130">
        <v>1689.369995</v>
      </c>
      <c r="C1635" s="125">
        <f t="shared" si="75"/>
        <v>4.5784017335130711E-2</v>
      </c>
      <c r="D1635" s="128">
        <f t="shared" si="76"/>
        <v>45784.017335130709</v>
      </c>
      <c r="E1635" s="128">
        <f t="shared" ca="1" si="77"/>
        <v>39287.404542451623</v>
      </c>
    </row>
    <row r="1636" spans="1:5" x14ac:dyDescent="0.3">
      <c r="A1636" s="73">
        <v>41472</v>
      </c>
      <c r="B1636" s="130">
        <v>1680.910034</v>
      </c>
      <c r="C1636" s="125">
        <f t="shared" si="75"/>
        <v>4.1404440809498455E-2</v>
      </c>
      <c r="D1636" s="128">
        <f t="shared" si="76"/>
        <v>41404.440809498454</v>
      </c>
      <c r="E1636" s="128">
        <f t="shared" ca="1" si="77"/>
        <v>39287.404542451623</v>
      </c>
    </row>
    <row r="1637" spans="1:5" x14ac:dyDescent="0.3">
      <c r="A1637" s="73">
        <v>41471</v>
      </c>
      <c r="B1637" s="130">
        <v>1676.26001</v>
      </c>
      <c r="C1637" s="125">
        <f t="shared" si="75"/>
        <v>3.7957627730932808E-2</v>
      </c>
      <c r="D1637" s="128">
        <f t="shared" si="76"/>
        <v>37957.627730932807</v>
      </c>
      <c r="E1637" s="128">
        <f t="shared" ca="1" si="77"/>
        <v>39287.404542451623</v>
      </c>
    </row>
    <row r="1638" spans="1:5" x14ac:dyDescent="0.3">
      <c r="A1638" s="73">
        <v>41470</v>
      </c>
      <c r="B1638" s="130">
        <v>1682.5</v>
      </c>
      <c r="C1638" s="125">
        <f t="shared" si="75"/>
        <v>4.7451234917893714E-2</v>
      </c>
      <c r="D1638" s="128">
        <f t="shared" si="76"/>
        <v>47451.234917893715</v>
      </c>
      <c r="E1638" s="128">
        <f t="shared" ca="1" si="77"/>
        <v>39287.404542451623</v>
      </c>
    </row>
    <row r="1639" spans="1:5" x14ac:dyDescent="0.3">
      <c r="A1639" s="73">
        <v>41467</v>
      </c>
      <c r="B1639" s="130">
        <v>1680.1899410000001</v>
      </c>
      <c r="C1639" s="125">
        <f t="shared" si="75"/>
        <v>4.1526154249182712E-2</v>
      </c>
      <c r="D1639" s="128">
        <f t="shared" si="76"/>
        <v>41526.154249182713</v>
      </c>
      <c r="E1639" s="128">
        <f t="shared" ca="1" si="77"/>
        <v>39287.404542451623</v>
      </c>
    </row>
    <row r="1640" spans="1:5" x14ac:dyDescent="0.3">
      <c r="A1640" s="73">
        <v>41466</v>
      </c>
      <c r="B1640" s="130">
        <v>1675.0200199999999</v>
      </c>
      <c r="C1640" s="125">
        <f t="shared" si="75"/>
        <v>4.4758809895096174E-2</v>
      </c>
      <c r="D1640" s="128">
        <f t="shared" si="76"/>
        <v>44758.809895096172</v>
      </c>
      <c r="E1640" s="128">
        <f t="shared" ca="1" si="77"/>
        <v>39287.404542451623</v>
      </c>
    </row>
    <row r="1641" spans="1:5" x14ac:dyDescent="0.3">
      <c r="A1641" s="73">
        <v>41465</v>
      </c>
      <c r="B1641" s="130">
        <v>1652.619995</v>
      </c>
      <c r="C1641" s="125">
        <f t="shared" si="75"/>
        <v>4.0673012991242263E-2</v>
      </c>
      <c r="D1641" s="128">
        <f t="shared" si="76"/>
        <v>40673.012991242264</v>
      </c>
      <c r="E1641" s="128">
        <f t="shared" ca="1" si="77"/>
        <v>39287.404542451623</v>
      </c>
    </row>
    <row r="1642" spans="1:5" x14ac:dyDescent="0.3">
      <c r="A1642" s="73">
        <v>41464</v>
      </c>
      <c r="B1642" s="130">
        <v>1652.3199460000001</v>
      </c>
      <c r="C1642" s="125">
        <f t="shared" si="75"/>
        <v>5.0365828854317396E-2</v>
      </c>
      <c r="D1642" s="128">
        <f t="shared" si="76"/>
        <v>50365.828854317399</v>
      </c>
      <c r="E1642" s="128">
        <f t="shared" ca="1" si="77"/>
        <v>39287.404542451623</v>
      </c>
    </row>
    <row r="1643" spans="1:5" x14ac:dyDescent="0.3">
      <c r="A1643" s="73">
        <v>41463</v>
      </c>
      <c r="B1643" s="130">
        <v>1640.459961</v>
      </c>
      <c r="C1643" s="125">
        <f t="shared" si="75"/>
        <v>3.016139194268197E-2</v>
      </c>
      <c r="D1643" s="128">
        <f t="shared" si="76"/>
        <v>30161.39194268197</v>
      </c>
      <c r="E1643" s="128">
        <f t="shared" ca="1" si="77"/>
        <v>39287.404542451623</v>
      </c>
    </row>
    <row r="1644" spans="1:5" x14ac:dyDescent="0.3">
      <c r="A1644" s="73">
        <v>41460</v>
      </c>
      <c r="B1644" s="130">
        <v>1631.8900149999999</v>
      </c>
      <c r="C1644" s="125">
        <f t="shared" si="75"/>
        <v>2.7515647135055055E-2</v>
      </c>
      <c r="D1644" s="128">
        <f t="shared" si="76"/>
        <v>27515.647135055056</v>
      </c>
      <c r="E1644" s="128">
        <f t="shared" ca="1" si="77"/>
        <v>39287.404542451623</v>
      </c>
    </row>
    <row r="1645" spans="1:5" x14ac:dyDescent="0.3">
      <c r="A1645" s="73">
        <v>41458</v>
      </c>
      <c r="B1645" s="130">
        <v>1615.410034</v>
      </c>
      <c r="C1645" s="125">
        <f t="shared" si="75"/>
        <v>-8.2999389487597997E-3</v>
      </c>
      <c r="D1645" s="128">
        <f t="shared" si="76"/>
        <v>-8299.9389487598</v>
      </c>
      <c r="E1645" s="128">
        <f t="shared" ca="1" si="77"/>
        <v>39287.404542451623</v>
      </c>
    </row>
    <row r="1646" spans="1:5" x14ac:dyDescent="0.3">
      <c r="A1646" s="73">
        <v>41457</v>
      </c>
      <c r="B1646" s="130">
        <v>1614.079956</v>
      </c>
      <c r="C1646" s="125">
        <f t="shared" si="75"/>
        <v>-2.2841671652515272E-2</v>
      </c>
      <c r="D1646" s="128">
        <f t="shared" si="76"/>
        <v>-22841.671652515273</v>
      </c>
      <c r="E1646" s="128">
        <f t="shared" ca="1" si="77"/>
        <v>39287.404542451623</v>
      </c>
    </row>
    <row r="1647" spans="1:5" x14ac:dyDescent="0.3">
      <c r="A1647" s="73">
        <v>41456</v>
      </c>
      <c r="B1647" s="130">
        <v>1614.959961</v>
      </c>
      <c r="C1647" s="125">
        <f t="shared" si="75"/>
        <v>-1.4691573986619355E-2</v>
      </c>
      <c r="D1647" s="128">
        <f t="shared" si="76"/>
        <v>-14691.573986619354</v>
      </c>
      <c r="E1647" s="128">
        <f t="shared" ca="1" si="77"/>
        <v>39287.404542451623</v>
      </c>
    </row>
    <row r="1648" spans="1:5" x14ac:dyDescent="0.3">
      <c r="A1648" s="73">
        <v>41453</v>
      </c>
      <c r="B1648" s="130">
        <v>1606.280029</v>
      </c>
      <c r="C1648" s="125">
        <f t="shared" si="75"/>
        <v>-1.2571201890555939E-2</v>
      </c>
      <c r="D1648" s="128">
        <f t="shared" si="76"/>
        <v>-12571.201890555938</v>
      </c>
      <c r="E1648" s="128">
        <f t="shared" ca="1" si="77"/>
        <v>39287.404542451623</v>
      </c>
    </row>
    <row r="1649" spans="1:5" x14ac:dyDescent="0.3">
      <c r="A1649" s="73">
        <v>41452</v>
      </c>
      <c r="B1649" s="130">
        <v>1613.1999510000001</v>
      </c>
      <c r="C1649" s="125">
        <f t="shared" si="75"/>
        <v>-1.4153385692818654E-2</v>
      </c>
      <c r="D1649" s="128">
        <f t="shared" si="76"/>
        <v>-14153.385692818654</v>
      </c>
      <c r="E1649" s="128">
        <f t="shared" ca="1" si="77"/>
        <v>39287.404542451623</v>
      </c>
    </row>
    <row r="1650" spans="1:5" x14ac:dyDescent="0.3">
      <c r="A1650" s="73">
        <v>41451</v>
      </c>
      <c r="B1650" s="130">
        <v>1603.26001</v>
      </c>
      <c r="C1650" s="125">
        <f t="shared" si="75"/>
        <v>-5.7425705635579805E-3</v>
      </c>
      <c r="D1650" s="128">
        <f t="shared" si="76"/>
        <v>-5742.5705635579807</v>
      </c>
      <c r="E1650" s="128">
        <f t="shared" ca="1" si="77"/>
        <v>39287.404542451623</v>
      </c>
    </row>
    <row r="1651" spans="1:5" x14ac:dyDescent="0.3">
      <c r="A1651" s="73">
        <v>41450</v>
      </c>
      <c r="B1651" s="130">
        <v>1588.030029</v>
      </c>
      <c r="C1651" s="125">
        <f t="shared" si="75"/>
        <v>-2.3429846250208053E-2</v>
      </c>
      <c r="D1651" s="128">
        <f t="shared" si="76"/>
        <v>-23429.846250208055</v>
      </c>
      <c r="E1651" s="128">
        <f t="shared" ca="1" si="77"/>
        <v>39287.404542451623</v>
      </c>
    </row>
    <row r="1652" spans="1:5" x14ac:dyDescent="0.3">
      <c r="A1652" s="73">
        <v>41449</v>
      </c>
      <c r="B1652" s="130">
        <v>1573.089966</v>
      </c>
      <c r="C1652" s="125">
        <f t="shared" si="75"/>
        <v>-4.2439533784227934E-2</v>
      </c>
      <c r="D1652" s="128">
        <f t="shared" si="76"/>
        <v>-42439.533784227933</v>
      </c>
      <c r="E1652" s="128">
        <f t="shared" ca="1" si="77"/>
        <v>39287.404542451623</v>
      </c>
    </row>
    <row r="1653" spans="1:5" x14ac:dyDescent="0.3">
      <c r="A1653" s="73">
        <v>41446</v>
      </c>
      <c r="B1653" s="130">
        <v>1592.4300539999999</v>
      </c>
      <c r="C1653" s="125">
        <f t="shared" si="75"/>
        <v>-3.1003146469461895E-2</v>
      </c>
      <c r="D1653" s="128">
        <f t="shared" si="76"/>
        <v>-31003.146469461895</v>
      </c>
      <c r="E1653" s="128">
        <f t="shared" ca="1" si="77"/>
        <v>37279.268019249896</v>
      </c>
    </row>
    <row r="1654" spans="1:5" x14ac:dyDescent="0.3">
      <c r="A1654" s="73">
        <v>41445</v>
      </c>
      <c r="B1654" s="130">
        <v>1588.1899410000001</v>
      </c>
      <c r="C1654" s="125">
        <f t="shared" si="75"/>
        <v>-2.1182647637205121E-2</v>
      </c>
      <c r="D1654" s="128">
        <f t="shared" si="76"/>
        <v>-21182.647637205122</v>
      </c>
      <c r="E1654" s="128">
        <f t="shared" ca="1" si="77"/>
        <v>37279.268019249896</v>
      </c>
    </row>
    <row r="1655" spans="1:5" x14ac:dyDescent="0.3">
      <c r="A1655" s="73">
        <v>41444</v>
      </c>
      <c r="B1655" s="130">
        <v>1628.9300539999999</v>
      </c>
      <c r="C1655" s="125">
        <f t="shared" si="75"/>
        <v>1.2449518118721858E-2</v>
      </c>
      <c r="D1655" s="128">
        <f t="shared" si="76"/>
        <v>12449.518118721859</v>
      </c>
      <c r="E1655" s="128">
        <f t="shared" ca="1" si="77"/>
        <v>37279.268019249896</v>
      </c>
    </row>
    <row r="1656" spans="1:5" x14ac:dyDescent="0.3">
      <c r="A1656" s="73">
        <v>41443</v>
      </c>
      <c r="B1656" s="130">
        <v>1651.8100589999999</v>
      </c>
      <c r="C1656" s="125">
        <f t="shared" si="75"/>
        <v>1.252317298077954E-2</v>
      </c>
      <c r="D1656" s="128">
        <f t="shared" si="76"/>
        <v>12523.17298077954</v>
      </c>
      <c r="E1656" s="128">
        <f t="shared" ca="1" si="77"/>
        <v>37279.268019249896</v>
      </c>
    </row>
    <row r="1657" spans="1:5" x14ac:dyDescent="0.3">
      <c r="A1657" s="73">
        <v>41442</v>
      </c>
      <c r="B1657" s="130">
        <v>1639.040039</v>
      </c>
      <c r="C1657" s="125">
        <f t="shared" si="75"/>
        <v>-8.4125099851561913E-4</v>
      </c>
      <c r="D1657" s="128">
        <f t="shared" si="76"/>
        <v>-841.25099851561913</v>
      </c>
      <c r="E1657" s="128">
        <f t="shared" ca="1" si="77"/>
        <v>37279.268019249896</v>
      </c>
    </row>
    <row r="1658" spans="1:5" x14ac:dyDescent="0.3">
      <c r="A1658" s="73">
        <v>41439</v>
      </c>
      <c r="B1658" s="130">
        <v>1626.7299800000001</v>
      </c>
      <c r="C1658" s="125">
        <f t="shared" si="75"/>
        <v>-2.4590124879442232E-3</v>
      </c>
      <c r="D1658" s="128">
        <f t="shared" si="76"/>
        <v>-2459.0124879442233</v>
      </c>
      <c r="E1658" s="128">
        <f t="shared" ca="1" si="77"/>
        <v>37279.268019249896</v>
      </c>
    </row>
    <row r="1659" spans="1:5" x14ac:dyDescent="0.3">
      <c r="A1659" s="73">
        <v>41438</v>
      </c>
      <c r="B1659" s="130">
        <v>1636.3599850000001</v>
      </c>
      <c r="C1659" s="125">
        <f t="shared" si="75"/>
        <v>-1.0910263253396058E-2</v>
      </c>
      <c r="D1659" s="128">
        <f t="shared" si="76"/>
        <v>-10910.263253396057</v>
      </c>
      <c r="E1659" s="128">
        <f t="shared" ca="1" si="77"/>
        <v>37279.268019249896</v>
      </c>
    </row>
    <row r="1660" spans="1:5" x14ac:dyDescent="0.3">
      <c r="A1660" s="73">
        <v>41437</v>
      </c>
      <c r="B1660" s="130">
        <v>1612.5200199999999</v>
      </c>
      <c r="C1660" s="125">
        <f t="shared" si="75"/>
        <v>-2.1742802134328776E-2</v>
      </c>
      <c r="D1660" s="128">
        <f t="shared" si="76"/>
        <v>-21742.802134328776</v>
      </c>
      <c r="E1660" s="128">
        <f t="shared" ca="1" si="77"/>
        <v>37279.268019249896</v>
      </c>
    </row>
    <row r="1661" spans="1:5" x14ac:dyDescent="0.3">
      <c r="A1661" s="73">
        <v>41436</v>
      </c>
      <c r="B1661" s="130">
        <v>1626.130005</v>
      </c>
      <c r="C1661" s="125">
        <f t="shared" si="75"/>
        <v>-2.043905207889829E-2</v>
      </c>
      <c r="D1661" s="128">
        <f t="shared" si="76"/>
        <v>-20439.05207889829</v>
      </c>
      <c r="E1661" s="128">
        <f t="shared" ca="1" si="77"/>
        <v>37279.268019249896</v>
      </c>
    </row>
    <row r="1662" spans="1:5" x14ac:dyDescent="0.3">
      <c r="A1662" s="73">
        <v>41435</v>
      </c>
      <c r="B1662" s="130">
        <v>1642.8100589999999</v>
      </c>
      <c r="C1662" s="125">
        <f t="shared" si="75"/>
        <v>-4.1160991142012993E-3</v>
      </c>
      <c r="D1662" s="128">
        <f t="shared" si="76"/>
        <v>-4116.099114201299</v>
      </c>
      <c r="E1662" s="128">
        <f t="shared" ca="1" si="77"/>
        <v>37279.268019249896</v>
      </c>
    </row>
    <row r="1663" spans="1:5" x14ac:dyDescent="0.3">
      <c r="A1663" s="73">
        <v>41432</v>
      </c>
      <c r="B1663" s="130">
        <v>1643.380005</v>
      </c>
      <c r="C1663" s="125">
        <f t="shared" si="75"/>
        <v>-4.3198798897318147E-3</v>
      </c>
      <c r="D1663" s="128">
        <f t="shared" si="76"/>
        <v>-4319.8798897318147</v>
      </c>
      <c r="E1663" s="128">
        <f t="shared" ca="1" si="77"/>
        <v>37279.268019249896</v>
      </c>
    </row>
    <row r="1664" spans="1:5" x14ac:dyDescent="0.3">
      <c r="A1664" s="73">
        <v>41431</v>
      </c>
      <c r="B1664" s="130">
        <v>1622.5600589999999</v>
      </c>
      <c r="C1664" s="125">
        <f t="shared" si="75"/>
        <v>-1.980844985978969E-2</v>
      </c>
      <c r="D1664" s="128">
        <f t="shared" si="76"/>
        <v>-19808.449859789689</v>
      </c>
      <c r="E1664" s="128">
        <f t="shared" ca="1" si="77"/>
        <v>37279.268019249896</v>
      </c>
    </row>
    <row r="1665" spans="1:5" x14ac:dyDescent="0.3">
      <c r="A1665" s="73">
        <v>41430</v>
      </c>
      <c r="B1665" s="130">
        <v>1608.900024</v>
      </c>
      <c r="C1665" s="125">
        <f t="shared" si="75"/>
        <v>-3.6101996676491166E-2</v>
      </c>
      <c r="D1665" s="128">
        <f t="shared" si="76"/>
        <v>-36101.996676491166</v>
      </c>
      <c r="E1665" s="128">
        <f t="shared" ca="1" si="77"/>
        <v>37279.268019249896</v>
      </c>
    </row>
    <row r="1666" spans="1:5" x14ac:dyDescent="0.3">
      <c r="A1666" s="73">
        <v>41429</v>
      </c>
      <c r="B1666" s="130">
        <v>1631.380005</v>
      </c>
      <c r="C1666" s="125">
        <f t="shared" si="75"/>
        <v>-2.0950754780332703E-2</v>
      </c>
      <c r="D1666" s="128">
        <f t="shared" si="76"/>
        <v>-20950.754780332703</v>
      </c>
      <c r="E1666" s="128">
        <f t="shared" ca="1" si="77"/>
        <v>35256.195985137827</v>
      </c>
    </row>
    <row r="1667" spans="1:5" x14ac:dyDescent="0.3">
      <c r="A1667" s="73">
        <v>41428</v>
      </c>
      <c r="B1667" s="130">
        <v>1640.420044</v>
      </c>
      <c r="C1667" s="125">
        <f t="shared" si="75"/>
        <v>-1.62221374120326E-2</v>
      </c>
      <c r="D1667" s="128">
        <f t="shared" si="76"/>
        <v>-16222.1374120326</v>
      </c>
      <c r="E1667" s="128">
        <f t="shared" ca="1" si="77"/>
        <v>35256.195985137827</v>
      </c>
    </row>
    <row r="1668" spans="1:5" x14ac:dyDescent="0.3">
      <c r="A1668" s="73">
        <v>41425</v>
      </c>
      <c r="B1668" s="130">
        <v>1630.73999</v>
      </c>
      <c r="C1668" s="125">
        <f t="shared" si="75"/>
        <v>-1.1954159328355307E-2</v>
      </c>
      <c r="D1668" s="128">
        <f t="shared" si="76"/>
        <v>-11954.159328355307</v>
      </c>
      <c r="E1668" s="128">
        <f t="shared" ca="1" si="77"/>
        <v>35256.195985137827</v>
      </c>
    </row>
    <row r="1669" spans="1:5" x14ac:dyDescent="0.3">
      <c r="A1669" s="73">
        <v>41424</v>
      </c>
      <c r="B1669" s="130">
        <v>1654.410034</v>
      </c>
      <c r="C1669" s="125">
        <f t="shared" si="75"/>
        <v>-2.6344632341844809E-3</v>
      </c>
      <c r="D1669" s="128">
        <f t="shared" si="76"/>
        <v>-2634.4632341844808</v>
      </c>
      <c r="E1669" s="128">
        <f t="shared" ca="1" si="77"/>
        <v>35256.195985137827</v>
      </c>
    </row>
    <row r="1670" spans="1:5" x14ac:dyDescent="0.3">
      <c r="A1670" s="73">
        <v>41423</v>
      </c>
      <c r="B1670" s="130">
        <v>1648.3599850000001</v>
      </c>
      <c r="C1670" s="125">
        <f t="shared" si="75"/>
        <v>-1.1997412901529891E-3</v>
      </c>
      <c r="D1670" s="128">
        <f t="shared" si="76"/>
        <v>-1199.7412901529892</v>
      </c>
      <c r="E1670" s="128">
        <f t="shared" ca="1" si="77"/>
        <v>35256.195985137827</v>
      </c>
    </row>
    <row r="1671" spans="1:5" x14ac:dyDescent="0.3">
      <c r="A1671" s="73">
        <v>41422</v>
      </c>
      <c r="B1671" s="130">
        <v>1660.0600589999999</v>
      </c>
      <c r="C1671" s="125">
        <f t="shared" si="75"/>
        <v>1.6091639997164231E-2</v>
      </c>
      <c r="D1671" s="128">
        <f t="shared" si="76"/>
        <v>16091.639997164231</v>
      </c>
      <c r="E1671" s="128">
        <f t="shared" ca="1" si="77"/>
        <v>35256.195985137827</v>
      </c>
    </row>
    <row r="1672" spans="1:5" x14ac:dyDescent="0.3">
      <c r="A1672" s="73">
        <v>41418</v>
      </c>
      <c r="B1672" s="130">
        <v>1649.599976</v>
      </c>
      <c r="C1672" s="125">
        <f t="shared" ref="C1672:C1735" si="78">B1672/B1682-1</f>
        <v>9.7325246231827478E-3</v>
      </c>
      <c r="D1672" s="128">
        <f t="shared" ref="D1672:D1735" si="79">C1672*$B$5</f>
        <v>9732.5246231827477</v>
      </c>
      <c r="E1672" s="128">
        <f t="shared" ref="E1672:E1735" ca="1" si="80">ABS(_xlfn.PERCENTILE.INC(OFFSET(D1672,0,0,Window),1-VaRLevel))</f>
        <v>35256.195985137827</v>
      </c>
    </row>
    <row r="1673" spans="1:5" x14ac:dyDescent="0.3">
      <c r="A1673" s="73">
        <v>41417</v>
      </c>
      <c r="B1673" s="130">
        <v>1650.51001</v>
      </c>
      <c r="C1673" s="125">
        <f t="shared" si="78"/>
        <v>1.4655686374710264E-2</v>
      </c>
      <c r="D1673" s="128">
        <f t="shared" si="79"/>
        <v>14655.686374710263</v>
      </c>
      <c r="E1673" s="128">
        <f t="shared" ca="1" si="80"/>
        <v>35256.195985137827</v>
      </c>
    </row>
    <row r="1674" spans="1:5" x14ac:dyDescent="0.3">
      <c r="A1674" s="73">
        <v>41416</v>
      </c>
      <c r="B1674" s="130">
        <v>1655.349976</v>
      </c>
      <c r="C1674" s="125">
        <f t="shared" si="78"/>
        <v>1.3878957927627722E-2</v>
      </c>
      <c r="D1674" s="128">
        <f t="shared" si="79"/>
        <v>13878.957927627722</v>
      </c>
      <c r="E1674" s="128">
        <f t="shared" ca="1" si="80"/>
        <v>35256.195985137827</v>
      </c>
    </row>
    <row r="1675" spans="1:5" x14ac:dyDescent="0.3">
      <c r="A1675" s="73">
        <v>41415</v>
      </c>
      <c r="B1675" s="130">
        <v>1669.160034</v>
      </c>
      <c r="C1675" s="125">
        <f t="shared" si="78"/>
        <v>2.6568964818439289E-2</v>
      </c>
      <c r="D1675" s="128">
        <f t="shared" si="79"/>
        <v>26568.96481843929</v>
      </c>
      <c r="E1675" s="128">
        <f t="shared" ca="1" si="80"/>
        <v>36509.246699567804</v>
      </c>
    </row>
    <row r="1676" spans="1:5" x14ac:dyDescent="0.3">
      <c r="A1676" s="73">
        <v>41414</v>
      </c>
      <c r="B1676" s="130">
        <v>1666.290039</v>
      </c>
      <c r="C1676" s="125">
        <f t="shared" si="78"/>
        <v>3.0163857187017085E-2</v>
      </c>
      <c r="D1676" s="128">
        <f t="shared" si="79"/>
        <v>30163.857187017085</v>
      </c>
      <c r="E1676" s="128">
        <f t="shared" ca="1" si="80"/>
        <v>38776.750034350218</v>
      </c>
    </row>
    <row r="1677" spans="1:5" x14ac:dyDescent="0.3">
      <c r="A1677" s="73">
        <v>41411</v>
      </c>
      <c r="B1677" s="130">
        <v>1667.469971</v>
      </c>
      <c r="C1677" s="125">
        <f t="shared" si="78"/>
        <v>3.2860052250441418E-2</v>
      </c>
      <c r="D1677" s="128">
        <f t="shared" si="79"/>
        <v>32860.052250441418</v>
      </c>
      <c r="E1677" s="128">
        <f t="shared" ca="1" si="80"/>
        <v>39639.414946823781</v>
      </c>
    </row>
    <row r="1678" spans="1:5" x14ac:dyDescent="0.3">
      <c r="A1678" s="73">
        <v>41410</v>
      </c>
      <c r="B1678" s="130">
        <v>1650.469971</v>
      </c>
      <c r="C1678" s="125">
        <f t="shared" si="78"/>
        <v>3.3099860493239985E-2</v>
      </c>
      <c r="D1678" s="128">
        <f t="shared" si="79"/>
        <v>33099.860493239983</v>
      </c>
      <c r="E1678" s="128">
        <f t="shared" ca="1" si="80"/>
        <v>46192.771114597752</v>
      </c>
    </row>
    <row r="1679" spans="1:5" x14ac:dyDescent="0.3">
      <c r="A1679" s="73">
        <v>41409</v>
      </c>
      <c r="B1679" s="130">
        <v>1658.780029</v>
      </c>
      <c r="C1679" s="125">
        <f t="shared" si="78"/>
        <v>4.8069804988576825E-2</v>
      </c>
      <c r="D1679" s="128">
        <f t="shared" si="79"/>
        <v>48069.804988576827</v>
      </c>
      <c r="E1679" s="128">
        <f t="shared" ca="1" si="80"/>
        <v>53009.550230094537</v>
      </c>
    </row>
    <row r="1680" spans="1:5" x14ac:dyDescent="0.3">
      <c r="A1680" s="73">
        <v>41408</v>
      </c>
      <c r="B1680" s="130">
        <v>1650.339966</v>
      </c>
      <c r="C1680" s="125">
        <f t="shared" si="78"/>
        <v>3.3031430099274006E-2</v>
      </c>
      <c r="D1680" s="128">
        <f t="shared" si="79"/>
        <v>33031.430099274003</v>
      </c>
      <c r="E1680" s="128">
        <f t="shared" ca="1" si="80"/>
        <v>53717.920727859215</v>
      </c>
    </row>
    <row r="1681" spans="1:5" x14ac:dyDescent="0.3">
      <c r="A1681" s="73">
        <v>41407</v>
      </c>
      <c r="B1681" s="130">
        <v>1633.7700199999999</v>
      </c>
      <c r="C1681" s="125">
        <f t="shared" si="78"/>
        <v>2.5200667276190414E-2</v>
      </c>
      <c r="D1681" s="128">
        <f t="shared" si="79"/>
        <v>25200.667276190416</v>
      </c>
      <c r="E1681" s="128">
        <f t="shared" ca="1" si="80"/>
        <v>53717.920727859215</v>
      </c>
    </row>
    <row r="1682" spans="1:5" x14ac:dyDescent="0.3">
      <c r="A1682" s="73">
        <v>41404</v>
      </c>
      <c r="B1682" s="130">
        <v>1633.6999510000001</v>
      </c>
      <c r="C1682" s="125">
        <f t="shared" si="78"/>
        <v>3.252348652874093E-2</v>
      </c>
      <c r="D1682" s="128">
        <f t="shared" si="79"/>
        <v>32523.48652874093</v>
      </c>
      <c r="E1682" s="128">
        <f t="shared" ca="1" si="80"/>
        <v>53717.920727859215</v>
      </c>
    </row>
    <row r="1683" spans="1:5" x14ac:dyDescent="0.3">
      <c r="A1683" s="73">
        <v>41403</v>
      </c>
      <c r="B1683" s="130">
        <v>1626.670044</v>
      </c>
      <c r="C1683" s="125">
        <f t="shared" si="78"/>
        <v>2.6186636749384595E-2</v>
      </c>
      <c r="D1683" s="128">
        <f t="shared" si="79"/>
        <v>26186.636749384594</v>
      </c>
      <c r="E1683" s="128">
        <f t="shared" ca="1" si="80"/>
        <v>53717.920727859215</v>
      </c>
    </row>
    <row r="1684" spans="1:5" x14ac:dyDescent="0.3">
      <c r="A1684" s="73">
        <v>41402</v>
      </c>
      <c r="B1684" s="130">
        <v>1632.6899410000001</v>
      </c>
      <c r="C1684" s="125">
        <f t="shared" si="78"/>
        <v>3.4140006377377574E-2</v>
      </c>
      <c r="D1684" s="128">
        <f t="shared" si="79"/>
        <v>34140.006377377576</v>
      </c>
      <c r="E1684" s="128">
        <f t="shared" ca="1" si="80"/>
        <v>53717.920727859215</v>
      </c>
    </row>
    <row r="1685" spans="1:5" x14ac:dyDescent="0.3">
      <c r="A1685" s="73">
        <v>41401</v>
      </c>
      <c r="B1685" s="130">
        <v>1625.959961</v>
      </c>
      <c r="C1685" s="125">
        <f t="shared" si="78"/>
        <v>2.9883790732952109E-2</v>
      </c>
      <c r="D1685" s="128">
        <f t="shared" si="79"/>
        <v>29883.790732952108</v>
      </c>
      <c r="E1685" s="128">
        <f t="shared" ca="1" si="80"/>
        <v>53717.920727859215</v>
      </c>
    </row>
    <row r="1686" spans="1:5" x14ac:dyDescent="0.3">
      <c r="A1686" s="73">
        <v>41400</v>
      </c>
      <c r="B1686" s="130">
        <v>1617.5</v>
      </c>
      <c r="C1686" s="125">
        <f t="shared" si="78"/>
        <v>3.5199999999999898E-2</v>
      </c>
      <c r="D1686" s="128">
        <f t="shared" si="79"/>
        <v>35199.999999999898</v>
      </c>
      <c r="E1686" s="128">
        <f t="shared" ca="1" si="80"/>
        <v>53717.920727859215</v>
      </c>
    </row>
    <row r="1687" spans="1:5" x14ac:dyDescent="0.3">
      <c r="A1687" s="73">
        <v>41397</v>
      </c>
      <c r="B1687" s="130">
        <v>1614.420044</v>
      </c>
      <c r="C1687" s="125">
        <f t="shared" si="78"/>
        <v>3.804535862401548E-2</v>
      </c>
      <c r="D1687" s="128">
        <f t="shared" si="79"/>
        <v>38045.358624015476</v>
      </c>
      <c r="E1687" s="128">
        <f t="shared" ca="1" si="80"/>
        <v>53717.920727859215</v>
      </c>
    </row>
    <row r="1688" spans="1:5" x14ac:dyDescent="0.3">
      <c r="A1688" s="73">
        <v>41396</v>
      </c>
      <c r="B1688" s="130">
        <v>1597.589966</v>
      </c>
      <c r="C1688" s="125">
        <f t="shared" si="78"/>
        <v>3.6312674116469212E-2</v>
      </c>
      <c r="D1688" s="128">
        <f t="shared" si="79"/>
        <v>36312.674116469214</v>
      </c>
      <c r="E1688" s="128">
        <f t="shared" ca="1" si="80"/>
        <v>53717.920727859215</v>
      </c>
    </row>
    <row r="1689" spans="1:5" x14ac:dyDescent="0.3">
      <c r="A1689" s="73">
        <v>41395</v>
      </c>
      <c r="B1689" s="130">
        <v>1582.6999510000001</v>
      </c>
      <c r="C1689" s="125">
        <f t="shared" si="78"/>
        <v>1.977431898135773E-2</v>
      </c>
      <c r="D1689" s="128">
        <f t="shared" si="79"/>
        <v>19774.31898135773</v>
      </c>
      <c r="E1689" s="128">
        <f t="shared" ca="1" si="80"/>
        <v>53717.920727859215</v>
      </c>
    </row>
    <row r="1690" spans="1:5" x14ac:dyDescent="0.3">
      <c r="A1690" s="73">
        <v>41394</v>
      </c>
      <c r="B1690" s="130">
        <v>1597.5699460000001</v>
      </c>
      <c r="C1690" s="125">
        <f t="shared" si="78"/>
        <v>1.460716309137533E-2</v>
      </c>
      <c r="D1690" s="128">
        <f t="shared" si="79"/>
        <v>14607.163091375331</v>
      </c>
      <c r="E1690" s="128">
        <f t="shared" ca="1" si="80"/>
        <v>53717.920727859215</v>
      </c>
    </row>
    <row r="1691" spans="1:5" x14ac:dyDescent="0.3">
      <c r="A1691" s="73">
        <v>41393</v>
      </c>
      <c r="B1691" s="130">
        <v>1593.6099850000001</v>
      </c>
      <c r="C1691" s="125">
        <f t="shared" si="78"/>
        <v>2.6572444792823058E-2</v>
      </c>
      <c r="D1691" s="128">
        <f t="shared" si="79"/>
        <v>26572.444792823058</v>
      </c>
      <c r="E1691" s="128">
        <f t="shared" ca="1" si="80"/>
        <v>53717.920727859215</v>
      </c>
    </row>
    <row r="1692" spans="1:5" x14ac:dyDescent="0.3">
      <c r="A1692" s="73">
        <v>41390</v>
      </c>
      <c r="B1692" s="130">
        <v>1582.23999</v>
      </c>
      <c r="C1692" s="125">
        <f t="shared" si="78"/>
        <v>-4.1602329356739132E-3</v>
      </c>
      <c r="D1692" s="128">
        <f t="shared" si="79"/>
        <v>-4160.2329356739128</v>
      </c>
      <c r="E1692" s="128">
        <f t="shared" ca="1" si="80"/>
        <v>53717.920727859215</v>
      </c>
    </row>
    <row r="1693" spans="1:5" x14ac:dyDescent="0.3">
      <c r="A1693" s="73">
        <v>41389</v>
      </c>
      <c r="B1693" s="130">
        <v>1585.160034</v>
      </c>
      <c r="C1693" s="125">
        <f t="shared" si="78"/>
        <v>-5.1525766305144938E-3</v>
      </c>
      <c r="D1693" s="128">
        <f t="shared" si="79"/>
        <v>-5152.5766305144934</v>
      </c>
      <c r="E1693" s="128">
        <f t="shared" ca="1" si="80"/>
        <v>53717.920727859215</v>
      </c>
    </row>
    <row r="1694" spans="1:5" x14ac:dyDescent="0.3">
      <c r="A1694" s="73">
        <v>41388</v>
      </c>
      <c r="B1694" s="130">
        <v>1578.790039</v>
      </c>
      <c r="C1694" s="125">
        <f t="shared" si="78"/>
        <v>-5.6306431903491161E-3</v>
      </c>
      <c r="D1694" s="128">
        <f t="shared" si="79"/>
        <v>-5630.6431903491157</v>
      </c>
      <c r="E1694" s="128">
        <f t="shared" ca="1" si="80"/>
        <v>53717.920727859215</v>
      </c>
    </row>
    <row r="1695" spans="1:5" x14ac:dyDescent="0.3">
      <c r="A1695" s="73">
        <v>41387</v>
      </c>
      <c r="B1695" s="130">
        <v>1578.780029</v>
      </c>
      <c r="C1695" s="125">
        <f t="shared" si="78"/>
        <v>6.4834752406601748E-3</v>
      </c>
      <c r="D1695" s="128">
        <f t="shared" si="79"/>
        <v>6483.4752406601747</v>
      </c>
      <c r="E1695" s="128">
        <f t="shared" ca="1" si="80"/>
        <v>53717.920727859215</v>
      </c>
    </row>
    <row r="1696" spans="1:5" x14ac:dyDescent="0.3">
      <c r="A1696" s="73">
        <v>41386</v>
      </c>
      <c r="B1696" s="130">
        <v>1562.5</v>
      </c>
      <c r="C1696" s="125">
        <f t="shared" si="78"/>
        <v>-3.6463243468953799E-4</v>
      </c>
      <c r="D1696" s="128">
        <f t="shared" si="79"/>
        <v>-364.632434689538</v>
      </c>
      <c r="E1696" s="128">
        <f t="shared" ca="1" si="80"/>
        <v>53717.920727859215</v>
      </c>
    </row>
    <row r="1697" spans="1:5" x14ac:dyDescent="0.3">
      <c r="A1697" s="73">
        <v>41383</v>
      </c>
      <c r="B1697" s="130">
        <v>1555.25</v>
      </c>
      <c r="C1697" s="125">
        <f t="shared" si="78"/>
        <v>1.268265195727869E-3</v>
      </c>
      <c r="D1697" s="128">
        <f t="shared" si="79"/>
        <v>1268.265195727869</v>
      </c>
      <c r="E1697" s="128">
        <f t="shared" ca="1" si="80"/>
        <v>53717.920727859215</v>
      </c>
    </row>
    <row r="1698" spans="1:5" x14ac:dyDescent="0.3">
      <c r="A1698" s="73">
        <v>41382</v>
      </c>
      <c r="B1698" s="130">
        <v>1541.6099850000001</v>
      </c>
      <c r="C1698" s="125">
        <f t="shared" si="78"/>
        <v>-1.1775788943137577E-2</v>
      </c>
      <c r="D1698" s="128">
        <f t="shared" si="79"/>
        <v>-11775.788943137577</v>
      </c>
      <c r="E1698" s="128">
        <f t="shared" ca="1" si="80"/>
        <v>53717.920727859215</v>
      </c>
    </row>
    <row r="1699" spans="1:5" x14ac:dyDescent="0.3">
      <c r="A1699" s="73">
        <v>41381</v>
      </c>
      <c r="B1699" s="130">
        <v>1552.01001</v>
      </c>
      <c r="C1699" s="125">
        <f t="shared" si="78"/>
        <v>-1.0812524144417912E-3</v>
      </c>
      <c r="D1699" s="128">
        <f t="shared" si="79"/>
        <v>-1081.2524144417912</v>
      </c>
      <c r="E1699" s="128">
        <f t="shared" ca="1" si="80"/>
        <v>53717.920727859215</v>
      </c>
    </row>
    <row r="1700" spans="1:5" x14ac:dyDescent="0.3">
      <c r="A1700" s="73">
        <v>41380</v>
      </c>
      <c r="B1700" s="130">
        <v>1574.5699460000001</v>
      </c>
      <c r="C1700" s="125">
        <f t="shared" si="78"/>
        <v>2.7511198853686913E-3</v>
      </c>
      <c r="D1700" s="128">
        <f t="shared" si="79"/>
        <v>2751.1198853686915</v>
      </c>
      <c r="E1700" s="128">
        <f t="shared" ca="1" si="80"/>
        <v>53717.920727859215</v>
      </c>
    </row>
    <row r="1701" spans="1:5" x14ac:dyDescent="0.3">
      <c r="A1701" s="73">
        <v>41379</v>
      </c>
      <c r="B1701" s="130">
        <v>1552.3599850000001</v>
      </c>
      <c r="C1701" s="125">
        <f t="shared" si="78"/>
        <v>-6.2797638692909663E-3</v>
      </c>
      <c r="D1701" s="128">
        <f t="shared" si="79"/>
        <v>-6279.7638692909659</v>
      </c>
      <c r="E1701" s="128">
        <f t="shared" ca="1" si="80"/>
        <v>53717.920727859215</v>
      </c>
    </row>
    <row r="1702" spans="1:5" x14ac:dyDescent="0.3">
      <c r="A1702" s="73">
        <v>41376</v>
      </c>
      <c r="B1702" s="130">
        <v>1588.849976</v>
      </c>
      <c r="C1702" s="125">
        <f t="shared" si="78"/>
        <v>1.2528779650136546E-2</v>
      </c>
      <c r="D1702" s="128">
        <f t="shared" si="79"/>
        <v>12528.779650136546</v>
      </c>
      <c r="E1702" s="128">
        <f t="shared" ca="1" si="80"/>
        <v>53717.920727859215</v>
      </c>
    </row>
    <row r="1703" spans="1:5" x14ac:dyDescent="0.3">
      <c r="A1703" s="73">
        <v>41375</v>
      </c>
      <c r="B1703" s="130">
        <v>1593.369995</v>
      </c>
      <c r="C1703" s="125">
        <f t="shared" si="78"/>
        <v>1.9528438089824629E-2</v>
      </c>
      <c r="D1703" s="128">
        <f t="shared" si="79"/>
        <v>19528.438089824627</v>
      </c>
      <c r="E1703" s="128">
        <f t="shared" ca="1" si="80"/>
        <v>53717.920727859215</v>
      </c>
    </row>
    <row r="1704" spans="1:5" x14ac:dyDescent="0.3">
      <c r="A1704" s="73">
        <v>41374</v>
      </c>
      <c r="B1704" s="130">
        <v>1587.7299800000001</v>
      </c>
      <c r="C1704" s="125">
        <f t="shared" si="78"/>
        <v>1.5321920546859102E-2</v>
      </c>
      <c r="D1704" s="128">
        <f t="shared" si="79"/>
        <v>15321.920546859103</v>
      </c>
      <c r="E1704" s="128">
        <f t="shared" ca="1" si="80"/>
        <v>53717.920727859215</v>
      </c>
    </row>
    <row r="1705" spans="1:5" x14ac:dyDescent="0.3">
      <c r="A1705" s="73">
        <v>41373</v>
      </c>
      <c r="B1705" s="130">
        <v>1568.6099850000001</v>
      </c>
      <c r="C1705" s="125">
        <f t="shared" si="78"/>
        <v>1.0904268664070571E-2</v>
      </c>
      <c r="D1705" s="128">
        <f t="shared" si="79"/>
        <v>10904.268664070571</v>
      </c>
      <c r="E1705" s="128">
        <f t="shared" ca="1" si="80"/>
        <v>53717.920727859215</v>
      </c>
    </row>
    <row r="1706" spans="1:5" x14ac:dyDescent="0.3">
      <c r="A1706" s="73">
        <v>41372</v>
      </c>
      <c r="B1706" s="130">
        <v>1563.0699460000001</v>
      </c>
      <c r="C1706" s="125">
        <f t="shared" si="78"/>
        <v>3.9694075628071701E-3</v>
      </c>
      <c r="D1706" s="128">
        <f t="shared" si="79"/>
        <v>3969.4075628071701</v>
      </c>
      <c r="E1706" s="128">
        <f t="shared" ca="1" si="80"/>
        <v>53717.920727859215</v>
      </c>
    </row>
    <row r="1707" spans="1:5" x14ac:dyDescent="0.3">
      <c r="A1707" s="73">
        <v>41369</v>
      </c>
      <c r="B1707" s="130">
        <v>1553.280029</v>
      </c>
      <c r="C1707" s="125">
        <f t="shared" si="78"/>
        <v>4.8389052677537681E-3</v>
      </c>
      <c r="D1707" s="128">
        <f t="shared" si="79"/>
        <v>4838.9052677537684</v>
      </c>
      <c r="E1707" s="128">
        <f t="shared" ca="1" si="80"/>
        <v>53717.920727859215</v>
      </c>
    </row>
    <row r="1708" spans="1:5" x14ac:dyDescent="0.3">
      <c r="A1708" s="73">
        <v>41368</v>
      </c>
      <c r="B1708" s="130">
        <v>1559.9799800000001</v>
      </c>
      <c r="C1708" s="125">
        <f t="shared" si="78"/>
        <v>8.1478853139893559E-4</v>
      </c>
      <c r="D1708" s="128">
        <f t="shared" si="79"/>
        <v>814.78853139893556</v>
      </c>
      <c r="E1708" s="128">
        <f t="shared" ca="1" si="80"/>
        <v>53717.920727859215</v>
      </c>
    </row>
    <row r="1709" spans="1:5" x14ac:dyDescent="0.3">
      <c r="A1709" s="73">
        <v>41367</v>
      </c>
      <c r="B1709" s="130">
        <v>1553.6899410000001</v>
      </c>
      <c r="C1709" s="125">
        <f t="shared" si="78"/>
        <v>3.4552973620007865E-3</v>
      </c>
      <c r="D1709" s="128">
        <f t="shared" si="79"/>
        <v>3455.2973620007865</v>
      </c>
      <c r="E1709" s="128">
        <f t="shared" ca="1" si="80"/>
        <v>53717.920727859215</v>
      </c>
    </row>
    <row r="1710" spans="1:5" x14ac:dyDescent="0.3">
      <c r="A1710" s="73">
        <v>41366</v>
      </c>
      <c r="B1710" s="130">
        <v>1570.25</v>
      </c>
      <c r="C1710" s="125">
        <f t="shared" si="78"/>
        <v>1.1693849803912304E-2</v>
      </c>
      <c r="D1710" s="128">
        <f t="shared" si="79"/>
        <v>11693.849803912304</v>
      </c>
      <c r="E1710" s="128">
        <f t="shared" ca="1" si="80"/>
        <v>53717.920727859215</v>
      </c>
    </row>
    <row r="1711" spans="1:5" x14ac:dyDescent="0.3">
      <c r="A1711" s="73">
        <v>41365</v>
      </c>
      <c r="B1711" s="130">
        <v>1562.170044</v>
      </c>
      <c r="C1711" s="125">
        <f t="shared" si="78"/>
        <v>9.4194466979891089E-4</v>
      </c>
      <c r="D1711" s="128">
        <f t="shared" si="79"/>
        <v>941.94466979891092</v>
      </c>
      <c r="E1711" s="128">
        <f t="shared" ca="1" si="80"/>
        <v>53717.920727859215</v>
      </c>
    </row>
    <row r="1712" spans="1:5" x14ac:dyDescent="0.3">
      <c r="A1712" s="73">
        <v>41361</v>
      </c>
      <c r="B1712" s="130">
        <v>1569.1899410000001</v>
      </c>
      <c r="C1712" s="125">
        <f t="shared" si="78"/>
        <v>3.812593844956913E-3</v>
      </c>
      <c r="D1712" s="128">
        <f t="shared" si="79"/>
        <v>3812.593844956913</v>
      </c>
      <c r="E1712" s="128">
        <f t="shared" ca="1" si="80"/>
        <v>53717.920727859215</v>
      </c>
    </row>
    <row r="1713" spans="1:5" x14ac:dyDescent="0.3">
      <c r="A1713" s="73">
        <v>41360</v>
      </c>
      <c r="B1713" s="130">
        <v>1562.849976</v>
      </c>
      <c r="C1713" s="125">
        <f t="shared" si="78"/>
        <v>5.3585389012873463E-3</v>
      </c>
      <c r="D1713" s="128">
        <f t="shared" si="79"/>
        <v>5358.5389012873466</v>
      </c>
      <c r="E1713" s="128">
        <f t="shared" ca="1" si="80"/>
        <v>53717.920727859215</v>
      </c>
    </row>
    <row r="1714" spans="1:5" x14ac:dyDescent="0.3">
      <c r="A1714" s="73">
        <v>41359</v>
      </c>
      <c r="B1714" s="130">
        <v>1563.7700199999999</v>
      </c>
      <c r="C1714" s="125">
        <f t="shared" si="78"/>
        <v>7.2722612500291106E-3</v>
      </c>
      <c r="D1714" s="128">
        <f t="shared" si="79"/>
        <v>7272.2612500291107</v>
      </c>
      <c r="E1714" s="128">
        <f t="shared" ca="1" si="80"/>
        <v>53717.920727859215</v>
      </c>
    </row>
    <row r="1715" spans="1:5" x14ac:dyDescent="0.3">
      <c r="A1715" s="73">
        <v>41358</v>
      </c>
      <c r="B1715" s="130">
        <v>1551.6899410000001</v>
      </c>
      <c r="C1715" s="125">
        <f t="shared" si="78"/>
        <v>-2.9109188189436752E-3</v>
      </c>
      <c r="D1715" s="128">
        <f t="shared" si="79"/>
        <v>-2910.9188189436754</v>
      </c>
      <c r="E1715" s="128">
        <f t="shared" ca="1" si="80"/>
        <v>53717.920727859215</v>
      </c>
    </row>
    <row r="1716" spans="1:5" x14ac:dyDescent="0.3">
      <c r="A1716" s="73">
        <v>41355</v>
      </c>
      <c r="B1716" s="130">
        <v>1556.8900149999999</v>
      </c>
      <c r="C1716" s="125">
        <f t="shared" si="78"/>
        <v>3.6810433355405348E-3</v>
      </c>
      <c r="D1716" s="128">
        <f t="shared" si="79"/>
        <v>3681.0433355405348</v>
      </c>
      <c r="E1716" s="128">
        <f t="shared" ca="1" si="80"/>
        <v>53717.920727859215</v>
      </c>
    </row>
    <row r="1717" spans="1:5" x14ac:dyDescent="0.3">
      <c r="A1717" s="73">
        <v>41354</v>
      </c>
      <c r="B1717" s="130">
        <v>1545.8000489999999</v>
      </c>
      <c r="C1717" s="125">
        <f t="shared" si="78"/>
        <v>9.9726664553068112E-4</v>
      </c>
      <c r="D1717" s="128">
        <f t="shared" si="79"/>
        <v>997.2666455306811</v>
      </c>
      <c r="E1717" s="128">
        <f t="shared" ca="1" si="80"/>
        <v>53717.920727859215</v>
      </c>
    </row>
    <row r="1718" spans="1:5" x14ac:dyDescent="0.3">
      <c r="A1718" s="73">
        <v>41353</v>
      </c>
      <c r="B1718" s="130">
        <v>1558.709961</v>
      </c>
      <c r="C1718" s="125">
        <f t="shared" si="78"/>
        <v>1.1190689629595907E-2</v>
      </c>
      <c r="D1718" s="128">
        <f t="shared" si="79"/>
        <v>11190.689629595907</v>
      </c>
      <c r="E1718" s="128">
        <f t="shared" ca="1" si="80"/>
        <v>53717.920727859215</v>
      </c>
    </row>
    <row r="1719" spans="1:5" x14ac:dyDescent="0.3">
      <c r="A1719" s="73">
        <v>41352</v>
      </c>
      <c r="B1719" s="130">
        <v>1548.339966</v>
      </c>
      <c r="C1719" s="125">
        <f t="shared" si="78"/>
        <v>5.5526576893254465E-3</v>
      </c>
      <c r="D1719" s="128">
        <f t="shared" si="79"/>
        <v>5552.6576893254469</v>
      </c>
      <c r="E1719" s="128">
        <f t="shared" ca="1" si="80"/>
        <v>53717.920727859215</v>
      </c>
    </row>
    <row r="1720" spans="1:5" x14ac:dyDescent="0.3">
      <c r="A1720" s="73">
        <v>41351</v>
      </c>
      <c r="B1720" s="130">
        <v>1552.099976</v>
      </c>
      <c r="C1720" s="125">
        <f t="shared" si="78"/>
        <v>1.7637048166939007E-2</v>
      </c>
      <c r="D1720" s="128">
        <f t="shared" si="79"/>
        <v>17637.048166939006</v>
      </c>
      <c r="E1720" s="128">
        <f t="shared" ca="1" si="80"/>
        <v>53717.920727859215</v>
      </c>
    </row>
    <row r="1721" spans="1:5" x14ac:dyDescent="0.3">
      <c r="A1721" s="73">
        <v>41348</v>
      </c>
      <c r="B1721" s="130">
        <v>1560.6999510000001</v>
      </c>
      <c r="C1721" s="125">
        <f t="shared" si="78"/>
        <v>2.799367762593219E-2</v>
      </c>
      <c r="D1721" s="128">
        <f t="shared" si="79"/>
        <v>27993.677625932189</v>
      </c>
      <c r="E1721" s="128">
        <f t="shared" ca="1" si="80"/>
        <v>53717.920727859215</v>
      </c>
    </row>
    <row r="1722" spans="1:5" x14ac:dyDescent="0.3">
      <c r="A1722" s="73">
        <v>41347</v>
      </c>
      <c r="B1722" s="130">
        <v>1563.2299800000001</v>
      </c>
      <c r="C1722" s="125">
        <f t="shared" si="78"/>
        <v>3.2052924887858936E-2</v>
      </c>
      <c r="D1722" s="128">
        <f t="shared" si="79"/>
        <v>32052.924887858935</v>
      </c>
      <c r="E1722" s="128">
        <f t="shared" ca="1" si="80"/>
        <v>53717.920727859215</v>
      </c>
    </row>
    <row r="1723" spans="1:5" x14ac:dyDescent="0.3">
      <c r="A1723" s="73">
        <v>41346</v>
      </c>
      <c r="B1723" s="130">
        <v>1554.5200199999999</v>
      </c>
      <c r="C1723" s="125">
        <f t="shared" si="78"/>
        <v>2.5415754888988396E-2</v>
      </c>
      <c r="D1723" s="128">
        <f t="shared" si="79"/>
        <v>25415.754888988395</v>
      </c>
      <c r="E1723" s="128">
        <f t="shared" ca="1" si="80"/>
        <v>53717.920727859215</v>
      </c>
    </row>
    <row r="1724" spans="1:5" x14ac:dyDescent="0.3">
      <c r="A1724" s="73">
        <v>41345</v>
      </c>
      <c r="B1724" s="130">
        <v>1552.4799800000001</v>
      </c>
      <c r="C1724" s="125">
        <f t="shared" si="78"/>
        <v>3.7102382987321159E-2</v>
      </c>
      <c r="D1724" s="128">
        <f t="shared" si="79"/>
        <v>37102.382987321158</v>
      </c>
      <c r="E1724" s="128">
        <f t="shared" ca="1" si="80"/>
        <v>53717.920727859215</v>
      </c>
    </row>
    <row r="1725" spans="1:5" x14ac:dyDescent="0.3">
      <c r="A1725" s="73">
        <v>41344</v>
      </c>
      <c r="B1725" s="130">
        <v>1556.219971</v>
      </c>
      <c r="C1725" s="125">
        <f t="shared" si="78"/>
        <v>4.5952210305375552E-2</v>
      </c>
      <c r="D1725" s="128">
        <f t="shared" si="79"/>
        <v>45952.210305375549</v>
      </c>
      <c r="E1725" s="128">
        <f t="shared" ca="1" si="80"/>
        <v>53717.920727859215</v>
      </c>
    </row>
    <row r="1726" spans="1:5" x14ac:dyDescent="0.3">
      <c r="A1726" s="73">
        <v>41341</v>
      </c>
      <c r="B1726" s="130">
        <v>1551.1800539999999</v>
      </c>
      <c r="C1726" s="125">
        <f t="shared" si="78"/>
        <v>2.3475902984574804E-2</v>
      </c>
      <c r="D1726" s="128">
        <f t="shared" si="79"/>
        <v>23475.902984574805</v>
      </c>
      <c r="E1726" s="128">
        <f t="shared" ca="1" si="80"/>
        <v>53717.920727859215</v>
      </c>
    </row>
    <row r="1727" spans="1:5" x14ac:dyDescent="0.3">
      <c r="A1727" s="73">
        <v>41340</v>
      </c>
      <c r="B1727" s="130">
        <v>1544.26001</v>
      </c>
      <c r="C1727" s="125">
        <f t="shared" si="78"/>
        <v>2.7848381128227295E-2</v>
      </c>
      <c r="D1727" s="128">
        <f t="shared" si="79"/>
        <v>27848.381128227295</v>
      </c>
      <c r="E1727" s="128">
        <f t="shared" ca="1" si="80"/>
        <v>53717.920727859215</v>
      </c>
    </row>
    <row r="1728" spans="1:5" x14ac:dyDescent="0.3">
      <c r="A1728" s="73">
        <v>41339</v>
      </c>
      <c r="B1728" s="130">
        <v>1541.459961</v>
      </c>
      <c r="C1728" s="125">
        <f t="shared" si="78"/>
        <v>1.9517848444971397E-2</v>
      </c>
      <c r="D1728" s="128">
        <f t="shared" si="79"/>
        <v>19517.848444971398</v>
      </c>
      <c r="E1728" s="128">
        <f t="shared" ca="1" si="80"/>
        <v>53717.920727859215</v>
      </c>
    </row>
    <row r="1729" spans="1:5" x14ac:dyDescent="0.3">
      <c r="A1729" s="73">
        <v>41338</v>
      </c>
      <c r="B1729" s="130">
        <v>1539.790039</v>
      </c>
      <c r="C1729" s="125">
        <f t="shared" si="78"/>
        <v>5.7808263818757144E-3</v>
      </c>
      <c r="D1729" s="128">
        <f t="shared" si="79"/>
        <v>5780.8263818757141</v>
      </c>
      <c r="E1729" s="128">
        <f t="shared" ca="1" si="80"/>
        <v>53717.920727859215</v>
      </c>
    </row>
    <row r="1730" spans="1:5" x14ac:dyDescent="0.3">
      <c r="A1730" s="73">
        <v>41337</v>
      </c>
      <c r="B1730" s="130">
        <v>1525.1999510000001</v>
      </c>
      <c r="C1730" s="125">
        <f t="shared" si="78"/>
        <v>3.5596443332130967E-3</v>
      </c>
      <c r="D1730" s="128">
        <f t="shared" si="79"/>
        <v>3559.6443332130966</v>
      </c>
      <c r="E1730" s="128">
        <f t="shared" ca="1" si="80"/>
        <v>53717.920727859215</v>
      </c>
    </row>
    <row r="1731" spans="1:5" x14ac:dyDescent="0.3">
      <c r="A1731" s="73">
        <v>41334</v>
      </c>
      <c r="B1731" s="130">
        <v>1518.1999510000001</v>
      </c>
      <c r="C1731" s="125">
        <f t="shared" si="78"/>
        <v>-2.0902430619231804E-3</v>
      </c>
      <c r="D1731" s="128">
        <f t="shared" si="79"/>
        <v>-2090.2430619231804</v>
      </c>
      <c r="E1731" s="128">
        <f t="shared" ca="1" si="80"/>
        <v>53717.920727859215</v>
      </c>
    </row>
    <row r="1732" spans="1:5" x14ac:dyDescent="0.3">
      <c r="A1732" s="73">
        <v>41333</v>
      </c>
      <c r="B1732" s="130">
        <v>1514.6800539999999</v>
      </c>
      <c r="C1732" s="125">
        <f t="shared" si="78"/>
        <v>-3.7162340830704244E-3</v>
      </c>
      <c r="D1732" s="128">
        <f t="shared" si="79"/>
        <v>-3716.2340830704243</v>
      </c>
      <c r="E1732" s="128">
        <f t="shared" ca="1" si="80"/>
        <v>53717.920727859215</v>
      </c>
    </row>
    <row r="1733" spans="1:5" x14ac:dyDescent="0.3">
      <c r="A1733" s="73">
        <v>41332</v>
      </c>
      <c r="B1733" s="130">
        <v>1515.98999</v>
      </c>
      <c r="C1733" s="125">
        <f t="shared" si="78"/>
        <v>-2.2640489379183171E-3</v>
      </c>
      <c r="D1733" s="128">
        <f t="shared" si="79"/>
        <v>-2264.0489379183173</v>
      </c>
      <c r="E1733" s="128">
        <f t="shared" ca="1" si="80"/>
        <v>53717.920727859215</v>
      </c>
    </row>
    <row r="1734" spans="1:5" x14ac:dyDescent="0.3">
      <c r="A1734" s="73">
        <v>41331</v>
      </c>
      <c r="B1734" s="130">
        <v>1496.9399410000001</v>
      </c>
      <c r="C1734" s="125">
        <f t="shared" si="78"/>
        <v>-1.3230017513200076E-2</v>
      </c>
      <c r="D1734" s="128">
        <f t="shared" si="79"/>
        <v>-13230.017513200077</v>
      </c>
      <c r="E1734" s="128">
        <f t="shared" ca="1" si="80"/>
        <v>53717.920727859215</v>
      </c>
    </row>
    <row r="1735" spans="1:5" x14ac:dyDescent="0.3">
      <c r="A1735" s="73">
        <v>41330</v>
      </c>
      <c r="B1735" s="130">
        <v>1487.849976</v>
      </c>
      <c r="C1735" s="125">
        <f t="shared" si="78"/>
        <v>-1.9816511255399405E-2</v>
      </c>
      <c r="D1735" s="128">
        <f t="shared" si="79"/>
        <v>-19816.511255399404</v>
      </c>
      <c r="E1735" s="128">
        <f t="shared" ca="1" si="80"/>
        <v>53717.920727859215</v>
      </c>
    </row>
    <row r="1736" spans="1:5" x14ac:dyDescent="0.3">
      <c r="A1736" s="73">
        <v>41327</v>
      </c>
      <c r="B1736" s="130">
        <v>1515.599976</v>
      </c>
      <c r="C1736" s="125">
        <f t="shared" ref="C1736:C1799" si="81">B1736/B1746-1</f>
        <v>4.1142189482419322E-3</v>
      </c>
      <c r="D1736" s="128">
        <f t="shared" ref="D1736:D1799" si="82">C1736*$B$5</f>
        <v>4114.2189482419326</v>
      </c>
      <c r="E1736" s="128">
        <f t="shared" ref="E1736:E1799" ca="1" si="83">ABS(_xlfn.PERCENTILE.INC(OFFSET(D1736,0,0,Window),1-VaRLevel))</f>
        <v>53717.920727859215</v>
      </c>
    </row>
    <row r="1737" spans="1:5" x14ac:dyDescent="0.3">
      <c r="A1737" s="73">
        <v>41326</v>
      </c>
      <c r="B1737" s="130">
        <v>1502.420044</v>
      </c>
      <c r="C1737" s="125">
        <f t="shared" si="81"/>
        <v>-6.4148024178465324E-3</v>
      </c>
      <c r="D1737" s="128">
        <f t="shared" si="82"/>
        <v>-6414.8024178465321</v>
      </c>
      <c r="E1737" s="128">
        <f t="shared" ca="1" si="83"/>
        <v>53717.920727859215</v>
      </c>
    </row>
    <row r="1738" spans="1:5" x14ac:dyDescent="0.3">
      <c r="A1738" s="73">
        <v>41325</v>
      </c>
      <c r="B1738" s="130">
        <v>1511.9499510000001</v>
      </c>
      <c r="C1738" s="125">
        <f t="shared" si="81"/>
        <v>4.3665476709997542E-4</v>
      </c>
      <c r="D1738" s="128">
        <f t="shared" si="82"/>
        <v>436.6547670999754</v>
      </c>
      <c r="E1738" s="128">
        <f t="shared" ca="1" si="83"/>
        <v>53717.920727859215</v>
      </c>
    </row>
    <row r="1739" spans="1:5" x14ac:dyDescent="0.3">
      <c r="A1739" s="73">
        <v>41324</v>
      </c>
      <c r="B1739" s="130">
        <v>1530.9399410000001</v>
      </c>
      <c r="C1739" s="125">
        <f t="shared" si="81"/>
        <v>2.3554018438471935E-2</v>
      </c>
      <c r="D1739" s="128">
        <f t="shared" si="82"/>
        <v>23554.018438471936</v>
      </c>
      <c r="E1739" s="128">
        <f t="shared" ca="1" si="83"/>
        <v>53717.920727859215</v>
      </c>
    </row>
    <row r="1740" spans="1:5" x14ac:dyDescent="0.3">
      <c r="A1740" s="73">
        <v>41320</v>
      </c>
      <c r="B1740" s="130">
        <v>1519.790039</v>
      </c>
      <c r="C1740" s="125">
        <f t="shared" si="81"/>
        <v>4.3749180908316809E-3</v>
      </c>
      <c r="D1740" s="128">
        <f t="shared" si="82"/>
        <v>4374.9180908316812</v>
      </c>
      <c r="E1740" s="128">
        <f t="shared" ca="1" si="83"/>
        <v>53717.920727859215</v>
      </c>
    </row>
    <row r="1741" spans="1:5" x14ac:dyDescent="0.3">
      <c r="A1741" s="73">
        <v>41319</v>
      </c>
      <c r="B1741" s="130">
        <v>1521.380005</v>
      </c>
      <c r="C1741" s="125">
        <f t="shared" si="81"/>
        <v>1.5532918299052678E-2</v>
      </c>
      <c r="D1741" s="128">
        <f t="shared" si="82"/>
        <v>15532.918299052679</v>
      </c>
      <c r="E1741" s="128">
        <f t="shared" ca="1" si="83"/>
        <v>53717.920727859215</v>
      </c>
    </row>
    <row r="1742" spans="1:5" x14ac:dyDescent="0.3">
      <c r="A1742" s="73">
        <v>41318</v>
      </c>
      <c r="B1742" s="130">
        <v>1520.329956</v>
      </c>
      <c r="C1742" s="125">
        <f t="shared" si="81"/>
        <v>1.223068222655499E-2</v>
      </c>
      <c r="D1742" s="128">
        <f t="shared" si="82"/>
        <v>12230.682226554989</v>
      </c>
      <c r="E1742" s="128">
        <f t="shared" ca="1" si="83"/>
        <v>53717.920727859215</v>
      </c>
    </row>
    <row r="1743" spans="1:5" x14ac:dyDescent="0.3">
      <c r="A1743" s="73">
        <v>41317</v>
      </c>
      <c r="B1743" s="130">
        <v>1519.4300539999999</v>
      </c>
      <c r="C1743" s="125">
        <f t="shared" si="81"/>
        <v>7.6865504704362042E-3</v>
      </c>
      <c r="D1743" s="128">
        <f t="shared" si="82"/>
        <v>7686.5504704362038</v>
      </c>
      <c r="E1743" s="128">
        <f t="shared" ca="1" si="83"/>
        <v>53717.920727859215</v>
      </c>
    </row>
    <row r="1744" spans="1:5" x14ac:dyDescent="0.3">
      <c r="A1744" s="73">
        <v>41316</v>
      </c>
      <c r="B1744" s="130">
        <v>1517.01001</v>
      </c>
      <c r="C1744" s="125">
        <f t="shared" si="81"/>
        <v>1.1218624027912849E-2</v>
      </c>
      <c r="D1744" s="128">
        <f t="shared" si="82"/>
        <v>11218.624027912849</v>
      </c>
      <c r="E1744" s="128">
        <f t="shared" ca="1" si="83"/>
        <v>53717.920727859215</v>
      </c>
    </row>
    <row r="1745" spans="1:5" x14ac:dyDescent="0.3">
      <c r="A1745" s="73">
        <v>41313</v>
      </c>
      <c r="B1745" s="130">
        <v>1517.9300539999999</v>
      </c>
      <c r="C1745" s="125">
        <f t="shared" si="81"/>
        <v>9.9604070557139934E-3</v>
      </c>
      <c r="D1745" s="128">
        <f t="shared" si="82"/>
        <v>9960.407055713993</v>
      </c>
      <c r="E1745" s="128">
        <f t="shared" ca="1" si="83"/>
        <v>53717.920727859215</v>
      </c>
    </row>
    <row r="1746" spans="1:5" x14ac:dyDescent="0.3">
      <c r="A1746" s="73">
        <v>41312</v>
      </c>
      <c r="B1746" s="130">
        <v>1509.3900149999999</v>
      </c>
      <c r="C1746" s="125">
        <f t="shared" si="81"/>
        <v>9.7470394604968202E-3</v>
      </c>
      <c r="D1746" s="128">
        <f t="shared" si="82"/>
        <v>9747.0394604968205</v>
      </c>
      <c r="E1746" s="128">
        <f t="shared" ca="1" si="83"/>
        <v>53717.920727859215</v>
      </c>
    </row>
    <row r="1747" spans="1:5" x14ac:dyDescent="0.3">
      <c r="A1747" s="73">
        <v>41311</v>
      </c>
      <c r="B1747" s="130">
        <v>1512.119995</v>
      </c>
      <c r="C1747" s="125">
        <f t="shared" si="81"/>
        <v>1.1580023760062286E-2</v>
      </c>
      <c r="D1747" s="128">
        <f t="shared" si="82"/>
        <v>11580.023760062286</v>
      </c>
      <c r="E1747" s="128">
        <f t="shared" ca="1" si="83"/>
        <v>53717.920727859215</v>
      </c>
    </row>
    <row r="1748" spans="1:5" x14ac:dyDescent="0.3">
      <c r="A1748" s="73">
        <v>41310</v>
      </c>
      <c r="B1748" s="130">
        <v>1511.290039</v>
      </c>
      <c r="C1748" s="125">
        <f t="shared" si="81"/>
        <v>1.254889536073267E-2</v>
      </c>
      <c r="D1748" s="128">
        <f t="shared" si="82"/>
        <v>12548.895360732671</v>
      </c>
      <c r="E1748" s="128">
        <f t="shared" ca="1" si="83"/>
        <v>53717.920727859215</v>
      </c>
    </row>
    <row r="1749" spans="1:5" x14ac:dyDescent="0.3">
      <c r="A1749" s="73">
        <v>41309</v>
      </c>
      <c r="B1749" s="130">
        <v>1495.709961</v>
      </c>
      <c r="C1749" s="125">
        <f t="shared" si="81"/>
        <v>6.5478547025916711E-3</v>
      </c>
      <c r="D1749" s="128">
        <f t="shared" si="82"/>
        <v>6547.8547025916714</v>
      </c>
      <c r="E1749" s="128">
        <f t="shared" ca="1" si="83"/>
        <v>53717.920727859215</v>
      </c>
    </row>
    <row r="1750" spans="1:5" x14ac:dyDescent="0.3">
      <c r="A1750" s="73">
        <v>41306</v>
      </c>
      <c r="B1750" s="130">
        <v>1513.170044</v>
      </c>
      <c r="C1750" s="125">
        <f t="shared" si="81"/>
        <v>2.1763274868686899E-2</v>
      </c>
      <c r="D1750" s="128">
        <f t="shared" si="82"/>
        <v>21763.274868686898</v>
      </c>
      <c r="E1750" s="128">
        <f t="shared" ca="1" si="83"/>
        <v>53717.920727859215</v>
      </c>
    </row>
    <row r="1751" spans="1:5" x14ac:dyDescent="0.3">
      <c r="A1751" s="73">
        <v>41305</v>
      </c>
      <c r="B1751" s="130">
        <v>1498.1099850000001</v>
      </c>
      <c r="C1751" s="125">
        <f t="shared" si="81"/>
        <v>1.7302363739356341E-2</v>
      </c>
      <c r="D1751" s="128">
        <f t="shared" si="82"/>
        <v>17302.36373935634</v>
      </c>
      <c r="E1751" s="128">
        <f t="shared" ca="1" si="83"/>
        <v>53717.920727859215</v>
      </c>
    </row>
    <row r="1752" spans="1:5" x14ac:dyDescent="0.3">
      <c r="A1752" s="73">
        <v>41304</v>
      </c>
      <c r="B1752" s="130">
        <v>1501.959961</v>
      </c>
      <c r="C1752" s="125">
        <f t="shared" si="81"/>
        <v>2.0117632940760632E-2</v>
      </c>
      <c r="D1752" s="128">
        <f t="shared" si="82"/>
        <v>20117.632940760632</v>
      </c>
      <c r="E1752" s="128">
        <f t="shared" ca="1" si="83"/>
        <v>53717.920727859215</v>
      </c>
    </row>
    <row r="1753" spans="1:5" x14ac:dyDescent="0.3">
      <c r="A1753" s="73">
        <v>41303</v>
      </c>
      <c r="B1753" s="130">
        <v>1507.839966</v>
      </c>
      <c r="C1753" s="125">
        <f t="shared" si="81"/>
        <v>2.5267162561245948E-2</v>
      </c>
      <c r="D1753" s="128">
        <f t="shared" si="82"/>
        <v>25267.162561245947</v>
      </c>
      <c r="E1753" s="128">
        <f t="shared" ca="1" si="83"/>
        <v>53717.920727859215</v>
      </c>
    </row>
    <row r="1754" spans="1:5" x14ac:dyDescent="0.3">
      <c r="A1754" s="73">
        <v>41302</v>
      </c>
      <c r="B1754" s="130">
        <v>1500.1800539999999</v>
      </c>
      <c r="C1754" s="125">
        <f t="shared" si="81"/>
        <v>1.9109408011710904E-2</v>
      </c>
      <c r="D1754" s="128">
        <f t="shared" si="82"/>
        <v>19109.408011710904</v>
      </c>
      <c r="E1754" s="128">
        <f t="shared" ca="1" si="83"/>
        <v>53717.920727859215</v>
      </c>
    </row>
    <row r="1755" spans="1:5" x14ac:dyDescent="0.3">
      <c r="A1755" s="73">
        <v>41299</v>
      </c>
      <c r="B1755" s="130">
        <v>1502.959961</v>
      </c>
      <c r="C1755" s="125">
        <f t="shared" si="81"/>
        <v>2.0949356101912064E-2</v>
      </c>
      <c r="D1755" s="128">
        <f t="shared" si="82"/>
        <v>20949.356101912064</v>
      </c>
      <c r="E1755" s="128">
        <f t="shared" ca="1" si="83"/>
        <v>53717.920727859215</v>
      </c>
    </row>
    <row r="1756" spans="1:5" x14ac:dyDescent="0.3">
      <c r="A1756" s="73">
        <v>41298</v>
      </c>
      <c r="B1756" s="130">
        <v>1494.8199460000001</v>
      </c>
      <c r="C1756" s="125">
        <f t="shared" si="81"/>
        <v>2.3134471490678266E-2</v>
      </c>
      <c r="D1756" s="128">
        <f t="shared" si="82"/>
        <v>23134.471490678265</v>
      </c>
      <c r="E1756" s="128">
        <f t="shared" ca="1" si="83"/>
        <v>53717.920727859215</v>
      </c>
    </row>
    <row r="1757" spans="1:5" x14ac:dyDescent="0.3">
      <c r="A1757" s="73">
        <v>41297</v>
      </c>
      <c r="B1757" s="130">
        <v>1494.8100589999999</v>
      </c>
      <c r="C1757" s="125">
        <f t="shared" si="81"/>
        <v>2.5844994941989441E-2</v>
      </c>
      <c r="D1757" s="128">
        <f t="shared" si="82"/>
        <v>25844.99494198944</v>
      </c>
      <c r="E1757" s="128">
        <f t="shared" ca="1" si="83"/>
        <v>53717.920727859215</v>
      </c>
    </row>
    <row r="1758" spans="1:5" x14ac:dyDescent="0.3">
      <c r="A1758" s="73">
        <v>41296</v>
      </c>
      <c r="B1758" s="130">
        <v>1492.5600589999999</v>
      </c>
      <c r="C1758" s="125">
        <f t="shared" si="81"/>
        <v>2.0979720557158243E-2</v>
      </c>
      <c r="D1758" s="128">
        <f t="shared" si="82"/>
        <v>20979.720557158242</v>
      </c>
      <c r="E1758" s="128">
        <f t="shared" ca="1" si="83"/>
        <v>53717.920727859215</v>
      </c>
    </row>
    <row r="1759" spans="1:5" x14ac:dyDescent="0.3">
      <c r="A1759" s="73">
        <v>41292</v>
      </c>
      <c r="B1759" s="130">
        <v>1485.9799800000001</v>
      </c>
      <c r="C1759" s="125">
        <f t="shared" si="81"/>
        <v>1.3304063080607165E-2</v>
      </c>
      <c r="D1759" s="128">
        <f t="shared" si="82"/>
        <v>13304.063080607164</v>
      </c>
      <c r="E1759" s="128">
        <f t="shared" ca="1" si="83"/>
        <v>53717.920727859215</v>
      </c>
    </row>
    <row r="1760" spans="1:5" x14ac:dyDescent="0.3">
      <c r="A1760" s="73">
        <v>41291</v>
      </c>
      <c r="B1760" s="130">
        <v>1480.9399410000001</v>
      </c>
      <c r="C1760" s="125">
        <f t="shared" si="81"/>
        <v>1.4780313473554685E-2</v>
      </c>
      <c r="D1760" s="128">
        <f t="shared" si="82"/>
        <v>14780.313473554685</v>
      </c>
      <c r="E1760" s="128">
        <f t="shared" ca="1" si="83"/>
        <v>53717.920727859215</v>
      </c>
    </row>
    <row r="1761" spans="1:5" x14ac:dyDescent="0.3">
      <c r="A1761" s="73">
        <v>41290</v>
      </c>
      <c r="B1761" s="130">
        <v>1472.630005</v>
      </c>
      <c r="C1761" s="125">
        <f t="shared" si="81"/>
        <v>6.9815516013262968E-3</v>
      </c>
      <c r="D1761" s="128">
        <f t="shared" si="82"/>
        <v>6981.5516013262968</v>
      </c>
      <c r="E1761" s="128">
        <f t="shared" ca="1" si="83"/>
        <v>53717.920727859215</v>
      </c>
    </row>
    <row r="1762" spans="1:5" x14ac:dyDescent="0.3">
      <c r="A1762" s="73">
        <v>41289</v>
      </c>
      <c r="B1762" s="130">
        <v>1472.339966</v>
      </c>
      <c r="C1762" s="125">
        <f t="shared" si="81"/>
        <v>3.2358961224786764E-2</v>
      </c>
      <c r="D1762" s="128">
        <f t="shared" si="82"/>
        <v>32358.961224786763</v>
      </c>
      <c r="E1762" s="128">
        <f t="shared" ca="1" si="83"/>
        <v>53717.920727859215</v>
      </c>
    </row>
    <row r="1763" spans="1:5" x14ac:dyDescent="0.3">
      <c r="A1763" s="73">
        <v>41288</v>
      </c>
      <c r="B1763" s="130">
        <v>1470.6800539999999</v>
      </c>
      <c r="C1763" s="125">
        <f t="shared" si="81"/>
        <v>4.8665528669567415E-2</v>
      </c>
      <c r="D1763" s="128">
        <f t="shared" si="82"/>
        <v>48665.528669567415</v>
      </c>
      <c r="E1763" s="128">
        <f t="shared" ca="1" si="83"/>
        <v>53717.920727859215</v>
      </c>
    </row>
    <row r="1764" spans="1:5" x14ac:dyDescent="0.3">
      <c r="A1764" s="73">
        <v>41285</v>
      </c>
      <c r="B1764" s="130">
        <v>1472.0500489999999</v>
      </c>
      <c r="C1764" s="125">
        <f t="shared" si="81"/>
        <v>3.8043913626016446E-2</v>
      </c>
      <c r="D1764" s="128">
        <f t="shared" si="82"/>
        <v>38043.913626016445</v>
      </c>
      <c r="E1764" s="128">
        <f t="shared" ca="1" si="83"/>
        <v>53717.920727859215</v>
      </c>
    </row>
    <row r="1765" spans="1:5" x14ac:dyDescent="0.3">
      <c r="A1765" s="73">
        <v>41284</v>
      </c>
      <c r="B1765" s="130">
        <v>1472.119995</v>
      </c>
      <c r="C1765" s="125">
        <f t="shared" si="81"/>
        <v>3.6828381299485624E-2</v>
      </c>
      <c r="D1765" s="128">
        <f t="shared" si="82"/>
        <v>36828.381299485627</v>
      </c>
      <c r="E1765" s="128">
        <f t="shared" ca="1" si="83"/>
        <v>53717.920727859215</v>
      </c>
    </row>
    <row r="1766" spans="1:5" x14ac:dyDescent="0.3">
      <c r="A1766" s="73">
        <v>41283</v>
      </c>
      <c r="B1766" s="130">
        <v>1461.0200199999999</v>
      </c>
      <c r="C1766" s="125">
        <f t="shared" si="81"/>
        <v>2.4084214305536422E-2</v>
      </c>
      <c r="D1766" s="128">
        <f t="shared" si="82"/>
        <v>24084.214305536421</v>
      </c>
      <c r="E1766" s="128">
        <f t="shared" ca="1" si="83"/>
        <v>53717.920727859215</v>
      </c>
    </row>
    <row r="1767" spans="1:5" x14ac:dyDescent="0.3">
      <c r="A1767" s="73">
        <v>41282</v>
      </c>
      <c r="B1767" s="130">
        <v>1457.150024</v>
      </c>
      <c r="C1767" s="125">
        <f t="shared" si="81"/>
        <v>1.8879138235080806E-2</v>
      </c>
      <c r="D1767" s="128">
        <f t="shared" si="82"/>
        <v>18879.138235080805</v>
      </c>
      <c r="E1767" s="128">
        <f t="shared" ca="1" si="83"/>
        <v>53717.920727859215</v>
      </c>
    </row>
    <row r="1768" spans="1:5" x14ac:dyDescent="0.3">
      <c r="A1768" s="73">
        <v>41281</v>
      </c>
      <c r="B1768" s="130">
        <v>1461.8900149999999</v>
      </c>
      <c r="C1768" s="125">
        <f t="shared" si="81"/>
        <v>1.2606636288809536E-2</v>
      </c>
      <c r="D1768" s="128">
        <f t="shared" si="82"/>
        <v>12606.636288809535</v>
      </c>
      <c r="E1768" s="128">
        <f t="shared" ca="1" si="83"/>
        <v>53717.920727859215</v>
      </c>
    </row>
    <row r="1769" spans="1:5" x14ac:dyDescent="0.3">
      <c r="A1769" s="73">
        <v>41278</v>
      </c>
      <c r="B1769" s="130">
        <v>1466.469971</v>
      </c>
      <c r="C1769" s="125">
        <f t="shared" si="81"/>
        <v>2.1353738127001254E-2</v>
      </c>
      <c r="D1769" s="128">
        <f t="shared" si="82"/>
        <v>21353.738127001256</v>
      </c>
      <c r="E1769" s="128">
        <f t="shared" ca="1" si="83"/>
        <v>53717.920727859215</v>
      </c>
    </row>
    <row r="1770" spans="1:5" x14ac:dyDescent="0.3">
      <c r="A1770" s="73">
        <v>41277</v>
      </c>
      <c r="B1770" s="130">
        <v>1459.369995</v>
      </c>
      <c r="C1770" s="125">
        <f t="shared" si="81"/>
        <v>8.6950805997358938E-3</v>
      </c>
      <c r="D1770" s="128">
        <f t="shared" si="82"/>
        <v>8695.080599735893</v>
      </c>
      <c r="E1770" s="128">
        <f t="shared" ca="1" si="83"/>
        <v>53717.920727859215</v>
      </c>
    </row>
    <row r="1771" spans="1:5" x14ac:dyDescent="0.3">
      <c r="A1771" s="73">
        <v>41276</v>
      </c>
      <c r="B1771" s="130">
        <v>1462.420044</v>
      </c>
      <c r="C1771" s="125">
        <f t="shared" si="81"/>
        <v>2.2413979233346648E-2</v>
      </c>
      <c r="D1771" s="128">
        <f t="shared" si="82"/>
        <v>22413.979233346647</v>
      </c>
      <c r="E1771" s="128">
        <f t="shared" ca="1" si="83"/>
        <v>53717.920727859215</v>
      </c>
    </row>
    <row r="1772" spans="1:5" x14ac:dyDescent="0.3">
      <c r="A1772" s="73">
        <v>41274</v>
      </c>
      <c r="B1772" s="130">
        <v>1426.1899410000001</v>
      </c>
      <c r="C1772" s="125">
        <f t="shared" si="81"/>
        <v>8.9206025782102571E-3</v>
      </c>
      <c r="D1772" s="128">
        <f t="shared" si="82"/>
        <v>8920.602578210257</v>
      </c>
      <c r="E1772" s="128">
        <f t="shared" ca="1" si="83"/>
        <v>53717.920727859215</v>
      </c>
    </row>
    <row r="1773" spans="1:5" x14ac:dyDescent="0.3">
      <c r="A1773" s="73">
        <v>41271</v>
      </c>
      <c r="B1773" s="130">
        <v>1402.4300539999999</v>
      </c>
      <c r="C1773" s="125">
        <f t="shared" si="81"/>
        <v>-1.1990487574436548E-2</v>
      </c>
      <c r="D1773" s="128">
        <f t="shared" si="82"/>
        <v>-11990.487574436547</v>
      </c>
      <c r="E1773" s="128">
        <f t="shared" ca="1" si="83"/>
        <v>53717.920727859215</v>
      </c>
    </row>
    <row r="1774" spans="1:5" x14ac:dyDescent="0.3">
      <c r="A1774" s="73">
        <v>41270</v>
      </c>
      <c r="B1774" s="130">
        <v>1418.099976</v>
      </c>
      <c r="C1774" s="125">
        <f t="shared" si="81"/>
        <v>-7.2664679556797562E-3</v>
      </c>
      <c r="D1774" s="128">
        <f t="shared" si="82"/>
        <v>-7266.4679556797564</v>
      </c>
      <c r="E1774" s="128">
        <f t="shared" ca="1" si="83"/>
        <v>53717.920727859215</v>
      </c>
    </row>
    <row r="1775" spans="1:5" x14ac:dyDescent="0.3">
      <c r="A1775" s="73">
        <v>41269</v>
      </c>
      <c r="B1775" s="130">
        <v>1419.829956</v>
      </c>
      <c r="C1775" s="125">
        <f t="shared" si="81"/>
        <v>-5.6098793917637169E-3</v>
      </c>
      <c r="D1775" s="128">
        <f t="shared" si="82"/>
        <v>-5609.8793917637167</v>
      </c>
      <c r="E1775" s="128">
        <f t="shared" ca="1" si="83"/>
        <v>53717.920727859215</v>
      </c>
    </row>
    <row r="1776" spans="1:5" x14ac:dyDescent="0.3">
      <c r="A1776" s="73">
        <v>41267</v>
      </c>
      <c r="B1776" s="130">
        <v>1426.660034</v>
      </c>
      <c r="C1776" s="125">
        <f t="shared" si="81"/>
        <v>5.7170947233882163E-3</v>
      </c>
      <c r="D1776" s="128">
        <f t="shared" si="82"/>
        <v>5717.0947233882162</v>
      </c>
      <c r="E1776" s="128">
        <f t="shared" ca="1" si="83"/>
        <v>53717.920727859215</v>
      </c>
    </row>
    <row r="1777" spans="1:5" x14ac:dyDescent="0.3">
      <c r="A1777" s="73">
        <v>41264</v>
      </c>
      <c r="B1777" s="130">
        <v>1430.150024</v>
      </c>
      <c r="C1777" s="125">
        <f t="shared" si="81"/>
        <v>8.5186757071289421E-3</v>
      </c>
      <c r="D1777" s="128">
        <f t="shared" si="82"/>
        <v>8518.6757071289412</v>
      </c>
      <c r="E1777" s="128">
        <f t="shared" ca="1" si="83"/>
        <v>53717.920727859215</v>
      </c>
    </row>
    <row r="1778" spans="1:5" x14ac:dyDescent="0.3">
      <c r="A1778" s="73">
        <v>41263</v>
      </c>
      <c r="B1778" s="130">
        <v>1443.6899410000001</v>
      </c>
      <c r="C1778" s="125">
        <f t="shared" si="81"/>
        <v>2.1040497645861356E-2</v>
      </c>
      <c r="D1778" s="128">
        <f t="shared" si="82"/>
        <v>21040.497645861356</v>
      </c>
      <c r="E1778" s="128">
        <f t="shared" ca="1" si="83"/>
        <v>53717.920727859215</v>
      </c>
    </row>
    <row r="1779" spans="1:5" x14ac:dyDescent="0.3">
      <c r="A1779" s="73">
        <v>41262</v>
      </c>
      <c r="B1779" s="130">
        <v>1435.8100589999999</v>
      </c>
      <c r="C1779" s="125">
        <f t="shared" si="81"/>
        <v>1.8825236613070562E-2</v>
      </c>
      <c r="D1779" s="128">
        <f t="shared" si="82"/>
        <v>18825.236613070563</v>
      </c>
      <c r="E1779" s="128">
        <f t="shared" ca="1" si="83"/>
        <v>53717.920727859215</v>
      </c>
    </row>
    <row r="1780" spans="1:5" x14ac:dyDescent="0.3">
      <c r="A1780" s="73">
        <v>41261</v>
      </c>
      <c r="B1780" s="130">
        <v>1446.790039</v>
      </c>
      <c r="C1780" s="125">
        <f t="shared" si="81"/>
        <v>2.824348005832733E-2</v>
      </c>
      <c r="D1780" s="128">
        <f t="shared" si="82"/>
        <v>28243.480058327332</v>
      </c>
      <c r="E1780" s="128">
        <f t="shared" ca="1" si="83"/>
        <v>53717.920727859215</v>
      </c>
    </row>
    <row r="1781" spans="1:5" x14ac:dyDescent="0.3">
      <c r="A1781" s="73">
        <v>41260</v>
      </c>
      <c r="B1781" s="130">
        <v>1430.3599850000001</v>
      </c>
      <c r="C1781" s="125">
        <f t="shared" si="81"/>
        <v>1.48283914253029E-2</v>
      </c>
      <c r="D1781" s="128">
        <f t="shared" si="82"/>
        <v>14828.3914253029</v>
      </c>
      <c r="E1781" s="128">
        <f t="shared" ca="1" si="83"/>
        <v>53717.920727859215</v>
      </c>
    </row>
    <row r="1782" spans="1:5" x14ac:dyDescent="0.3">
      <c r="A1782" s="73">
        <v>41257</v>
      </c>
      <c r="B1782" s="130">
        <v>1413.579956</v>
      </c>
      <c r="C1782" s="125">
        <f t="shared" si="81"/>
        <v>-1.8359939420526938E-3</v>
      </c>
      <c r="D1782" s="128">
        <f t="shared" si="82"/>
        <v>-1835.9939420526939</v>
      </c>
      <c r="E1782" s="128">
        <f t="shared" ca="1" si="83"/>
        <v>53717.920727859215</v>
      </c>
    </row>
    <row r="1783" spans="1:5" x14ac:dyDescent="0.3">
      <c r="A1783" s="73">
        <v>41256</v>
      </c>
      <c r="B1783" s="130">
        <v>1419.4499510000001</v>
      </c>
      <c r="C1783" s="125">
        <f t="shared" si="81"/>
        <v>2.4718387804090192E-3</v>
      </c>
      <c r="D1783" s="128">
        <f t="shared" si="82"/>
        <v>2471.8387804090194</v>
      </c>
      <c r="E1783" s="128">
        <f t="shared" ca="1" si="83"/>
        <v>53717.920727859215</v>
      </c>
    </row>
    <row r="1784" spans="1:5" x14ac:dyDescent="0.3">
      <c r="A1784" s="73">
        <v>41255</v>
      </c>
      <c r="B1784" s="130">
        <v>1428.4799800000001</v>
      </c>
      <c r="C1784" s="125">
        <f t="shared" si="81"/>
        <v>1.3156628548610438E-2</v>
      </c>
      <c r="D1784" s="128">
        <f t="shared" si="82"/>
        <v>13156.628548610439</v>
      </c>
      <c r="E1784" s="128">
        <f t="shared" ca="1" si="83"/>
        <v>53717.920727859215</v>
      </c>
    </row>
    <row r="1785" spans="1:5" x14ac:dyDescent="0.3">
      <c r="A1785" s="73">
        <v>41254</v>
      </c>
      <c r="B1785" s="130">
        <v>1427.839966</v>
      </c>
      <c r="C1785" s="125">
        <f t="shared" si="81"/>
        <v>2.0658517319436465E-2</v>
      </c>
      <c r="D1785" s="128">
        <f t="shared" si="82"/>
        <v>20658.517319436465</v>
      </c>
      <c r="E1785" s="128">
        <f t="shared" ca="1" si="83"/>
        <v>53717.920727859215</v>
      </c>
    </row>
    <row r="1786" spans="1:5" x14ac:dyDescent="0.3">
      <c r="A1786" s="73">
        <v>41253</v>
      </c>
      <c r="B1786" s="130">
        <v>1418.5500489999999</v>
      </c>
      <c r="C1786" s="125">
        <f t="shared" si="81"/>
        <v>8.7179811134252549E-3</v>
      </c>
      <c r="D1786" s="128">
        <f t="shared" si="82"/>
        <v>8717.9811134252541</v>
      </c>
      <c r="E1786" s="128">
        <f t="shared" ca="1" si="83"/>
        <v>53717.920727859215</v>
      </c>
    </row>
    <row r="1787" spans="1:5" x14ac:dyDescent="0.3">
      <c r="A1787" s="73">
        <v>41250</v>
      </c>
      <c r="B1787" s="130">
        <v>1418.0699460000001</v>
      </c>
      <c r="C1787" s="125">
        <f t="shared" si="81"/>
        <v>6.3300016663094816E-3</v>
      </c>
      <c r="D1787" s="128">
        <f t="shared" si="82"/>
        <v>6330.0016663094812</v>
      </c>
      <c r="E1787" s="128">
        <f t="shared" ca="1" si="83"/>
        <v>53717.920727859215</v>
      </c>
    </row>
    <row r="1788" spans="1:5" x14ac:dyDescent="0.3">
      <c r="A1788" s="73">
        <v>41249</v>
      </c>
      <c r="B1788" s="130">
        <v>1413.9399410000001</v>
      </c>
      <c r="C1788" s="125">
        <f t="shared" si="81"/>
        <v>1.6469746534853558E-2</v>
      </c>
      <c r="D1788" s="128">
        <f t="shared" si="82"/>
        <v>16469.746534853559</v>
      </c>
      <c r="E1788" s="128">
        <f t="shared" ca="1" si="83"/>
        <v>53717.920727859215</v>
      </c>
    </row>
    <row r="1789" spans="1:5" x14ac:dyDescent="0.3">
      <c r="A1789" s="73">
        <v>41248</v>
      </c>
      <c r="B1789" s="130">
        <v>1409.280029</v>
      </c>
      <c r="C1789" s="125">
        <f t="shared" si="81"/>
        <v>1.5470395145766869E-2</v>
      </c>
      <c r="D1789" s="128">
        <f t="shared" si="82"/>
        <v>15470.395145766868</v>
      </c>
      <c r="E1789" s="128">
        <f t="shared" ca="1" si="83"/>
        <v>53717.920727859215</v>
      </c>
    </row>
    <row r="1790" spans="1:5" x14ac:dyDescent="0.3">
      <c r="A1790" s="73">
        <v>41247</v>
      </c>
      <c r="B1790" s="130">
        <v>1407.0500489999999</v>
      </c>
      <c r="C1790" s="125">
        <f t="shared" si="81"/>
        <v>1.4536144742523183E-2</v>
      </c>
      <c r="D1790" s="128">
        <f t="shared" si="82"/>
        <v>14536.144742523182</v>
      </c>
      <c r="E1790" s="128">
        <f t="shared" ca="1" si="83"/>
        <v>53717.920727859215</v>
      </c>
    </row>
    <row r="1791" spans="1:5" x14ac:dyDescent="0.3">
      <c r="A1791" s="73">
        <v>41246</v>
      </c>
      <c r="B1791" s="130">
        <v>1409.459961</v>
      </c>
      <c r="C1791" s="125">
        <f t="shared" si="81"/>
        <v>3.6459066842445376E-2</v>
      </c>
      <c r="D1791" s="128">
        <f t="shared" si="82"/>
        <v>36459.066842445376</v>
      </c>
      <c r="E1791" s="128">
        <f t="shared" ca="1" si="83"/>
        <v>53717.920727859215</v>
      </c>
    </row>
    <row r="1792" spans="1:5" x14ac:dyDescent="0.3">
      <c r="A1792" s="73">
        <v>41243</v>
      </c>
      <c r="B1792" s="130">
        <v>1416.1800539999999</v>
      </c>
      <c r="C1792" s="125">
        <f t="shared" si="81"/>
        <v>4.6441075010091648E-2</v>
      </c>
      <c r="D1792" s="128">
        <f t="shared" si="82"/>
        <v>46441.075010091648</v>
      </c>
      <c r="E1792" s="128">
        <f t="shared" ca="1" si="83"/>
        <v>53717.920727859215</v>
      </c>
    </row>
    <row r="1793" spans="1:5" x14ac:dyDescent="0.3">
      <c r="A1793" s="73">
        <v>41242</v>
      </c>
      <c r="B1793" s="130">
        <v>1415.9499510000001</v>
      </c>
      <c r="C1793" s="125">
        <f t="shared" si="81"/>
        <v>4.4603767970282204E-2</v>
      </c>
      <c r="D1793" s="128">
        <f t="shared" si="82"/>
        <v>44603.767970282206</v>
      </c>
      <c r="E1793" s="128">
        <f t="shared" ca="1" si="83"/>
        <v>53717.920727859215</v>
      </c>
    </row>
    <row r="1794" spans="1:5" x14ac:dyDescent="0.3">
      <c r="A1794" s="73">
        <v>41241</v>
      </c>
      <c r="B1794" s="130">
        <v>1409.9300539999999</v>
      </c>
      <c r="C1794" s="125">
        <f t="shared" si="81"/>
        <v>2.5754275463704568E-2</v>
      </c>
      <c r="D1794" s="128">
        <f t="shared" si="82"/>
        <v>25754.275463704569</v>
      </c>
      <c r="E1794" s="128">
        <f t="shared" ca="1" si="83"/>
        <v>53717.920727859215</v>
      </c>
    </row>
    <row r="1795" spans="1:5" x14ac:dyDescent="0.3">
      <c r="A1795" s="73">
        <v>41240</v>
      </c>
      <c r="B1795" s="130">
        <v>1398.9399410000001</v>
      </c>
      <c r="C1795" s="125">
        <f t="shared" si="81"/>
        <v>1.3702536613426242E-2</v>
      </c>
      <c r="D1795" s="128">
        <f t="shared" si="82"/>
        <v>13702.536613426242</v>
      </c>
      <c r="E1795" s="128">
        <f t="shared" ca="1" si="83"/>
        <v>53717.920727859215</v>
      </c>
    </row>
    <row r="1796" spans="1:5" x14ac:dyDescent="0.3">
      <c r="A1796" s="73">
        <v>41239</v>
      </c>
      <c r="B1796" s="130">
        <v>1406.290039</v>
      </c>
      <c r="C1796" s="125">
        <f t="shared" si="81"/>
        <v>1.916154905234424E-2</v>
      </c>
      <c r="D1796" s="128">
        <f t="shared" si="82"/>
        <v>19161.549052344239</v>
      </c>
      <c r="E1796" s="128">
        <f t="shared" ca="1" si="83"/>
        <v>54630.88209041566</v>
      </c>
    </row>
    <row r="1797" spans="1:5" x14ac:dyDescent="0.3">
      <c r="A1797" s="73">
        <v>41236</v>
      </c>
      <c r="B1797" s="130">
        <v>1409.150024</v>
      </c>
      <c r="C1797" s="125">
        <f t="shared" si="81"/>
        <v>2.2968990258009025E-2</v>
      </c>
      <c r="D1797" s="128">
        <f t="shared" si="82"/>
        <v>22968.990258009024</v>
      </c>
      <c r="E1797" s="128">
        <f t="shared" ca="1" si="83"/>
        <v>55855.39570920384</v>
      </c>
    </row>
    <row r="1798" spans="1:5" x14ac:dyDescent="0.3">
      <c r="A1798" s="73">
        <v>41234</v>
      </c>
      <c r="B1798" s="130">
        <v>1391.030029</v>
      </c>
      <c r="C1798" s="125">
        <f t="shared" si="81"/>
        <v>-2.5098061190620413E-3</v>
      </c>
      <c r="D1798" s="128">
        <f t="shared" si="82"/>
        <v>-2509.8061190620415</v>
      </c>
      <c r="E1798" s="128">
        <f t="shared" ca="1" si="83"/>
        <v>55855.39570920384</v>
      </c>
    </row>
    <row r="1799" spans="1:5" x14ac:dyDescent="0.3">
      <c r="A1799" s="73">
        <v>41233</v>
      </c>
      <c r="B1799" s="130">
        <v>1387.8100589999999</v>
      </c>
      <c r="C1799" s="125">
        <f t="shared" si="81"/>
        <v>-2.8409576917968082E-2</v>
      </c>
      <c r="D1799" s="128">
        <f t="shared" si="82"/>
        <v>-28409.576917968083</v>
      </c>
      <c r="E1799" s="128">
        <f t="shared" ca="1" si="83"/>
        <v>59421.837919326899</v>
      </c>
    </row>
    <row r="1800" spans="1:5" x14ac:dyDescent="0.3">
      <c r="A1800" s="73">
        <v>41232</v>
      </c>
      <c r="B1800" s="130">
        <v>1386.8900149999999</v>
      </c>
      <c r="C1800" s="125">
        <f t="shared" ref="C1800:C1863" si="84">B1800/B1810-1</f>
        <v>-2.1428668547558871E-2</v>
      </c>
      <c r="D1800" s="128">
        <f t="shared" ref="D1800:D1863" si="85">C1800*$B$5</f>
        <v>-21428.668547558871</v>
      </c>
      <c r="E1800" s="128">
        <f t="shared" ref="E1800:E1863" ca="1" si="86">ABS(_xlfn.PERCENTILE.INC(OFFSET(D1800,0,0,Window),1-VaRLevel))</f>
        <v>59421.837919326899</v>
      </c>
    </row>
    <row r="1801" spans="1:5" x14ac:dyDescent="0.3">
      <c r="A1801" s="73">
        <v>41229</v>
      </c>
      <c r="B1801" s="130">
        <v>1359.880005</v>
      </c>
      <c r="C1801" s="125">
        <f t="shared" si="84"/>
        <v>-3.841037185837104E-2</v>
      </c>
      <c r="D1801" s="128">
        <f t="shared" si="85"/>
        <v>-38410.371858371036</v>
      </c>
      <c r="E1801" s="128">
        <f t="shared" ca="1" si="86"/>
        <v>59421.837919326899</v>
      </c>
    </row>
    <row r="1802" spans="1:5" x14ac:dyDescent="0.3">
      <c r="A1802" s="73">
        <v>41228</v>
      </c>
      <c r="B1802" s="130">
        <v>1353.329956</v>
      </c>
      <c r="C1802" s="125">
        <f t="shared" si="84"/>
        <v>-5.2017744428444646E-2</v>
      </c>
      <c r="D1802" s="128">
        <f t="shared" si="85"/>
        <v>-52017.744428444646</v>
      </c>
      <c r="E1802" s="128">
        <f t="shared" ca="1" si="86"/>
        <v>59421.837919326899</v>
      </c>
    </row>
    <row r="1803" spans="1:5" x14ac:dyDescent="0.3">
      <c r="A1803" s="73">
        <v>41227</v>
      </c>
      <c r="B1803" s="130">
        <v>1355.48999</v>
      </c>
      <c r="C1803" s="125">
        <f t="shared" si="84"/>
        <v>-4.0130043787940828E-2</v>
      </c>
      <c r="D1803" s="128">
        <f t="shared" si="85"/>
        <v>-40130.043787940827</v>
      </c>
      <c r="E1803" s="128">
        <f t="shared" ca="1" si="86"/>
        <v>59421.837919326899</v>
      </c>
    </row>
    <row r="1804" spans="1:5" x14ac:dyDescent="0.3">
      <c r="A1804" s="73">
        <v>41226</v>
      </c>
      <c r="B1804" s="130">
        <v>1374.530029</v>
      </c>
      <c r="C1804" s="125">
        <f t="shared" si="84"/>
        <v>-2.6495398928586655E-2</v>
      </c>
      <c r="D1804" s="128">
        <f t="shared" si="85"/>
        <v>-26495.398928586656</v>
      </c>
      <c r="E1804" s="128">
        <f t="shared" ca="1" si="86"/>
        <v>59421.837919326899</v>
      </c>
    </row>
    <row r="1805" spans="1:5" x14ac:dyDescent="0.3">
      <c r="A1805" s="73">
        <v>41225</v>
      </c>
      <c r="B1805" s="130">
        <v>1380.030029</v>
      </c>
      <c r="C1805" s="125">
        <f t="shared" si="84"/>
        <v>-2.3312556300603804E-2</v>
      </c>
      <c r="D1805" s="128">
        <f t="shared" si="85"/>
        <v>-23312.556300603803</v>
      </c>
      <c r="E1805" s="128">
        <f t="shared" ca="1" si="86"/>
        <v>59421.837919326899</v>
      </c>
    </row>
    <row r="1806" spans="1:5" x14ac:dyDescent="0.3">
      <c r="A1806" s="73">
        <v>41222</v>
      </c>
      <c r="B1806" s="130">
        <v>1379.849976</v>
      </c>
      <c r="C1806" s="125">
        <f t="shared" si="84"/>
        <v>-2.0514657675244075E-2</v>
      </c>
      <c r="D1806" s="128">
        <f t="shared" si="85"/>
        <v>-20514.657675244074</v>
      </c>
      <c r="E1806" s="128">
        <f t="shared" ca="1" si="86"/>
        <v>59421.837919326899</v>
      </c>
    </row>
    <row r="1807" spans="1:5" x14ac:dyDescent="0.3">
      <c r="A1807" s="73">
        <v>41221</v>
      </c>
      <c r="B1807" s="130">
        <v>1377.51001</v>
      </c>
      <c r="C1807" s="125">
        <f t="shared" si="84"/>
        <v>-2.5192642736863835E-2</v>
      </c>
      <c r="D1807" s="128">
        <f t="shared" si="85"/>
        <v>-25192.642736863836</v>
      </c>
      <c r="E1807" s="128">
        <f t="shared" ca="1" si="86"/>
        <v>59421.837919326899</v>
      </c>
    </row>
    <row r="1808" spans="1:5" x14ac:dyDescent="0.3">
      <c r="A1808" s="73">
        <v>41220</v>
      </c>
      <c r="B1808" s="130">
        <v>1394.530029</v>
      </c>
      <c r="C1808" s="125">
        <f t="shared" si="84"/>
        <v>-2.7402267006822689E-2</v>
      </c>
      <c r="D1808" s="128">
        <f t="shared" si="85"/>
        <v>-27402.267006822691</v>
      </c>
      <c r="E1808" s="128">
        <f t="shared" ca="1" si="86"/>
        <v>59421.837919326899</v>
      </c>
    </row>
    <row r="1809" spans="1:5" x14ac:dyDescent="0.3">
      <c r="A1809" s="73">
        <v>41219</v>
      </c>
      <c r="B1809" s="130">
        <v>1428.3900149999999</v>
      </c>
      <c r="C1809" s="125">
        <f t="shared" si="84"/>
        <v>-3.3491206313177591E-3</v>
      </c>
      <c r="D1809" s="128">
        <f t="shared" si="85"/>
        <v>-3349.120631317759</v>
      </c>
      <c r="E1809" s="128">
        <f t="shared" ca="1" si="86"/>
        <v>59421.837919326899</v>
      </c>
    </row>
    <row r="1810" spans="1:5" x14ac:dyDescent="0.3">
      <c r="A1810" s="73">
        <v>41218</v>
      </c>
      <c r="B1810" s="130">
        <v>1417.26001</v>
      </c>
      <c r="C1810" s="125">
        <f t="shared" si="84"/>
        <v>-2.7502131921907425E-2</v>
      </c>
      <c r="D1810" s="128">
        <f t="shared" si="85"/>
        <v>-27502.131921907425</v>
      </c>
      <c r="E1810" s="128">
        <f t="shared" ca="1" si="86"/>
        <v>59421.837919326899</v>
      </c>
    </row>
    <row r="1811" spans="1:5" x14ac:dyDescent="0.3">
      <c r="A1811" s="73">
        <v>41215</v>
      </c>
      <c r="B1811" s="130">
        <v>1414.1999510000001</v>
      </c>
      <c r="C1811" s="125">
        <f t="shared" si="84"/>
        <v>-3.197327823952778E-2</v>
      </c>
      <c r="D1811" s="128">
        <f t="shared" si="85"/>
        <v>-31973.278239527779</v>
      </c>
      <c r="E1811" s="128">
        <f t="shared" ca="1" si="86"/>
        <v>59421.837919326899</v>
      </c>
    </row>
    <row r="1812" spans="1:5" x14ac:dyDescent="0.3">
      <c r="A1812" s="73">
        <v>41214</v>
      </c>
      <c r="B1812" s="130">
        <v>1427.589966</v>
      </c>
      <c r="C1812" s="125">
        <f t="shared" si="84"/>
        <v>-1.8784591024577302E-2</v>
      </c>
      <c r="D1812" s="128">
        <f t="shared" si="85"/>
        <v>-18784.591024577301</v>
      </c>
      <c r="E1812" s="128">
        <f t="shared" ca="1" si="86"/>
        <v>59421.837919326899</v>
      </c>
    </row>
    <row r="1813" spans="1:5" x14ac:dyDescent="0.3">
      <c r="A1813" s="73">
        <v>41213</v>
      </c>
      <c r="B1813" s="130">
        <v>1412.160034</v>
      </c>
      <c r="C1813" s="125">
        <f t="shared" si="84"/>
        <v>-1.942183754445137E-2</v>
      </c>
      <c r="D1813" s="128">
        <f t="shared" si="85"/>
        <v>-19421.837544451369</v>
      </c>
      <c r="E1813" s="128">
        <f t="shared" ca="1" si="86"/>
        <v>59421.837919326899</v>
      </c>
    </row>
    <row r="1814" spans="1:5" x14ac:dyDescent="0.3">
      <c r="A1814" s="73">
        <v>41208</v>
      </c>
      <c r="B1814" s="130">
        <v>1411.9399410000001</v>
      </c>
      <c r="C1814" s="125">
        <f t="shared" si="84"/>
        <v>-1.1654866264124375E-2</v>
      </c>
      <c r="D1814" s="128">
        <f t="shared" si="85"/>
        <v>-11654.866264124375</v>
      </c>
      <c r="E1814" s="128">
        <f t="shared" ca="1" si="86"/>
        <v>59421.837919326899</v>
      </c>
    </row>
    <row r="1815" spans="1:5" x14ac:dyDescent="0.3">
      <c r="A1815" s="73">
        <v>41207</v>
      </c>
      <c r="B1815" s="130">
        <v>1412.969971</v>
      </c>
      <c r="C1815" s="125">
        <f t="shared" si="84"/>
        <v>-1.3867560559097325E-2</v>
      </c>
      <c r="D1815" s="128">
        <f t="shared" si="85"/>
        <v>-13867.560559097325</v>
      </c>
      <c r="E1815" s="128">
        <f t="shared" ca="1" si="86"/>
        <v>59421.837919326899</v>
      </c>
    </row>
    <row r="1816" spans="1:5" x14ac:dyDescent="0.3">
      <c r="A1816" s="73">
        <v>41206</v>
      </c>
      <c r="B1816" s="130">
        <v>1408.75</v>
      </c>
      <c r="C1816" s="125">
        <f t="shared" si="84"/>
        <v>-1.6620635798418548E-2</v>
      </c>
      <c r="D1816" s="128">
        <f t="shared" si="85"/>
        <v>-16620.635798418549</v>
      </c>
      <c r="E1816" s="128">
        <f t="shared" ca="1" si="86"/>
        <v>59421.837919326899</v>
      </c>
    </row>
    <row r="1817" spans="1:5" x14ac:dyDescent="0.3">
      <c r="A1817" s="73">
        <v>41205</v>
      </c>
      <c r="B1817" s="130">
        <v>1413.1099850000001</v>
      </c>
      <c r="C1817" s="125">
        <f t="shared" si="84"/>
        <v>-1.9681157833354002E-2</v>
      </c>
      <c r="D1817" s="128">
        <f t="shared" si="85"/>
        <v>-19681.157833354002</v>
      </c>
      <c r="E1817" s="128">
        <f t="shared" ca="1" si="86"/>
        <v>59421.837919326899</v>
      </c>
    </row>
    <row r="1818" spans="1:5" x14ac:dyDescent="0.3">
      <c r="A1818" s="73">
        <v>41204</v>
      </c>
      <c r="B1818" s="130">
        <v>1433.8199460000001</v>
      </c>
      <c r="C1818" s="125">
        <f t="shared" si="84"/>
        <v>-1.5152388194245359E-2</v>
      </c>
      <c r="D1818" s="128">
        <f t="shared" si="85"/>
        <v>-15152.388194245359</v>
      </c>
      <c r="E1818" s="128">
        <f t="shared" ca="1" si="86"/>
        <v>59421.837919326899</v>
      </c>
    </row>
    <row r="1819" spans="1:5" x14ac:dyDescent="0.3">
      <c r="A1819" s="73">
        <v>41201</v>
      </c>
      <c r="B1819" s="130">
        <v>1433.1899410000001</v>
      </c>
      <c r="C1819" s="125">
        <f t="shared" si="84"/>
        <v>-1.8987981610788185E-2</v>
      </c>
      <c r="D1819" s="128">
        <f t="shared" si="85"/>
        <v>-18987.981610788185</v>
      </c>
      <c r="E1819" s="128">
        <f t="shared" ca="1" si="86"/>
        <v>59421.837919326899</v>
      </c>
    </row>
    <row r="1820" spans="1:5" x14ac:dyDescent="0.3">
      <c r="A1820" s="73">
        <v>41200</v>
      </c>
      <c r="B1820" s="130">
        <v>1457.339966</v>
      </c>
      <c r="C1820" s="125">
        <f t="shared" si="84"/>
        <v>-2.778197573096497E-3</v>
      </c>
      <c r="D1820" s="128">
        <f t="shared" si="85"/>
        <v>-2778.1975730964969</v>
      </c>
      <c r="E1820" s="128">
        <f t="shared" ca="1" si="86"/>
        <v>59421.837919326899</v>
      </c>
    </row>
    <row r="1821" spans="1:5" x14ac:dyDescent="0.3">
      <c r="A1821" s="73">
        <v>41199</v>
      </c>
      <c r="B1821" s="130">
        <v>1460.910034</v>
      </c>
      <c r="C1821" s="125">
        <f t="shared" si="84"/>
        <v>6.8367418578814121E-3</v>
      </c>
      <c r="D1821" s="128">
        <f t="shared" si="85"/>
        <v>6836.7418578814122</v>
      </c>
      <c r="E1821" s="128">
        <f t="shared" ca="1" si="86"/>
        <v>59421.837919326899</v>
      </c>
    </row>
    <row r="1822" spans="1:5" x14ac:dyDescent="0.3">
      <c r="A1822" s="73">
        <v>41198</v>
      </c>
      <c r="B1822" s="130">
        <v>1454.920044</v>
      </c>
      <c r="C1822" s="125">
        <f t="shared" si="84"/>
        <v>6.3427591215632351E-3</v>
      </c>
      <c r="D1822" s="128">
        <f t="shared" si="85"/>
        <v>6342.7591215632347</v>
      </c>
      <c r="E1822" s="128">
        <f t="shared" ca="1" si="86"/>
        <v>59421.837919326899</v>
      </c>
    </row>
    <row r="1823" spans="1:5" x14ac:dyDescent="0.3">
      <c r="A1823" s="73">
        <v>41197</v>
      </c>
      <c r="B1823" s="130">
        <v>1440.130005</v>
      </c>
      <c r="C1823" s="125">
        <f t="shared" si="84"/>
        <v>-3.0183559804385363E-3</v>
      </c>
      <c r="D1823" s="128">
        <f t="shared" si="85"/>
        <v>-3018.3559804385363</v>
      </c>
      <c r="E1823" s="128">
        <f t="shared" ca="1" si="86"/>
        <v>59421.837919326899</v>
      </c>
    </row>
    <row r="1824" spans="1:5" x14ac:dyDescent="0.3">
      <c r="A1824" s="73">
        <v>41194</v>
      </c>
      <c r="B1824" s="130">
        <v>1428.589966</v>
      </c>
      <c r="C1824" s="125">
        <f t="shared" si="84"/>
        <v>-8.3850414259046824E-3</v>
      </c>
      <c r="D1824" s="128">
        <f t="shared" si="85"/>
        <v>-8385.0414259046829</v>
      </c>
      <c r="E1824" s="128">
        <f t="shared" ca="1" si="86"/>
        <v>59421.837919326899</v>
      </c>
    </row>
    <row r="1825" spans="1:5" x14ac:dyDescent="0.3">
      <c r="A1825" s="73">
        <v>41193</v>
      </c>
      <c r="B1825" s="130">
        <v>1432.839966</v>
      </c>
      <c r="C1825" s="125">
        <f t="shared" si="84"/>
        <v>-9.8884412553483791E-3</v>
      </c>
      <c r="D1825" s="128">
        <f t="shared" si="85"/>
        <v>-9888.4412553483799</v>
      </c>
      <c r="E1825" s="128">
        <f t="shared" ca="1" si="86"/>
        <v>59421.837919326899</v>
      </c>
    </row>
    <row r="1826" spans="1:5" x14ac:dyDescent="0.3">
      <c r="A1826" s="73">
        <v>41192</v>
      </c>
      <c r="B1826" s="130">
        <v>1432.5600589999999</v>
      </c>
      <c r="C1826" s="125">
        <f t="shared" si="84"/>
        <v>-5.3015867261230198E-4</v>
      </c>
      <c r="D1826" s="128">
        <f t="shared" si="85"/>
        <v>-530.15867261230198</v>
      </c>
      <c r="E1826" s="128">
        <f t="shared" ca="1" si="86"/>
        <v>59421.837919326899</v>
      </c>
    </row>
    <row r="1827" spans="1:5" x14ac:dyDescent="0.3">
      <c r="A1827" s="73">
        <v>41191</v>
      </c>
      <c r="B1827" s="130">
        <v>1441.4799800000001</v>
      </c>
      <c r="C1827" s="125">
        <f t="shared" si="84"/>
        <v>-7.6294926153686049E-5</v>
      </c>
      <c r="D1827" s="128">
        <f t="shared" si="85"/>
        <v>-76.294926153686049</v>
      </c>
      <c r="E1827" s="128">
        <f t="shared" ca="1" si="86"/>
        <v>59421.837919326899</v>
      </c>
    </row>
    <row r="1828" spans="1:5" x14ac:dyDescent="0.3">
      <c r="A1828" s="73">
        <v>41190</v>
      </c>
      <c r="B1828" s="130">
        <v>1455.880005</v>
      </c>
      <c r="C1828" s="125">
        <f t="shared" si="84"/>
        <v>-6.9326441227612889E-4</v>
      </c>
      <c r="D1828" s="128">
        <f t="shared" si="85"/>
        <v>-693.26441227612895</v>
      </c>
      <c r="E1828" s="128">
        <f t="shared" ca="1" si="86"/>
        <v>59421.837919326899</v>
      </c>
    </row>
    <row r="1829" spans="1:5" x14ac:dyDescent="0.3">
      <c r="A1829" s="73">
        <v>41187</v>
      </c>
      <c r="B1829" s="130">
        <v>1460.9300539999999</v>
      </c>
      <c r="C1829" s="125">
        <f t="shared" si="84"/>
        <v>5.342122296878582E-4</v>
      </c>
      <c r="D1829" s="128">
        <f t="shared" si="85"/>
        <v>534.21222968785821</v>
      </c>
      <c r="E1829" s="128">
        <f t="shared" ca="1" si="86"/>
        <v>59421.837919326899</v>
      </c>
    </row>
    <row r="1830" spans="1:5" x14ac:dyDescent="0.3">
      <c r="A1830" s="73">
        <v>41186</v>
      </c>
      <c r="B1830" s="130">
        <v>1461.400024</v>
      </c>
      <c r="C1830" s="125">
        <f t="shared" si="84"/>
        <v>7.8069247407519526E-4</v>
      </c>
      <c r="D1830" s="128">
        <f t="shared" si="85"/>
        <v>780.69247407519526</v>
      </c>
      <c r="E1830" s="128">
        <f t="shared" ca="1" si="86"/>
        <v>59421.837919326899</v>
      </c>
    </row>
    <row r="1831" spans="1:5" x14ac:dyDescent="0.3">
      <c r="A1831" s="73">
        <v>41185</v>
      </c>
      <c r="B1831" s="130">
        <v>1450.98999</v>
      </c>
      <c r="C1831" s="125">
        <f t="shared" si="84"/>
        <v>-6.8854992386369052E-3</v>
      </c>
      <c r="D1831" s="128">
        <f t="shared" si="85"/>
        <v>-6885.4992386369049</v>
      </c>
      <c r="E1831" s="128">
        <f t="shared" ca="1" si="86"/>
        <v>59421.837919326899</v>
      </c>
    </row>
    <row r="1832" spans="1:5" x14ac:dyDescent="0.3">
      <c r="A1832" s="73">
        <v>41184</v>
      </c>
      <c r="B1832" s="130">
        <v>1445.75</v>
      </c>
      <c r="C1832" s="125">
        <f t="shared" si="84"/>
        <v>-9.298814860439153E-3</v>
      </c>
      <c r="D1832" s="128">
        <f t="shared" si="85"/>
        <v>-9298.8148604391536</v>
      </c>
      <c r="E1832" s="128">
        <f t="shared" ca="1" si="86"/>
        <v>59421.837919326899</v>
      </c>
    </row>
    <row r="1833" spans="1:5" x14ac:dyDescent="0.3">
      <c r="A1833" s="73">
        <v>41183</v>
      </c>
      <c r="B1833" s="130">
        <v>1444.48999</v>
      </c>
      <c r="C1833" s="125">
        <f t="shared" si="84"/>
        <v>-1.1429007640561095E-2</v>
      </c>
      <c r="D1833" s="128">
        <f t="shared" si="85"/>
        <v>-11429.007640561094</v>
      </c>
      <c r="E1833" s="128">
        <f t="shared" ca="1" si="86"/>
        <v>59421.837919326899</v>
      </c>
    </row>
    <row r="1834" spans="1:5" x14ac:dyDescent="0.3">
      <c r="A1834" s="73">
        <v>41180</v>
      </c>
      <c r="B1834" s="130">
        <v>1440.670044</v>
      </c>
      <c r="C1834" s="125">
        <f t="shared" si="84"/>
        <v>-1.7124088811695026E-2</v>
      </c>
      <c r="D1834" s="128">
        <f t="shared" si="85"/>
        <v>-17124.088811695026</v>
      </c>
      <c r="E1834" s="128">
        <f t="shared" ca="1" si="86"/>
        <v>63684.103791915084</v>
      </c>
    </row>
    <row r="1835" spans="1:5" x14ac:dyDescent="0.3">
      <c r="A1835" s="73">
        <v>41179</v>
      </c>
      <c r="B1835" s="130">
        <v>1447.150024</v>
      </c>
      <c r="C1835" s="125">
        <f t="shared" si="84"/>
        <v>-8.7945575572062618E-3</v>
      </c>
      <c r="D1835" s="128">
        <f t="shared" si="85"/>
        <v>-8794.5575572062626</v>
      </c>
      <c r="E1835" s="128">
        <f t="shared" ca="1" si="86"/>
        <v>65186.581449286488</v>
      </c>
    </row>
    <row r="1836" spans="1:5" x14ac:dyDescent="0.3">
      <c r="A1836" s="73">
        <v>41178</v>
      </c>
      <c r="B1836" s="130">
        <v>1433.3199460000001</v>
      </c>
      <c r="C1836" s="125">
        <f t="shared" si="84"/>
        <v>-2.2554664385249223E-3</v>
      </c>
      <c r="D1836" s="128">
        <f t="shared" si="85"/>
        <v>-2255.4664385249225</v>
      </c>
      <c r="E1836" s="128">
        <f t="shared" ca="1" si="86"/>
        <v>67154.286987125248</v>
      </c>
    </row>
    <row r="1837" spans="1:5" x14ac:dyDescent="0.3">
      <c r="A1837" s="73">
        <v>41177</v>
      </c>
      <c r="B1837" s="130">
        <v>1441.589966</v>
      </c>
      <c r="C1837" s="125">
        <f t="shared" si="84"/>
        <v>5.601374668321446E-3</v>
      </c>
      <c r="D1837" s="128">
        <f t="shared" si="85"/>
        <v>5601.3746683214458</v>
      </c>
      <c r="E1837" s="128">
        <f t="shared" ca="1" si="86"/>
        <v>67154.286987125248</v>
      </c>
    </row>
    <row r="1838" spans="1:5" x14ac:dyDescent="0.3">
      <c r="A1838" s="73">
        <v>41176</v>
      </c>
      <c r="B1838" s="130">
        <v>1456.8900149999999</v>
      </c>
      <c r="C1838" s="125">
        <f t="shared" si="84"/>
        <v>1.9460114098752257E-2</v>
      </c>
      <c r="D1838" s="128">
        <f t="shared" si="85"/>
        <v>19460.114098752256</v>
      </c>
      <c r="E1838" s="128">
        <f t="shared" ca="1" si="86"/>
        <v>67154.286987125248</v>
      </c>
    </row>
    <row r="1839" spans="1:5" x14ac:dyDescent="0.3">
      <c r="A1839" s="73">
        <v>41173</v>
      </c>
      <c r="B1839" s="130">
        <v>1460.150024</v>
      </c>
      <c r="C1839" s="125">
        <f t="shared" si="84"/>
        <v>1.5459816484761468E-2</v>
      </c>
      <c r="D1839" s="128">
        <f t="shared" si="85"/>
        <v>15459.816484761468</v>
      </c>
      <c r="E1839" s="128">
        <f t="shared" ca="1" si="86"/>
        <v>67154.286987125248</v>
      </c>
    </row>
    <row r="1840" spans="1:5" x14ac:dyDescent="0.3">
      <c r="A1840" s="73">
        <v>41172</v>
      </c>
      <c r="B1840" s="130">
        <v>1460.26001</v>
      </c>
      <c r="C1840" s="125">
        <f t="shared" si="84"/>
        <v>1.9649201951125628E-2</v>
      </c>
      <c r="D1840" s="128">
        <f t="shared" si="85"/>
        <v>19649.201951125629</v>
      </c>
      <c r="E1840" s="128">
        <f t="shared" ca="1" si="86"/>
        <v>67154.286987125248</v>
      </c>
    </row>
    <row r="1841" spans="1:5" x14ac:dyDescent="0.3">
      <c r="A1841" s="73">
        <v>41171</v>
      </c>
      <c r="B1841" s="130">
        <v>1461.0500489999999</v>
      </c>
      <c r="C1841" s="125">
        <f t="shared" si="84"/>
        <v>4.1049215087145541E-2</v>
      </c>
      <c r="D1841" s="128">
        <f t="shared" si="85"/>
        <v>41049.215087145538</v>
      </c>
      <c r="E1841" s="128">
        <f t="shared" ca="1" si="86"/>
        <v>67154.286987125248</v>
      </c>
    </row>
    <row r="1842" spans="1:5" x14ac:dyDescent="0.3">
      <c r="A1842" s="73">
        <v>41170</v>
      </c>
      <c r="B1842" s="130">
        <v>1459.3199460000001</v>
      </c>
      <c r="C1842" s="125">
        <f t="shared" si="84"/>
        <v>3.8706284456041296E-2</v>
      </c>
      <c r="D1842" s="128">
        <f t="shared" si="85"/>
        <v>38706.284456041292</v>
      </c>
      <c r="E1842" s="128">
        <f t="shared" ca="1" si="86"/>
        <v>67154.286987125248</v>
      </c>
    </row>
    <row r="1843" spans="1:5" x14ac:dyDescent="0.3">
      <c r="A1843" s="73">
        <v>41169</v>
      </c>
      <c r="B1843" s="130">
        <v>1461.1899410000001</v>
      </c>
      <c r="C1843" s="125">
        <f t="shared" si="84"/>
        <v>3.882465747293784E-2</v>
      </c>
      <c r="D1843" s="128">
        <f t="shared" si="85"/>
        <v>38824.657472937841</v>
      </c>
      <c r="E1843" s="128">
        <f t="shared" ca="1" si="86"/>
        <v>67154.286987125248</v>
      </c>
    </row>
    <row r="1844" spans="1:5" x14ac:dyDescent="0.3">
      <c r="A1844" s="73">
        <v>41166</v>
      </c>
      <c r="B1844" s="130">
        <v>1465.7700199999999</v>
      </c>
      <c r="C1844" s="125">
        <f t="shared" si="84"/>
        <v>4.7367622936628218E-2</v>
      </c>
      <c r="D1844" s="128">
        <f t="shared" si="85"/>
        <v>47367.62293662822</v>
      </c>
      <c r="E1844" s="128">
        <f t="shared" ca="1" si="86"/>
        <v>67154.286987125248</v>
      </c>
    </row>
    <row r="1845" spans="1:5" x14ac:dyDescent="0.3">
      <c r="A1845" s="73">
        <v>41165</v>
      </c>
      <c r="B1845" s="130">
        <v>1459.98999</v>
      </c>
      <c r="C1845" s="125">
        <f t="shared" si="84"/>
        <v>3.5094187375268149E-2</v>
      </c>
      <c r="D1845" s="128">
        <f t="shared" si="85"/>
        <v>35094.187375268149</v>
      </c>
      <c r="E1845" s="128">
        <f t="shared" ca="1" si="86"/>
        <v>67154.286987125248</v>
      </c>
    </row>
    <row r="1846" spans="1:5" x14ac:dyDescent="0.3">
      <c r="A1846" s="73">
        <v>41164</v>
      </c>
      <c r="B1846" s="130">
        <v>1436.5600589999999</v>
      </c>
      <c r="C1846" s="125">
        <f t="shared" si="84"/>
        <v>1.9342942632651461E-2</v>
      </c>
      <c r="D1846" s="128">
        <f t="shared" si="85"/>
        <v>19342.942632651462</v>
      </c>
      <c r="E1846" s="128">
        <f t="shared" ca="1" si="86"/>
        <v>67154.286987125248</v>
      </c>
    </row>
    <row r="1847" spans="1:5" x14ac:dyDescent="0.3">
      <c r="A1847" s="73">
        <v>41163</v>
      </c>
      <c r="B1847" s="130">
        <v>1433.5600589999999</v>
      </c>
      <c r="C1847" s="125">
        <f t="shared" si="84"/>
        <v>1.6392132219120059E-2</v>
      </c>
      <c r="D1847" s="128">
        <f t="shared" si="85"/>
        <v>16392.13221912006</v>
      </c>
      <c r="E1847" s="128">
        <f t="shared" ca="1" si="86"/>
        <v>67154.286987125248</v>
      </c>
    </row>
    <row r="1848" spans="1:5" x14ac:dyDescent="0.3">
      <c r="A1848" s="73">
        <v>41162</v>
      </c>
      <c r="B1848" s="130">
        <v>1429.079956</v>
      </c>
      <c r="C1848" s="125">
        <f t="shared" si="84"/>
        <v>1.2720267400167851E-2</v>
      </c>
      <c r="D1848" s="128">
        <f t="shared" si="85"/>
        <v>12720.267400167852</v>
      </c>
      <c r="E1848" s="128">
        <f t="shared" ca="1" si="86"/>
        <v>67154.286987125248</v>
      </c>
    </row>
    <row r="1849" spans="1:5" x14ac:dyDescent="0.3">
      <c r="A1849" s="73">
        <v>41159</v>
      </c>
      <c r="B1849" s="130">
        <v>1437.920044</v>
      </c>
      <c r="C1849" s="125">
        <f t="shared" si="84"/>
        <v>2.5562085704618598E-2</v>
      </c>
      <c r="D1849" s="128">
        <f t="shared" si="85"/>
        <v>25562.085704618599</v>
      </c>
      <c r="E1849" s="128">
        <f t="shared" ca="1" si="86"/>
        <v>67154.286987125248</v>
      </c>
    </row>
    <row r="1850" spans="1:5" x14ac:dyDescent="0.3">
      <c r="A1850" s="73">
        <v>41158</v>
      </c>
      <c r="B1850" s="130">
        <v>1432.119995</v>
      </c>
      <c r="C1850" s="125">
        <f t="shared" si="84"/>
        <v>1.3180146397782311E-2</v>
      </c>
      <c r="D1850" s="128">
        <f t="shared" si="85"/>
        <v>13180.146397782311</v>
      </c>
      <c r="E1850" s="128">
        <f t="shared" ca="1" si="86"/>
        <v>67154.286987125248</v>
      </c>
    </row>
    <row r="1851" spans="1:5" x14ac:dyDescent="0.3">
      <c r="A1851" s="73">
        <v>41157</v>
      </c>
      <c r="B1851" s="130">
        <v>1403.4399410000001</v>
      </c>
      <c r="C1851" s="125">
        <f t="shared" si="84"/>
        <v>-6.8853023323779405E-3</v>
      </c>
      <c r="D1851" s="128">
        <f t="shared" si="85"/>
        <v>-6885.3023323779407</v>
      </c>
      <c r="E1851" s="128">
        <f t="shared" ca="1" si="86"/>
        <v>67154.286987125248</v>
      </c>
    </row>
    <row r="1852" spans="1:5" x14ac:dyDescent="0.3">
      <c r="A1852" s="73">
        <v>41156</v>
      </c>
      <c r="B1852" s="130">
        <v>1404.9399410000001</v>
      </c>
      <c r="C1852" s="125">
        <f t="shared" si="84"/>
        <v>-9.3010259662335004E-3</v>
      </c>
      <c r="D1852" s="128">
        <f t="shared" si="85"/>
        <v>-9301.0259662335011</v>
      </c>
      <c r="E1852" s="128">
        <f t="shared" ca="1" si="86"/>
        <v>67154.286987125248</v>
      </c>
    </row>
    <row r="1853" spans="1:5" x14ac:dyDescent="0.3">
      <c r="A1853" s="73">
        <v>41152</v>
      </c>
      <c r="B1853" s="130">
        <v>1406.579956</v>
      </c>
      <c r="C1853" s="125">
        <f t="shared" si="84"/>
        <v>-8.1655650436980309E-3</v>
      </c>
      <c r="D1853" s="128">
        <f t="shared" si="85"/>
        <v>-8165.5650436980313</v>
      </c>
      <c r="E1853" s="128">
        <f t="shared" ca="1" si="86"/>
        <v>67154.286987125248</v>
      </c>
    </row>
    <row r="1854" spans="1:5" x14ac:dyDescent="0.3">
      <c r="A1854" s="73">
        <v>41151</v>
      </c>
      <c r="B1854" s="130">
        <v>1399.4799800000001</v>
      </c>
      <c r="C1854" s="125">
        <f t="shared" si="84"/>
        <v>-1.132456138547544E-2</v>
      </c>
      <c r="D1854" s="128">
        <f t="shared" si="85"/>
        <v>-11324.561385475439</v>
      </c>
      <c r="E1854" s="128">
        <f t="shared" ca="1" si="86"/>
        <v>67154.286987125248</v>
      </c>
    </row>
    <row r="1855" spans="1:5" x14ac:dyDescent="0.3">
      <c r="A1855" s="73">
        <v>41150</v>
      </c>
      <c r="B1855" s="130">
        <v>1410.48999</v>
      </c>
      <c r="C1855" s="125">
        <f t="shared" si="84"/>
        <v>3.5288900967338499E-3</v>
      </c>
      <c r="D1855" s="128">
        <f t="shared" si="85"/>
        <v>3528.89009673385</v>
      </c>
      <c r="E1855" s="128">
        <f t="shared" ca="1" si="86"/>
        <v>67154.286987125248</v>
      </c>
    </row>
    <row r="1856" spans="1:5" x14ac:dyDescent="0.3">
      <c r="A1856" s="73">
        <v>41149</v>
      </c>
      <c r="B1856" s="130">
        <v>1409.3000489999999</v>
      </c>
      <c r="C1856" s="125">
        <f t="shared" si="84"/>
        <v>3.8249733202164737E-3</v>
      </c>
      <c r="D1856" s="128">
        <f t="shared" si="85"/>
        <v>3824.9733202164739</v>
      </c>
      <c r="E1856" s="128">
        <f t="shared" ca="1" si="86"/>
        <v>67154.286987125248</v>
      </c>
    </row>
    <row r="1857" spans="1:5" x14ac:dyDescent="0.3">
      <c r="A1857" s="73">
        <v>41148</v>
      </c>
      <c r="B1857" s="130">
        <v>1410.4399410000001</v>
      </c>
      <c r="C1857" s="125">
        <f t="shared" si="84"/>
        <v>4.5081625140641624E-3</v>
      </c>
      <c r="D1857" s="128">
        <f t="shared" si="85"/>
        <v>4508.1625140641627</v>
      </c>
      <c r="E1857" s="128">
        <f t="shared" ca="1" si="86"/>
        <v>67154.286987125248</v>
      </c>
    </row>
    <row r="1858" spans="1:5" x14ac:dyDescent="0.3">
      <c r="A1858" s="73">
        <v>41145</v>
      </c>
      <c r="B1858" s="130">
        <v>1411.130005</v>
      </c>
      <c r="C1858" s="125">
        <f t="shared" si="84"/>
        <v>3.7414625951952551E-3</v>
      </c>
      <c r="D1858" s="128">
        <f t="shared" si="85"/>
        <v>3741.4625951952553</v>
      </c>
      <c r="E1858" s="128">
        <f t="shared" ca="1" si="86"/>
        <v>67154.286987125248</v>
      </c>
    </row>
    <row r="1859" spans="1:5" x14ac:dyDescent="0.3">
      <c r="A1859" s="73">
        <v>41144</v>
      </c>
      <c r="B1859" s="130">
        <v>1402.079956</v>
      </c>
      <c r="C1859" s="125">
        <f t="shared" si="84"/>
        <v>-5.1332547394278283E-4</v>
      </c>
      <c r="D1859" s="128">
        <f t="shared" si="85"/>
        <v>-513.32547394278288</v>
      </c>
      <c r="E1859" s="128">
        <f t="shared" ca="1" si="86"/>
        <v>67154.286987125248</v>
      </c>
    </row>
    <row r="1860" spans="1:5" x14ac:dyDescent="0.3">
      <c r="A1860" s="73">
        <v>41143</v>
      </c>
      <c r="B1860" s="130">
        <v>1413.48999</v>
      </c>
      <c r="C1860" s="125">
        <f t="shared" si="84"/>
        <v>8.0372689257612873E-3</v>
      </c>
      <c r="D1860" s="128">
        <f t="shared" si="85"/>
        <v>8037.2689257612874</v>
      </c>
      <c r="E1860" s="128">
        <f t="shared" ca="1" si="86"/>
        <v>67154.286987125248</v>
      </c>
    </row>
    <row r="1861" spans="1:5" x14ac:dyDescent="0.3">
      <c r="A1861" s="73">
        <v>41142</v>
      </c>
      <c r="B1861" s="130">
        <v>1413.170044</v>
      </c>
      <c r="C1861" s="125">
        <f t="shared" si="84"/>
        <v>8.4347723284221576E-3</v>
      </c>
      <c r="D1861" s="128">
        <f t="shared" si="85"/>
        <v>8434.7723284221574</v>
      </c>
      <c r="E1861" s="128">
        <f t="shared" ca="1" si="86"/>
        <v>67154.286987125248</v>
      </c>
    </row>
    <row r="1862" spans="1:5" x14ac:dyDescent="0.3">
      <c r="A1862" s="73">
        <v>41141</v>
      </c>
      <c r="B1862" s="130">
        <v>1418.130005</v>
      </c>
      <c r="C1862" s="125">
        <f t="shared" si="84"/>
        <v>1.7142096600160528E-2</v>
      </c>
      <c r="D1862" s="128">
        <f t="shared" si="85"/>
        <v>17142.096600160527</v>
      </c>
      <c r="E1862" s="128">
        <f t="shared" ca="1" si="86"/>
        <v>67154.286987125248</v>
      </c>
    </row>
    <row r="1863" spans="1:5" x14ac:dyDescent="0.3">
      <c r="A1863" s="73">
        <v>41138</v>
      </c>
      <c r="B1863" s="130">
        <v>1418.160034</v>
      </c>
      <c r="C1863" s="125">
        <f t="shared" si="84"/>
        <v>1.9532882476027025E-2</v>
      </c>
      <c r="D1863" s="128">
        <f t="shared" si="85"/>
        <v>19532.882476027025</v>
      </c>
      <c r="E1863" s="128">
        <f t="shared" ca="1" si="86"/>
        <v>67154.286987125248</v>
      </c>
    </row>
    <row r="1864" spans="1:5" x14ac:dyDescent="0.3">
      <c r="A1864" s="73">
        <v>41137</v>
      </c>
      <c r="B1864" s="130">
        <v>1415.51001</v>
      </c>
      <c r="C1864" s="125">
        <f t="shared" ref="C1864:C1927" si="87">B1864/B1874-1</f>
        <v>3.7003670329670335E-2</v>
      </c>
      <c r="D1864" s="128">
        <f t="shared" ref="D1864:D1927" si="88">C1864*$B$5</f>
        <v>37003.670329670334</v>
      </c>
      <c r="E1864" s="128">
        <f t="shared" ref="E1864:E1927" ca="1" si="89">ABS(_xlfn.PERCENTILE.INC(OFFSET(D1864,0,0,Window),1-VaRLevel))</f>
        <v>67154.286987125248</v>
      </c>
    </row>
    <row r="1865" spans="1:5" x14ac:dyDescent="0.3">
      <c r="A1865" s="73">
        <v>41136</v>
      </c>
      <c r="B1865" s="130">
        <v>1405.530029</v>
      </c>
      <c r="C1865" s="125">
        <f t="shared" si="87"/>
        <v>2.1965858262917859E-2</v>
      </c>
      <c r="D1865" s="128">
        <f t="shared" si="88"/>
        <v>21965.85826291786</v>
      </c>
      <c r="E1865" s="128">
        <f t="shared" ca="1" si="89"/>
        <v>67154.286987125248</v>
      </c>
    </row>
    <row r="1866" spans="1:5" x14ac:dyDescent="0.3">
      <c r="A1866" s="73">
        <v>41135</v>
      </c>
      <c r="B1866" s="130">
        <v>1403.9300539999999</v>
      </c>
      <c r="C1866" s="125">
        <f t="shared" si="87"/>
        <v>1.7842204103093451E-2</v>
      </c>
      <c r="D1866" s="128">
        <f t="shared" si="88"/>
        <v>17842.204103093452</v>
      </c>
      <c r="E1866" s="128">
        <f t="shared" ca="1" si="89"/>
        <v>67154.286987125248</v>
      </c>
    </row>
    <row r="1867" spans="1:5" x14ac:dyDescent="0.3">
      <c r="A1867" s="73">
        <v>41134</v>
      </c>
      <c r="B1867" s="130">
        <v>1404.1099850000001</v>
      </c>
      <c r="C1867" s="125">
        <f t="shared" si="87"/>
        <v>1.3578239612117571E-2</v>
      </c>
      <c r="D1867" s="128">
        <f t="shared" si="88"/>
        <v>13578.239612117572</v>
      </c>
      <c r="E1867" s="128">
        <f t="shared" ca="1" si="89"/>
        <v>67154.286987125248</v>
      </c>
    </row>
    <row r="1868" spans="1:5" x14ac:dyDescent="0.3">
      <c r="A1868" s="73">
        <v>41131</v>
      </c>
      <c r="B1868" s="130">
        <v>1405.869995</v>
      </c>
      <c r="C1868" s="125">
        <f t="shared" si="87"/>
        <v>1.4358192757698562E-2</v>
      </c>
      <c r="D1868" s="128">
        <f t="shared" si="88"/>
        <v>14358.192757698562</v>
      </c>
      <c r="E1868" s="128">
        <f t="shared" ca="1" si="89"/>
        <v>67154.286987125248</v>
      </c>
    </row>
    <row r="1869" spans="1:5" x14ac:dyDescent="0.3">
      <c r="A1869" s="73">
        <v>41130</v>
      </c>
      <c r="B1869" s="130">
        <v>1402.8000489999999</v>
      </c>
      <c r="C1869" s="125">
        <f t="shared" si="87"/>
        <v>3.1455440633881171E-2</v>
      </c>
      <c r="D1869" s="128">
        <f t="shared" si="88"/>
        <v>31455.440633881171</v>
      </c>
      <c r="E1869" s="128">
        <f t="shared" ca="1" si="89"/>
        <v>67154.286987125248</v>
      </c>
    </row>
    <row r="1870" spans="1:5" x14ac:dyDescent="0.3">
      <c r="A1870" s="73">
        <v>41129</v>
      </c>
      <c r="B1870" s="130">
        <v>1402.219971</v>
      </c>
      <c r="C1870" s="125">
        <f t="shared" si="87"/>
        <v>4.8083142320185512E-2</v>
      </c>
      <c r="D1870" s="128">
        <f t="shared" si="88"/>
        <v>48083.142320185514</v>
      </c>
      <c r="E1870" s="128">
        <f t="shared" ca="1" si="89"/>
        <v>69226.546142499676</v>
      </c>
    </row>
    <row r="1871" spans="1:5" x14ac:dyDescent="0.3">
      <c r="A1871" s="73">
        <v>41128</v>
      </c>
      <c r="B1871" s="130">
        <v>1401.349976</v>
      </c>
      <c r="C1871" s="125">
        <f t="shared" si="87"/>
        <v>4.7104119539461697E-2</v>
      </c>
      <c r="D1871" s="128">
        <f t="shared" si="88"/>
        <v>47104.119539461695</v>
      </c>
      <c r="E1871" s="128">
        <f t="shared" ca="1" si="89"/>
        <v>78500.25381876035</v>
      </c>
    </row>
    <row r="1872" spans="1:5" x14ac:dyDescent="0.3">
      <c r="A1872" s="73">
        <v>41127</v>
      </c>
      <c r="B1872" s="130">
        <v>1394.2299800000001</v>
      </c>
      <c r="C1872" s="125">
        <f t="shared" si="87"/>
        <v>3.2365281041890848E-2</v>
      </c>
      <c r="D1872" s="128">
        <f t="shared" si="88"/>
        <v>32365.281041890848</v>
      </c>
      <c r="E1872" s="128">
        <f t="shared" ca="1" si="89"/>
        <v>87453.458856530589</v>
      </c>
    </row>
    <row r="1873" spans="1:5" x14ac:dyDescent="0.3">
      <c r="A1873" s="73">
        <v>41124</v>
      </c>
      <c r="B1873" s="130">
        <v>1390.98999</v>
      </c>
      <c r="C1873" s="125">
        <f t="shared" si="87"/>
        <v>2.0790186321704374E-2</v>
      </c>
      <c r="D1873" s="128">
        <f t="shared" si="88"/>
        <v>20790.186321704372</v>
      </c>
      <c r="E1873" s="128">
        <f t="shared" ca="1" si="89"/>
        <v>93226.241840542003</v>
      </c>
    </row>
    <row r="1874" spans="1:5" x14ac:dyDescent="0.3">
      <c r="A1874" s="73">
        <v>41123</v>
      </c>
      <c r="B1874" s="130">
        <v>1365</v>
      </c>
      <c r="C1874" s="125">
        <f t="shared" si="87"/>
        <v>-8.3617335990168185E-3</v>
      </c>
      <c r="D1874" s="128">
        <f t="shared" si="88"/>
        <v>-8361.7335990168176</v>
      </c>
      <c r="E1874" s="128">
        <f t="shared" ca="1" si="89"/>
        <v>109270.69132362079</v>
      </c>
    </row>
    <row r="1875" spans="1:5" x14ac:dyDescent="0.3">
      <c r="A1875" s="73">
        <v>41122</v>
      </c>
      <c r="B1875" s="130">
        <v>1375.3199460000001</v>
      </c>
      <c r="C1875" s="125">
        <f t="shared" si="87"/>
        <v>1.8501995558970474E-3</v>
      </c>
      <c r="D1875" s="128">
        <f t="shared" si="88"/>
        <v>1850.1995558970475</v>
      </c>
      <c r="E1875" s="128">
        <f t="shared" ca="1" si="89"/>
        <v>114095.73320934507</v>
      </c>
    </row>
    <row r="1876" spans="1:5" x14ac:dyDescent="0.3">
      <c r="A1876" s="73">
        <v>41121</v>
      </c>
      <c r="B1876" s="130">
        <v>1379.3199460000001</v>
      </c>
      <c r="C1876" s="125">
        <f t="shared" si="87"/>
        <v>1.1476311347351276E-2</v>
      </c>
      <c r="D1876" s="128">
        <f t="shared" si="88"/>
        <v>11476.311347351275</v>
      </c>
      <c r="E1876" s="128">
        <f t="shared" ca="1" si="89"/>
        <v>114095.73320934507</v>
      </c>
    </row>
    <row r="1877" spans="1:5" x14ac:dyDescent="0.3">
      <c r="A1877" s="73">
        <v>41120</v>
      </c>
      <c r="B1877" s="130">
        <v>1385.3000489999999</v>
      </c>
      <c r="C1877" s="125">
        <f t="shared" si="87"/>
        <v>2.3388813605661696E-2</v>
      </c>
      <c r="D1877" s="128">
        <f t="shared" si="88"/>
        <v>23388.813605661697</v>
      </c>
      <c r="E1877" s="128">
        <f t="shared" ca="1" si="89"/>
        <v>114095.73320934507</v>
      </c>
    </row>
    <row r="1878" spans="1:5" x14ac:dyDescent="0.3">
      <c r="A1878" s="73">
        <v>41117</v>
      </c>
      <c r="B1878" s="130">
        <v>1385.969971</v>
      </c>
      <c r="C1878" s="125">
        <f t="shared" si="87"/>
        <v>2.1514130055049652E-2</v>
      </c>
      <c r="D1878" s="128">
        <f t="shared" si="88"/>
        <v>21514.130055049653</v>
      </c>
      <c r="E1878" s="128">
        <f t="shared" ca="1" si="89"/>
        <v>114095.73320934507</v>
      </c>
    </row>
    <row r="1879" spans="1:5" x14ac:dyDescent="0.3">
      <c r="A1879" s="73">
        <v>41116</v>
      </c>
      <c r="B1879" s="130">
        <v>1360.0200199999999</v>
      </c>
      <c r="C1879" s="125">
        <f t="shared" si="87"/>
        <v>1.8924757867146536E-2</v>
      </c>
      <c r="D1879" s="128">
        <f t="shared" si="88"/>
        <v>18924.757867146534</v>
      </c>
      <c r="E1879" s="128">
        <f t="shared" ca="1" si="89"/>
        <v>114095.73320934507</v>
      </c>
    </row>
    <row r="1880" spans="1:5" x14ac:dyDescent="0.3">
      <c r="A1880" s="73">
        <v>41115</v>
      </c>
      <c r="B1880" s="130">
        <v>1337.8900149999999</v>
      </c>
      <c r="C1880" s="125">
        <f t="shared" si="87"/>
        <v>-2.6537971076343592E-3</v>
      </c>
      <c r="D1880" s="128">
        <f t="shared" si="88"/>
        <v>-2653.7971076343592</v>
      </c>
      <c r="E1880" s="128">
        <f t="shared" ca="1" si="89"/>
        <v>114095.73320934507</v>
      </c>
    </row>
    <row r="1881" spans="1:5" x14ac:dyDescent="0.3">
      <c r="A1881" s="73">
        <v>41114</v>
      </c>
      <c r="B1881" s="130">
        <v>1338.3100589999999</v>
      </c>
      <c r="C1881" s="125">
        <f t="shared" si="87"/>
        <v>-2.355559250904804E-3</v>
      </c>
      <c r="D1881" s="128">
        <f t="shared" si="88"/>
        <v>-2355.5592509048038</v>
      </c>
      <c r="E1881" s="128">
        <f t="shared" ca="1" si="89"/>
        <v>114095.73320934507</v>
      </c>
    </row>
    <row r="1882" spans="1:5" x14ac:dyDescent="0.3">
      <c r="A1882" s="73">
        <v>41113</v>
      </c>
      <c r="B1882" s="130">
        <v>1350.5200199999999</v>
      </c>
      <c r="C1882" s="125">
        <f t="shared" si="87"/>
        <v>-1.4343796163589495E-3</v>
      </c>
      <c r="D1882" s="128">
        <f t="shared" si="88"/>
        <v>-1434.3796163589495</v>
      </c>
      <c r="E1882" s="128">
        <f t="shared" ca="1" si="89"/>
        <v>114095.73320934507</v>
      </c>
    </row>
    <row r="1883" spans="1:5" x14ac:dyDescent="0.3">
      <c r="A1883" s="73">
        <v>41110</v>
      </c>
      <c r="B1883" s="130">
        <v>1362.660034</v>
      </c>
      <c r="C1883" s="125">
        <f t="shared" si="87"/>
        <v>5.8906750538161301E-3</v>
      </c>
      <c r="D1883" s="128">
        <f t="shared" si="88"/>
        <v>5890.6750538161305</v>
      </c>
      <c r="E1883" s="128">
        <f t="shared" ca="1" si="89"/>
        <v>114095.73320934507</v>
      </c>
    </row>
    <row r="1884" spans="1:5" x14ac:dyDescent="0.3">
      <c r="A1884" s="73">
        <v>41109</v>
      </c>
      <c r="B1884" s="130">
        <v>1376.51001</v>
      </c>
      <c r="C1884" s="125">
        <f t="shared" si="87"/>
        <v>6.529822231468696E-3</v>
      </c>
      <c r="D1884" s="128">
        <f t="shared" si="88"/>
        <v>6529.8222314686964</v>
      </c>
      <c r="E1884" s="128">
        <f t="shared" ca="1" si="89"/>
        <v>114095.73320934507</v>
      </c>
    </row>
    <row r="1885" spans="1:5" x14ac:dyDescent="0.3">
      <c r="A1885" s="73">
        <v>41108</v>
      </c>
      <c r="B1885" s="130">
        <v>1372.780029</v>
      </c>
      <c r="C1885" s="125">
        <f t="shared" si="87"/>
        <v>-9.0245482740480831E-4</v>
      </c>
      <c r="D1885" s="128">
        <f t="shared" si="88"/>
        <v>-902.45482740480827</v>
      </c>
      <c r="E1885" s="128">
        <f t="shared" ca="1" si="89"/>
        <v>114095.73320934507</v>
      </c>
    </row>
    <row r="1886" spans="1:5" x14ac:dyDescent="0.3">
      <c r="A1886" s="73">
        <v>41107</v>
      </c>
      <c r="B1886" s="130">
        <v>1363.670044</v>
      </c>
      <c r="C1886" s="125">
        <f t="shared" si="87"/>
        <v>-1.3474569842223394E-3</v>
      </c>
      <c r="D1886" s="128">
        <f t="shared" si="88"/>
        <v>-1347.4569842223393</v>
      </c>
      <c r="E1886" s="128">
        <f t="shared" ca="1" si="89"/>
        <v>114095.73320934507</v>
      </c>
    </row>
    <row r="1887" spans="1:5" x14ac:dyDescent="0.3">
      <c r="A1887" s="73">
        <v>41106</v>
      </c>
      <c r="B1887" s="130">
        <v>1353.6400149999999</v>
      </c>
      <c r="C1887" s="125">
        <f t="shared" si="87"/>
        <v>-6.2547856252843648E-3</v>
      </c>
      <c r="D1887" s="128">
        <f t="shared" si="88"/>
        <v>-6254.7856252843649</v>
      </c>
      <c r="E1887" s="128">
        <f t="shared" ca="1" si="89"/>
        <v>114095.73320934507</v>
      </c>
    </row>
    <row r="1888" spans="1:5" x14ac:dyDescent="0.3">
      <c r="A1888" s="73">
        <v>41103</v>
      </c>
      <c r="B1888" s="130">
        <v>1356.780029</v>
      </c>
      <c r="C1888" s="125">
        <f t="shared" si="87"/>
        <v>2.0872200374694616E-2</v>
      </c>
      <c r="D1888" s="128">
        <f t="shared" si="88"/>
        <v>20872.200374694617</v>
      </c>
      <c r="E1888" s="128">
        <f t="shared" ca="1" si="89"/>
        <v>114095.73320934507</v>
      </c>
    </row>
    <row r="1889" spans="1:5" x14ac:dyDescent="0.3">
      <c r="A1889" s="73">
        <v>41102</v>
      </c>
      <c r="B1889" s="130">
        <v>1334.76001</v>
      </c>
      <c r="C1889" s="125">
        <f t="shared" si="87"/>
        <v>2.1849563032165786E-3</v>
      </c>
      <c r="D1889" s="128">
        <f t="shared" si="88"/>
        <v>2184.9563032165788</v>
      </c>
      <c r="E1889" s="128">
        <f t="shared" ca="1" si="89"/>
        <v>114095.73320934507</v>
      </c>
    </row>
    <row r="1890" spans="1:5" x14ac:dyDescent="0.3">
      <c r="A1890" s="73">
        <v>41101</v>
      </c>
      <c r="B1890" s="130">
        <v>1341.4499510000001</v>
      </c>
      <c r="C1890" s="125">
        <f t="shared" si="87"/>
        <v>1.6257669499448291E-2</v>
      </c>
      <c r="D1890" s="128">
        <f t="shared" si="88"/>
        <v>16257.669499448291</v>
      </c>
      <c r="E1890" s="128">
        <f t="shared" ca="1" si="89"/>
        <v>114095.73320934507</v>
      </c>
    </row>
    <row r="1891" spans="1:5" x14ac:dyDescent="0.3">
      <c r="A1891" s="73">
        <v>41100</v>
      </c>
      <c r="B1891" s="130">
        <v>1341.469971</v>
      </c>
      <c r="C1891" s="125">
        <f t="shared" si="87"/>
        <v>2.1123223070801611E-2</v>
      </c>
      <c r="D1891" s="128">
        <f t="shared" si="88"/>
        <v>21123.22307080161</v>
      </c>
      <c r="E1891" s="128">
        <f t="shared" ca="1" si="89"/>
        <v>114095.73320934507</v>
      </c>
    </row>
    <row r="1892" spans="1:5" x14ac:dyDescent="0.3">
      <c r="A1892" s="73">
        <v>41099</v>
      </c>
      <c r="B1892" s="130">
        <v>1352.459961</v>
      </c>
      <c r="C1892" s="125">
        <f t="shared" si="87"/>
        <v>1.3063430314700586E-2</v>
      </c>
      <c r="D1892" s="128">
        <f t="shared" si="88"/>
        <v>13063.430314700587</v>
      </c>
      <c r="E1892" s="128">
        <f t="shared" ca="1" si="89"/>
        <v>114095.73320934507</v>
      </c>
    </row>
    <row r="1893" spans="1:5" x14ac:dyDescent="0.3">
      <c r="A1893" s="73">
        <v>41096</v>
      </c>
      <c r="B1893" s="130">
        <v>1354.6800539999999</v>
      </c>
      <c r="C1893" s="125">
        <f t="shared" si="87"/>
        <v>2.2006656894277166E-2</v>
      </c>
      <c r="D1893" s="128">
        <f t="shared" si="88"/>
        <v>22006.656894277166</v>
      </c>
      <c r="E1893" s="128">
        <f t="shared" ca="1" si="89"/>
        <v>114095.73320934507</v>
      </c>
    </row>
    <row r="1894" spans="1:5" x14ac:dyDescent="0.3">
      <c r="A1894" s="73">
        <v>41095</v>
      </c>
      <c r="B1894" s="130">
        <v>1367.579956</v>
      </c>
      <c r="C1894" s="125">
        <f t="shared" si="87"/>
        <v>8.7704530663033076E-3</v>
      </c>
      <c r="D1894" s="128">
        <f t="shared" si="88"/>
        <v>8770.4530663033074</v>
      </c>
      <c r="E1894" s="128">
        <f t="shared" ca="1" si="89"/>
        <v>114095.73320934507</v>
      </c>
    </row>
    <row r="1895" spans="1:5" x14ac:dyDescent="0.3">
      <c r="A1895" s="73">
        <v>41093</v>
      </c>
      <c r="B1895" s="130">
        <v>1374.0200199999999</v>
      </c>
      <c r="C1895" s="125">
        <f t="shared" si="87"/>
        <v>1.1811691067787233E-2</v>
      </c>
      <c r="D1895" s="128">
        <f t="shared" si="88"/>
        <v>11811.691067787233</v>
      </c>
      <c r="E1895" s="128">
        <f t="shared" ca="1" si="89"/>
        <v>114095.73320934507</v>
      </c>
    </row>
    <row r="1896" spans="1:5" x14ac:dyDescent="0.3">
      <c r="A1896" s="73">
        <v>41092</v>
      </c>
      <c r="B1896" s="130">
        <v>1365.51001</v>
      </c>
      <c r="C1896" s="125">
        <f t="shared" si="87"/>
        <v>1.5415146383022327E-2</v>
      </c>
      <c r="D1896" s="128">
        <f t="shared" si="88"/>
        <v>15415.146383022327</v>
      </c>
      <c r="E1896" s="128">
        <f t="shared" ca="1" si="89"/>
        <v>114095.73320934507</v>
      </c>
    </row>
    <row r="1897" spans="1:5" x14ac:dyDescent="0.3">
      <c r="A1897" s="73">
        <v>41089</v>
      </c>
      <c r="B1897" s="130">
        <v>1362.160034</v>
      </c>
      <c r="C1897" s="125">
        <f t="shared" si="87"/>
        <v>1.4387468714943008E-2</v>
      </c>
      <c r="D1897" s="128">
        <f t="shared" si="88"/>
        <v>14387.468714943008</v>
      </c>
      <c r="E1897" s="128">
        <f t="shared" ca="1" si="89"/>
        <v>114095.73320934507</v>
      </c>
    </row>
    <row r="1898" spans="1:5" x14ac:dyDescent="0.3">
      <c r="A1898" s="73">
        <v>41088</v>
      </c>
      <c r="B1898" s="130">
        <v>1329.040039</v>
      </c>
      <c r="C1898" s="125">
        <f t="shared" si="87"/>
        <v>-4.509593039070392E-5</v>
      </c>
      <c r="D1898" s="128">
        <f t="shared" si="88"/>
        <v>-45.09593039070392</v>
      </c>
      <c r="E1898" s="128">
        <f t="shared" ca="1" si="89"/>
        <v>114095.73320934507</v>
      </c>
    </row>
    <row r="1899" spans="1:5" x14ac:dyDescent="0.3">
      <c r="A1899" s="73">
        <v>41087</v>
      </c>
      <c r="B1899" s="130">
        <v>1331.849976</v>
      </c>
      <c r="C1899" s="125">
        <f t="shared" si="87"/>
        <v>1.2906098606313421E-2</v>
      </c>
      <c r="D1899" s="128">
        <f t="shared" si="88"/>
        <v>12906.098606313421</v>
      </c>
      <c r="E1899" s="128">
        <f t="shared" ca="1" si="89"/>
        <v>114095.73320934507</v>
      </c>
    </row>
    <row r="1900" spans="1:5" x14ac:dyDescent="0.3">
      <c r="A1900" s="73">
        <v>41086</v>
      </c>
      <c r="B1900" s="130">
        <v>1319.98999</v>
      </c>
      <c r="C1900" s="125">
        <f t="shared" si="87"/>
        <v>-3.1642705894434631E-3</v>
      </c>
      <c r="D1900" s="128">
        <f t="shared" si="88"/>
        <v>-3164.270589443463</v>
      </c>
      <c r="E1900" s="128">
        <f t="shared" ca="1" si="89"/>
        <v>114095.73320934507</v>
      </c>
    </row>
    <row r="1901" spans="1:5" x14ac:dyDescent="0.3">
      <c r="A1901" s="73">
        <v>41085</v>
      </c>
      <c r="B1901" s="130">
        <v>1313.719971</v>
      </c>
      <c r="C1901" s="125">
        <f t="shared" si="87"/>
        <v>3.659414027023411E-3</v>
      </c>
      <c r="D1901" s="128">
        <f t="shared" si="88"/>
        <v>3659.4140270234111</v>
      </c>
      <c r="E1901" s="128">
        <f t="shared" ca="1" si="89"/>
        <v>114095.73320934507</v>
      </c>
    </row>
    <row r="1902" spans="1:5" x14ac:dyDescent="0.3">
      <c r="A1902" s="73">
        <v>41082</v>
      </c>
      <c r="B1902" s="130">
        <v>1335.0200199999999</v>
      </c>
      <c r="C1902" s="125">
        <f t="shared" si="87"/>
        <v>7.0606232065075769E-3</v>
      </c>
      <c r="D1902" s="128">
        <f t="shared" si="88"/>
        <v>7060.6232065075765</v>
      </c>
      <c r="E1902" s="128">
        <f t="shared" ca="1" si="89"/>
        <v>114095.73320934507</v>
      </c>
    </row>
    <row r="1903" spans="1:5" x14ac:dyDescent="0.3">
      <c r="A1903" s="73">
        <v>41081</v>
      </c>
      <c r="B1903" s="130">
        <v>1325.51001</v>
      </c>
      <c r="C1903" s="125">
        <f t="shared" si="87"/>
        <v>8.0000761070431192E-3</v>
      </c>
      <c r="D1903" s="128">
        <f t="shared" si="88"/>
        <v>8000.076107043119</v>
      </c>
      <c r="E1903" s="128">
        <f t="shared" ca="1" si="89"/>
        <v>114095.73320934507</v>
      </c>
    </row>
    <row r="1904" spans="1:5" x14ac:dyDescent="0.3">
      <c r="A1904" s="73">
        <v>41080</v>
      </c>
      <c r="B1904" s="130">
        <v>1355.6899410000001</v>
      </c>
      <c r="C1904" s="125">
        <f t="shared" si="87"/>
        <v>3.0841008756393062E-2</v>
      </c>
      <c r="D1904" s="128">
        <f t="shared" si="88"/>
        <v>30841.008756393061</v>
      </c>
      <c r="E1904" s="128">
        <f t="shared" ca="1" si="89"/>
        <v>114095.73320934507</v>
      </c>
    </row>
    <row r="1905" spans="1:5" x14ac:dyDescent="0.3">
      <c r="A1905" s="73">
        <v>41079</v>
      </c>
      <c r="B1905" s="130">
        <v>1357.9799800000001</v>
      </c>
      <c r="C1905" s="125">
        <f t="shared" si="87"/>
        <v>5.6382714896927366E-2</v>
      </c>
      <c r="D1905" s="128">
        <f t="shared" si="88"/>
        <v>56382.714896927369</v>
      </c>
      <c r="E1905" s="128">
        <f t="shared" ca="1" si="89"/>
        <v>114095.73320934507</v>
      </c>
    </row>
    <row r="1906" spans="1:5" x14ac:dyDescent="0.3">
      <c r="A1906" s="73">
        <v>41078</v>
      </c>
      <c r="B1906" s="130">
        <v>1344.780029</v>
      </c>
      <c r="C1906" s="125">
        <f t="shared" si="87"/>
        <v>5.2105315516056461E-2</v>
      </c>
      <c r="D1906" s="128">
        <f t="shared" si="88"/>
        <v>52105.315516056464</v>
      </c>
      <c r="E1906" s="128">
        <f t="shared" ca="1" si="89"/>
        <v>114095.73320934507</v>
      </c>
    </row>
    <row r="1907" spans="1:5" x14ac:dyDescent="0.3">
      <c r="A1907" s="73">
        <v>41075</v>
      </c>
      <c r="B1907" s="130">
        <v>1342.839966</v>
      </c>
      <c r="C1907" s="125">
        <f t="shared" si="87"/>
        <v>5.0702579749146715E-2</v>
      </c>
      <c r="D1907" s="128">
        <f t="shared" si="88"/>
        <v>50702.579749146716</v>
      </c>
      <c r="E1907" s="128">
        <f t="shared" ca="1" si="89"/>
        <v>114095.73320934507</v>
      </c>
    </row>
    <row r="1908" spans="1:5" x14ac:dyDescent="0.3">
      <c r="A1908" s="73">
        <v>41074</v>
      </c>
      <c r="B1908" s="130">
        <v>1329.099976</v>
      </c>
      <c r="C1908" s="125">
        <f t="shared" si="87"/>
        <v>1.4324651523115906E-2</v>
      </c>
      <c r="D1908" s="128">
        <f t="shared" si="88"/>
        <v>14324.651523115905</v>
      </c>
      <c r="E1908" s="128">
        <f t="shared" ca="1" si="89"/>
        <v>114095.73320934507</v>
      </c>
    </row>
    <row r="1909" spans="1:5" x14ac:dyDescent="0.3">
      <c r="A1909" s="73">
        <v>41073</v>
      </c>
      <c r="B1909" s="130">
        <v>1314.880005</v>
      </c>
      <c r="C1909" s="125">
        <f t="shared" si="87"/>
        <v>1.1878742912201368E-3</v>
      </c>
      <c r="D1909" s="128">
        <f t="shared" si="88"/>
        <v>1187.8742912201367</v>
      </c>
      <c r="E1909" s="128">
        <f t="shared" ca="1" si="89"/>
        <v>114095.73320934507</v>
      </c>
    </row>
    <row r="1910" spans="1:5" x14ac:dyDescent="0.3">
      <c r="A1910" s="73">
        <v>41072</v>
      </c>
      <c r="B1910" s="130">
        <v>1324.1800539999999</v>
      </c>
      <c r="C1910" s="125">
        <f t="shared" si="87"/>
        <v>-6.1842284924378266E-3</v>
      </c>
      <c r="D1910" s="128">
        <f t="shared" si="88"/>
        <v>-6184.2284924378264</v>
      </c>
      <c r="E1910" s="128">
        <f t="shared" ca="1" si="89"/>
        <v>114095.73320934507</v>
      </c>
    </row>
    <row r="1911" spans="1:5" x14ac:dyDescent="0.3">
      <c r="A1911" s="73">
        <v>41071</v>
      </c>
      <c r="B1911" s="130">
        <v>1308.9300539999999</v>
      </c>
      <c r="C1911" s="125">
        <f t="shared" si="87"/>
        <v>-6.7459079117627718E-3</v>
      </c>
      <c r="D1911" s="128">
        <f t="shared" si="88"/>
        <v>-6745.9079117627716</v>
      </c>
      <c r="E1911" s="128">
        <f t="shared" ca="1" si="89"/>
        <v>114095.73320934507</v>
      </c>
    </row>
    <row r="1912" spans="1:5" x14ac:dyDescent="0.3">
      <c r="A1912" s="73">
        <v>41068</v>
      </c>
      <c r="B1912" s="130">
        <v>1325.660034</v>
      </c>
      <c r="C1912" s="125">
        <f t="shared" si="87"/>
        <v>3.77076944935828E-3</v>
      </c>
      <c r="D1912" s="128">
        <f t="shared" si="88"/>
        <v>3770.7694493582799</v>
      </c>
      <c r="E1912" s="128">
        <f t="shared" ca="1" si="89"/>
        <v>114095.73320934507</v>
      </c>
    </row>
    <row r="1913" spans="1:5" x14ac:dyDescent="0.3">
      <c r="A1913" s="73">
        <v>41067</v>
      </c>
      <c r="B1913" s="130">
        <v>1314.98999</v>
      </c>
      <c r="C1913" s="125">
        <f t="shared" si="87"/>
        <v>-2.934348637471218E-3</v>
      </c>
      <c r="D1913" s="128">
        <f t="shared" si="88"/>
        <v>-2934.3486374712179</v>
      </c>
      <c r="E1913" s="128">
        <f t="shared" ca="1" si="89"/>
        <v>114095.73320934507</v>
      </c>
    </row>
    <row r="1914" spans="1:5" x14ac:dyDescent="0.3">
      <c r="A1914" s="73">
        <v>41066</v>
      </c>
      <c r="B1914" s="130">
        <v>1315.130005</v>
      </c>
      <c r="C1914" s="125">
        <f t="shared" si="87"/>
        <v>-1.139272228571131E-3</v>
      </c>
      <c r="D1914" s="128">
        <f t="shared" si="88"/>
        <v>-1139.2722285711309</v>
      </c>
      <c r="E1914" s="128">
        <f t="shared" ca="1" si="89"/>
        <v>114095.73320934507</v>
      </c>
    </row>
    <row r="1915" spans="1:5" x14ac:dyDescent="0.3">
      <c r="A1915" s="73">
        <v>41065</v>
      </c>
      <c r="B1915" s="130">
        <v>1285.5</v>
      </c>
      <c r="C1915" s="125">
        <f t="shared" si="87"/>
        <v>-2.3168861641569172E-2</v>
      </c>
      <c r="D1915" s="128">
        <f t="shared" si="88"/>
        <v>-23168.861641569172</v>
      </c>
      <c r="E1915" s="128">
        <f t="shared" ca="1" si="89"/>
        <v>114095.73320934507</v>
      </c>
    </row>
    <row r="1916" spans="1:5" x14ac:dyDescent="0.3">
      <c r="A1916" s="73">
        <v>41064</v>
      </c>
      <c r="B1916" s="130">
        <v>1278.1800539999999</v>
      </c>
      <c r="C1916" s="125">
        <f t="shared" si="87"/>
        <v>-1.3156002363709729E-2</v>
      </c>
      <c r="D1916" s="128">
        <f t="shared" si="88"/>
        <v>-13156.002363709729</v>
      </c>
      <c r="E1916" s="128">
        <f t="shared" ca="1" si="89"/>
        <v>114095.73320934507</v>
      </c>
    </row>
    <row r="1917" spans="1:5" x14ac:dyDescent="0.3">
      <c r="A1917" s="73">
        <v>41061</v>
      </c>
      <c r="B1917" s="130">
        <v>1278.040039</v>
      </c>
      <c r="C1917" s="125">
        <f t="shared" si="87"/>
        <v>-2.0553888009677945E-2</v>
      </c>
      <c r="D1917" s="128">
        <f t="shared" si="88"/>
        <v>-20553.888009677947</v>
      </c>
      <c r="E1917" s="128">
        <f t="shared" ca="1" si="89"/>
        <v>114095.73320934507</v>
      </c>
    </row>
    <row r="1918" spans="1:5" x14ac:dyDescent="0.3">
      <c r="A1918" s="73">
        <v>41060</v>
      </c>
      <c r="B1918" s="130">
        <v>1310.329956</v>
      </c>
      <c r="C1918" s="125">
        <f t="shared" si="87"/>
        <v>-1.0922473176931402E-2</v>
      </c>
      <c r="D1918" s="128">
        <f t="shared" si="88"/>
        <v>-10922.473176931402</v>
      </c>
      <c r="E1918" s="128">
        <f t="shared" ca="1" si="89"/>
        <v>114095.73320934507</v>
      </c>
    </row>
    <row r="1919" spans="1:5" x14ac:dyDescent="0.3">
      <c r="A1919" s="73">
        <v>41059</v>
      </c>
      <c r="B1919" s="130">
        <v>1313.3199460000001</v>
      </c>
      <c r="C1919" s="125">
        <f t="shared" si="87"/>
        <v>-1.3031193210090719E-2</v>
      </c>
      <c r="D1919" s="128">
        <f t="shared" si="88"/>
        <v>-13031.19321009072</v>
      </c>
      <c r="E1919" s="128">
        <f t="shared" ca="1" si="89"/>
        <v>114095.73320934507</v>
      </c>
    </row>
    <row r="1920" spans="1:5" x14ac:dyDescent="0.3">
      <c r="A1920" s="73">
        <v>41058</v>
      </c>
      <c r="B1920" s="130">
        <v>1332.420044</v>
      </c>
      <c r="C1920" s="125">
        <f t="shared" si="87"/>
        <v>-4.4307782764887449E-3</v>
      </c>
      <c r="D1920" s="128">
        <f t="shared" si="88"/>
        <v>-4430.7782764887452</v>
      </c>
      <c r="E1920" s="128">
        <f t="shared" ca="1" si="89"/>
        <v>114095.73320934507</v>
      </c>
    </row>
    <row r="1921" spans="1:5" x14ac:dyDescent="0.3">
      <c r="A1921" s="73">
        <v>41054</v>
      </c>
      <c r="B1921" s="130">
        <v>1317.8199460000001</v>
      </c>
      <c r="C1921" s="125">
        <f t="shared" si="87"/>
        <v>-2.6282201439176367E-2</v>
      </c>
      <c r="D1921" s="128">
        <f t="shared" si="88"/>
        <v>-26282.201439176366</v>
      </c>
      <c r="E1921" s="128">
        <f t="shared" ca="1" si="89"/>
        <v>114095.73320934507</v>
      </c>
    </row>
    <row r="1922" spans="1:5" x14ac:dyDescent="0.3">
      <c r="A1922" s="73">
        <v>41053</v>
      </c>
      <c r="B1922" s="130">
        <v>1320.6800539999999</v>
      </c>
      <c r="C1922" s="125">
        <f t="shared" si="87"/>
        <v>-2.7474382193347413E-2</v>
      </c>
      <c r="D1922" s="128">
        <f t="shared" si="88"/>
        <v>-27474.382193347414</v>
      </c>
      <c r="E1922" s="128">
        <f t="shared" ca="1" si="89"/>
        <v>114095.73320934507</v>
      </c>
    </row>
    <row r="1923" spans="1:5" x14ac:dyDescent="0.3">
      <c r="A1923" s="73">
        <v>41052</v>
      </c>
      <c r="B1923" s="130">
        <v>1318.8599850000001</v>
      </c>
      <c r="C1923" s="125">
        <f t="shared" si="87"/>
        <v>-2.6369776728041305E-2</v>
      </c>
      <c r="D1923" s="128">
        <f t="shared" si="88"/>
        <v>-26369.776728041306</v>
      </c>
      <c r="E1923" s="128">
        <f t="shared" ca="1" si="89"/>
        <v>114095.73320934507</v>
      </c>
    </row>
    <row r="1924" spans="1:5" x14ac:dyDescent="0.3">
      <c r="A1924" s="73">
        <v>41051</v>
      </c>
      <c r="B1924" s="130">
        <v>1316.630005</v>
      </c>
      <c r="C1924" s="125">
        <f t="shared" si="87"/>
        <v>-3.4530524595507317E-2</v>
      </c>
      <c r="D1924" s="128">
        <f t="shared" si="88"/>
        <v>-34530.524595507319</v>
      </c>
      <c r="E1924" s="128">
        <f t="shared" ca="1" si="89"/>
        <v>114095.73320934507</v>
      </c>
    </row>
    <row r="1925" spans="1:5" x14ac:dyDescent="0.3">
      <c r="A1925" s="73">
        <v>41050</v>
      </c>
      <c r="B1925" s="130">
        <v>1315.98999</v>
      </c>
      <c r="C1925" s="125">
        <f t="shared" si="87"/>
        <v>-3.9128760438722376E-2</v>
      </c>
      <c r="D1925" s="128">
        <f t="shared" si="88"/>
        <v>-39128.760438722376</v>
      </c>
      <c r="E1925" s="128">
        <f t="shared" ca="1" si="89"/>
        <v>114095.73320934507</v>
      </c>
    </row>
    <row r="1926" spans="1:5" x14ac:dyDescent="0.3">
      <c r="A1926" s="73">
        <v>41047</v>
      </c>
      <c r="B1926" s="130">
        <v>1295.219971</v>
      </c>
      <c r="C1926" s="125">
        <f t="shared" si="87"/>
        <v>-5.3962461686581698E-2</v>
      </c>
      <c r="D1926" s="128">
        <f t="shared" si="88"/>
        <v>-53962.461686581701</v>
      </c>
      <c r="E1926" s="128">
        <f t="shared" ca="1" si="89"/>
        <v>114095.73320934507</v>
      </c>
    </row>
    <row r="1927" spans="1:5" x14ac:dyDescent="0.3">
      <c r="A1927" s="73">
        <v>41046</v>
      </c>
      <c r="B1927" s="130">
        <v>1304.8599850000001</v>
      </c>
      <c r="C1927" s="125">
        <f t="shared" si="87"/>
        <v>-6.2310889401746228E-2</v>
      </c>
      <c r="D1927" s="128">
        <f t="shared" si="88"/>
        <v>-62310.88940174623</v>
      </c>
      <c r="E1927" s="128">
        <f t="shared" ca="1" si="89"/>
        <v>114095.73320934507</v>
      </c>
    </row>
    <row r="1928" spans="1:5" x14ac:dyDescent="0.3">
      <c r="A1928" s="73">
        <v>41045</v>
      </c>
      <c r="B1928" s="130">
        <v>1324.8000489999999</v>
      </c>
      <c r="C1928" s="125">
        <f t="shared" ref="C1928:C1991" si="90">B1928/B1938-1</f>
        <v>-5.5273089929393393E-2</v>
      </c>
      <c r="D1928" s="128">
        <f t="shared" ref="D1928:D1991" si="91">C1928*$B$5</f>
        <v>-55273.089929393391</v>
      </c>
      <c r="E1928" s="128">
        <f t="shared" ref="E1928:E1991" ca="1" si="92">ABS(_xlfn.PERCENTILE.INC(OFFSET(D1928,0,0,Window),1-VaRLevel))</f>
        <v>114095.73320934507</v>
      </c>
    </row>
    <row r="1929" spans="1:5" x14ac:dyDescent="0.3">
      <c r="A1929" s="73">
        <v>41044</v>
      </c>
      <c r="B1929" s="130">
        <v>1330.660034</v>
      </c>
      <c r="C1929" s="125">
        <f t="shared" si="90"/>
        <v>-5.3463398505515403E-2</v>
      </c>
      <c r="D1929" s="128">
        <f t="shared" si="91"/>
        <v>-53463.398505515404</v>
      </c>
      <c r="E1929" s="128">
        <f t="shared" ca="1" si="92"/>
        <v>114095.73320934507</v>
      </c>
    </row>
    <row r="1930" spans="1:5" x14ac:dyDescent="0.3">
      <c r="A1930" s="73">
        <v>41043</v>
      </c>
      <c r="B1930" s="130">
        <v>1338.349976</v>
      </c>
      <c r="C1930" s="125">
        <f t="shared" si="90"/>
        <v>-4.2606502958973724E-2</v>
      </c>
      <c r="D1930" s="128">
        <f t="shared" si="91"/>
        <v>-42606.502958973724</v>
      </c>
      <c r="E1930" s="128">
        <f t="shared" ca="1" si="92"/>
        <v>114095.73320934507</v>
      </c>
    </row>
    <row r="1931" spans="1:5" x14ac:dyDescent="0.3">
      <c r="A1931" s="73">
        <v>41040</v>
      </c>
      <c r="B1931" s="130">
        <v>1353.3900149999999</v>
      </c>
      <c r="C1931" s="125">
        <f t="shared" si="90"/>
        <v>-3.5607378387663036E-2</v>
      </c>
      <c r="D1931" s="128">
        <f t="shared" si="91"/>
        <v>-35607.378387663033</v>
      </c>
      <c r="E1931" s="128">
        <f t="shared" ca="1" si="92"/>
        <v>114095.73320934507</v>
      </c>
    </row>
    <row r="1932" spans="1:5" x14ac:dyDescent="0.3">
      <c r="A1932" s="73">
        <v>41039</v>
      </c>
      <c r="B1932" s="130">
        <v>1357.98999</v>
      </c>
      <c r="C1932" s="125">
        <f t="shared" si="90"/>
        <v>-2.9993278903888365E-2</v>
      </c>
      <c r="D1932" s="128">
        <f t="shared" si="91"/>
        <v>-29993.278903888364</v>
      </c>
      <c r="E1932" s="128">
        <f t="shared" ca="1" si="92"/>
        <v>114095.73320934507</v>
      </c>
    </row>
    <row r="1933" spans="1:5" x14ac:dyDescent="0.3">
      <c r="A1933" s="73">
        <v>41038</v>
      </c>
      <c r="B1933" s="130">
        <v>1354.579956</v>
      </c>
      <c r="C1933" s="125">
        <f t="shared" si="90"/>
        <v>-2.5965518218988848E-2</v>
      </c>
      <c r="D1933" s="128">
        <f t="shared" si="91"/>
        <v>-25965.518218988847</v>
      </c>
      <c r="E1933" s="128">
        <f t="shared" ca="1" si="92"/>
        <v>114095.73320934507</v>
      </c>
    </row>
    <row r="1934" spans="1:5" x14ac:dyDescent="0.3">
      <c r="A1934" s="73">
        <v>41037</v>
      </c>
      <c r="B1934" s="130">
        <v>1363.719971</v>
      </c>
      <c r="C1934" s="125">
        <f t="shared" si="90"/>
        <v>-6.013251145713272E-3</v>
      </c>
      <c r="D1934" s="128">
        <f t="shared" si="91"/>
        <v>-6013.2511457132723</v>
      </c>
      <c r="E1934" s="128">
        <f t="shared" ca="1" si="92"/>
        <v>114095.73320934507</v>
      </c>
    </row>
    <row r="1935" spans="1:5" x14ac:dyDescent="0.3">
      <c r="A1935" s="73">
        <v>41036</v>
      </c>
      <c r="B1935" s="130">
        <v>1369.579956</v>
      </c>
      <c r="C1935" s="125">
        <f t="shared" si="90"/>
        <v>1.9313321096379177E-3</v>
      </c>
      <c r="D1935" s="128">
        <f t="shared" si="91"/>
        <v>1931.3321096379177</v>
      </c>
      <c r="E1935" s="128">
        <f t="shared" ca="1" si="92"/>
        <v>114095.73320934507</v>
      </c>
    </row>
    <row r="1936" spans="1:5" x14ac:dyDescent="0.3">
      <c r="A1936" s="73">
        <v>41033</v>
      </c>
      <c r="B1936" s="130">
        <v>1369.099976</v>
      </c>
      <c r="C1936" s="125">
        <f t="shared" si="90"/>
        <v>-6.8406583836557733E-3</v>
      </c>
      <c r="D1936" s="128">
        <f t="shared" si="91"/>
        <v>-6840.6583836557729</v>
      </c>
      <c r="E1936" s="128">
        <f t="shared" ca="1" si="92"/>
        <v>114095.73320934507</v>
      </c>
    </row>
    <row r="1937" spans="1:5" x14ac:dyDescent="0.3">
      <c r="A1937" s="73">
        <v>41032</v>
      </c>
      <c r="B1937" s="130">
        <v>1391.5699460000001</v>
      </c>
      <c r="C1937" s="125">
        <f t="shared" si="90"/>
        <v>1.0639617066973361E-2</v>
      </c>
      <c r="D1937" s="128">
        <f t="shared" si="91"/>
        <v>10639.617066973362</v>
      </c>
      <c r="E1937" s="128">
        <f t="shared" ca="1" si="92"/>
        <v>114095.73320934507</v>
      </c>
    </row>
    <row r="1938" spans="1:5" x14ac:dyDescent="0.3">
      <c r="A1938" s="73">
        <v>41031</v>
      </c>
      <c r="B1938" s="130">
        <v>1402.3100589999999</v>
      </c>
      <c r="C1938" s="125">
        <f t="shared" si="90"/>
        <v>1.239589053385326E-2</v>
      </c>
      <c r="D1938" s="128">
        <f t="shared" si="91"/>
        <v>12395.89053385326</v>
      </c>
      <c r="E1938" s="128">
        <f t="shared" ca="1" si="92"/>
        <v>114095.73320934507</v>
      </c>
    </row>
    <row r="1939" spans="1:5" x14ac:dyDescent="0.3">
      <c r="A1939" s="73">
        <v>41030</v>
      </c>
      <c r="B1939" s="130">
        <v>1405.8199460000001</v>
      </c>
      <c r="C1939" s="125">
        <f t="shared" si="90"/>
        <v>1.0814015650493669E-2</v>
      </c>
      <c r="D1939" s="128">
        <f t="shared" si="91"/>
        <v>10814.015650493669</v>
      </c>
      <c r="E1939" s="128">
        <f t="shared" ca="1" si="92"/>
        <v>114095.73320934507</v>
      </c>
    </row>
    <row r="1940" spans="1:5" x14ac:dyDescent="0.3">
      <c r="A1940" s="73">
        <v>41029</v>
      </c>
      <c r="B1940" s="130">
        <v>1397.910034</v>
      </c>
      <c r="C1940" s="125">
        <f t="shared" si="90"/>
        <v>2.0692691222358395E-2</v>
      </c>
      <c r="D1940" s="128">
        <f t="shared" si="91"/>
        <v>20692.691222358393</v>
      </c>
      <c r="E1940" s="128">
        <f t="shared" ca="1" si="92"/>
        <v>114095.73320934507</v>
      </c>
    </row>
    <row r="1941" spans="1:5" x14ac:dyDescent="0.3">
      <c r="A1941" s="73">
        <v>41026</v>
      </c>
      <c r="B1941" s="130">
        <v>1403.3599850000001</v>
      </c>
      <c r="C1941" s="125">
        <f t="shared" si="90"/>
        <v>2.4155981170318253E-2</v>
      </c>
      <c r="D1941" s="128">
        <f t="shared" si="91"/>
        <v>24155.981170318253</v>
      </c>
      <c r="E1941" s="128">
        <f t="shared" ca="1" si="92"/>
        <v>114095.73320934507</v>
      </c>
    </row>
    <row r="1942" spans="1:5" x14ac:dyDescent="0.3">
      <c r="A1942" s="73">
        <v>41025</v>
      </c>
      <c r="B1942" s="130">
        <v>1399.9799800000001</v>
      </c>
      <c r="C1942" s="125">
        <f t="shared" si="90"/>
        <v>8.9437177821376501E-3</v>
      </c>
      <c r="D1942" s="128">
        <f t="shared" si="91"/>
        <v>8943.7177821376499</v>
      </c>
      <c r="E1942" s="128">
        <f t="shared" ca="1" si="92"/>
        <v>114095.73320934507</v>
      </c>
    </row>
    <row r="1943" spans="1:5" x14ac:dyDescent="0.3">
      <c r="A1943" s="73">
        <v>41024</v>
      </c>
      <c r="B1943" s="130">
        <v>1390.6899410000001</v>
      </c>
      <c r="C1943" s="125">
        <f t="shared" si="90"/>
        <v>1.6058902635545325E-2</v>
      </c>
      <c r="D1943" s="128">
        <f t="shared" si="91"/>
        <v>16058.902635545324</v>
      </c>
      <c r="E1943" s="128">
        <f t="shared" ca="1" si="92"/>
        <v>114095.73320934507</v>
      </c>
    </row>
    <row r="1944" spans="1:5" x14ac:dyDescent="0.3">
      <c r="A1944" s="73">
        <v>41023</v>
      </c>
      <c r="B1944" s="130">
        <v>1371.969971</v>
      </c>
      <c r="C1944" s="125">
        <f t="shared" si="90"/>
        <v>9.8484497418995787E-3</v>
      </c>
      <c r="D1944" s="128">
        <f t="shared" si="91"/>
        <v>9848.4497418995779</v>
      </c>
      <c r="E1944" s="128">
        <f t="shared" ca="1" si="92"/>
        <v>114095.73320934507</v>
      </c>
    </row>
    <row r="1945" spans="1:5" x14ac:dyDescent="0.3">
      <c r="A1945" s="73">
        <v>41022</v>
      </c>
      <c r="B1945" s="130">
        <v>1366.9399410000001</v>
      </c>
      <c r="C1945" s="125">
        <f t="shared" si="90"/>
        <v>-1.1040378050194199E-2</v>
      </c>
      <c r="D1945" s="128">
        <f t="shared" si="91"/>
        <v>-11040.3780501942</v>
      </c>
      <c r="E1945" s="128">
        <f t="shared" ca="1" si="92"/>
        <v>114095.73320934507</v>
      </c>
    </row>
    <row r="1946" spans="1:5" x14ac:dyDescent="0.3">
      <c r="A1946" s="73">
        <v>41019</v>
      </c>
      <c r="B1946" s="130">
        <v>1378.530029</v>
      </c>
      <c r="C1946" s="125">
        <f t="shared" si="90"/>
        <v>-1.3983411260636069E-2</v>
      </c>
      <c r="D1946" s="128">
        <f t="shared" si="91"/>
        <v>-13983.411260636069</v>
      </c>
      <c r="E1946" s="128">
        <f t="shared" ca="1" si="92"/>
        <v>114095.73320934507</v>
      </c>
    </row>
    <row r="1947" spans="1:5" x14ac:dyDescent="0.3">
      <c r="A1947" s="73">
        <v>41018</v>
      </c>
      <c r="B1947" s="130">
        <v>1376.920044</v>
      </c>
      <c r="C1947" s="125">
        <f t="shared" si="90"/>
        <v>-1.5754501640093843E-2</v>
      </c>
      <c r="D1947" s="128">
        <f t="shared" si="91"/>
        <v>-15754.501640093844</v>
      </c>
      <c r="E1947" s="128">
        <f t="shared" ca="1" si="92"/>
        <v>114095.73320934507</v>
      </c>
    </row>
    <row r="1948" spans="1:5" x14ac:dyDescent="0.3">
      <c r="A1948" s="73">
        <v>41017</v>
      </c>
      <c r="B1948" s="130">
        <v>1385.1400149999999</v>
      </c>
      <c r="C1948" s="125">
        <f t="shared" si="90"/>
        <v>-1.9980465196973052E-2</v>
      </c>
      <c r="D1948" s="128">
        <f t="shared" si="91"/>
        <v>-19980.465196973051</v>
      </c>
      <c r="E1948" s="128">
        <f t="shared" ca="1" si="92"/>
        <v>114095.73320934507</v>
      </c>
    </row>
    <row r="1949" spans="1:5" x14ac:dyDescent="0.3">
      <c r="A1949" s="73">
        <v>41016</v>
      </c>
      <c r="B1949" s="130">
        <v>1390.780029</v>
      </c>
      <c r="C1949" s="125">
        <f t="shared" si="90"/>
        <v>-1.9914878525848279E-2</v>
      </c>
      <c r="D1949" s="128">
        <f t="shared" si="91"/>
        <v>-19914.878525848279</v>
      </c>
      <c r="E1949" s="128">
        <f t="shared" ca="1" si="92"/>
        <v>114095.73320934507</v>
      </c>
    </row>
    <row r="1950" spans="1:5" x14ac:dyDescent="0.3">
      <c r="A1950" s="73">
        <v>41015</v>
      </c>
      <c r="B1950" s="130">
        <v>1369.5699460000001</v>
      </c>
      <c r="C1950" s="125">
        <f t="shared" si="90"/>
        <v>-2.7618639943300494E-2</v>
      </c>
      <c r="D1950" s="128">
        <f t="shared" si="91"/>
        <v>-27618.639943300495</v>
      </c>
      <c r="E1950" s="128">
        <f t="shared" ca="1" si="92"/>
        <v>114095.73320934507</v>
      </c>
    </row>
    <row r="1951" spans="1:5" x14ac:dyDescent="0.3">
      <c r="A1951" s="73">
        <v>41012</v>
      </c>
      <c r="B1951" s="130">
        <v>1370.26001</v>
      </c>
      <c r="C1951" s="125">
        <f t="shared" si="90"/>
        <v>-2.3530598538860859E-2</v>
      </c>
      <c r="D1951" s="128">
        <f t="shared" si="91"/>
        <v>-23530.598538860857</v>
      </c>
      <c r="E1951" s="128">
        <f t="shared" ca="1" si="92"/>
        <v>114095.73320934507</v>
      </c>
    </row>
    <row r="1952" spans="1:5" x14ac:dyDescent="0.3">
      <c r="A1952" s="73">
        <v>41011</v>
      </c>
      <c r="B1952" s="130">
        <v>1387.5699460000001</v>
      </c>
      <c r="C1952" s="125">
        <f t="shared" si="90"/>
        <v>-1.2785187544557708E-2</v>
      </c>
      <c r="D1952" s="128">
        <f t="shared" si="91"/>
        <v>-12785.187544557708</v>
      </c>
      <c r="E1952" s="128">
        <f t="shared" ca="1" si="92"/>
        <v>114095.73320934507</v>
      </c>
    </row>
    <row r="1953" spans="1:5" x14ac:dyDescent="0.3">
      <c r="A1953" s="73">
        <v>41010</v>
      </c>
      <c r="B1953" s="130">
        <v>1368.709961</v>
      </c>
      <c r="C1953" s="125">
        <f t="shared" si="90"/>
        <v>-3.1015531376326955E-2</v>
      </c>
      <c r="D1953" s="128">
        <f t="shared" si="91"/>
        <v>-31015.531376326955</v>
      </c>
      <c r="E1953" s="128">
        <f t="shared" ca="1" si="92"/>
        <v>114095.73320934507</v>
      </c>
    </row>
    <row r="1954" spans="1:5" x14ac:dyDescent="0.3">
      <c r="A1954" s="73">
        <v>41009</v>
      </c>
      <c r="B1954" s="130">
        <v>1358.589966</v>
      </c>
      <c r="C1954" s="125">
        <f t="shared" si="90"/>
        <v>-4.0889258523489014E-2</v>
      </c>
      <c r="D1954" s="128">
        <f t="shared" si="91"/>
        <v>-40889.258523489014</v>
      </c>
      <c r="E1954" s="128">
        <f t="shared" ca="1" si="92"/>
        <v>114095.73320934507</v>
      </c>
    </row>
    <row r="1955" spans="1:5" x14ac:dyDescent="0.3">
      <c r="A1955" s="73">
        <v>41008</v>
      </c>
      <c r="B1955" s="130">
        <v>1382.1999510000001</v>
      </c>
      <c r="C1955" s="125">
        <f t="shared" si="90"/>
        <v>-1.0672054569848322E-2</v>
      </c>
      <c r="D1955" s="128">
        <f t="shared" si="91"/>
        <v>-10672.054569848322</v>
      </c>
      <c r="E1955" s="128">
        <f t="shared" ca="1" si="92"/>
        <v>114095.73320934507</v>
      </c>
    </row>
    <row r="1956" spans="1:5" x14ac:dyDescent="0.3">
      <c r="A1956" s="73">
        <v>41004</v>
      </c>
      <c r="B1956" s="130">
        <v>1398.079956</v>
      </c>
      <c r="C1956" s="125">
        <f t="shared" si="90"/>
        <v>3.8052864699713584E-3</v>
      </c>
      <c r="D1956" s="128">
        <f t="shared" si="91"/>
        <v>3805.2864699713587</v>
      </c>
      <c r="E1956" s="128">
        <f t="shared" ca="1" si="92"/>
        <v>114095.73320934507</v>
      </c>
    </row>
    <row r="1957" spans="1:5" x14ac:dyDescent="0.3">
      <c r="A1957" s="73">
        <v>41003</v>
      </c>
      <c r="B1957" s="130">
        <v>1398.959961</v>
      </c>
      <c r="C1957" s="125">
        <f t="shared" si="90"/>
        <v>-2.8013985116288609E-3</v>
      </c>
      <c r="D1957" s="128">
        <f t="shared" si="91"/>
        <v>-2801.3985116288609</v>
      </c>
      <c r="E1957" s="128">
        <f t="shared" ca="1" si="92"/>
        <v>114095.73320934507</v>
      </c>
    </row>
    <row r="1958" spans="1:5" x14ac:dyDescent="0.3">
      <c r="A1958" s="73">
        <v>41002</v>
      </c>
      <c r="B1958" s="130">
        <v>1413.380005</v>
      </c>
      <c r="C1958" s="125">
        <f t="shared" si="90"/>
        <v>5.5922255735638693E-3</v>
      </c>
      <c r="D1958" s="128">
        <f t="shared" si="91"/>
        <v>5592.2255735638691</v>
      </c>
      <c r="E1958" s="128">
        <f t="shared" ca="1" si="92"/>
        <v>114095.73320934507</v>
      </c>
    </row>
    <row r="1959" spans="1:5" x14ac:dyDescent="0.3">
      <c r="A1959" s="73">
        <v>41001</v>
      </c>
      <c r="B1959" s="130">
        <v>1419.040039</v>
      </c>
      <c r="C1959" s="125">
        <f t="shared" si="90"/>
        <v>6.5898485547082331E-3</v>
      </c>
      <c r="D1959" s="128">
        <f t="shared" si="91"/>
        <v>6589.8485547082328</v>
      </c>
      <c r="E1959" s="128">
        <f t="shared" ca="1" si="92"/>
        <v>114095.73320934507</v>
      </c>
    </row>
    <row r="1960" spans="1:5" x14ac:dyDescent="0.3">
      <c r="A1960" s="73">
        <v>40998</v>
      </c>
      <c r="B1960" s="130">
        <v>1408.469971</v>
      </c>
      <c r="C1960" s="125">
        <f t="shared" si="90"/>
        <v>3.0622551865235881E-3</v>
      </c>
      <c r="D1960" s="128">
        <f t="shared" si="91"/>
        <v>3062.2551865235882</v>
      </c>
      <c r="E1960" s="128">
        <f t="shared" ca="1" si="92"/>
        <v>114095.73320934507</v>
      </c>
    </row>
    <row r="1961" spans="1:5" x14ac:dyDescent="0.3">
      <c r="A1961" s="73">
        <v>40997</v>
      </c>
      <c r="B1961" s="130">
        <v>1403.280029</v>
      </c>
      <c r="C1961" s="125">
        <f t="shared" si="90"/>
        <v>4.8485171227463653E-4</v>
      </c>
      <c r="D1961" s="128">
        <f t="shared" si="91"/>
        <v>484.8517122746365</v>
      </c>
      <c r="E1961" s="128">
        <f t="shared" ca="1" si="92"/>
        <v>114095.73320934507</v>
      </c>
    </row>
    <row r="1962" spans="1:5" x14ac:dyDescent="0.3">
      <c r="A1962" s="73">
        <v>40996</v>
      </c>
      <c r="B1962" s="130">
        <v>1405.540039</v>
      </c>
      <c r="C1962" s="125">
        <f t="shared" si="90"/>
        <v>8.0758597740768767E-3</v>
      </c>
      <c r="D1962" s="128">
        <f t="shared" si="91"/>
        <v>8075.8597740768764</v>
      </c>
      <c r="E1962" s="128">
        <f t="shared" ca="1" si="92"/>
        <v>114095.73320934507</v>
      </c>
    </row>
    <row r="1963" spans="1:5" x14ac:dyDescent="0.3">
      <c r="A1963" s="73">
        <v>40995</v>
      </c>
      <c r="B1963" s="130">
        <v>1412.5200199999999</v>
      </c>
      <c r="C1963" s="125">
        <f t="shared" si="90"/>
        <v>1.1870102497678836E-2</v>
      </c>
      <c r="D1963" s="128">
        <f t="shared" si="91"/>
        <v>11870.102497678836</v>
      </c>
      <c r="E1963" s="128">
        <f t="shared" ca="1" si="92"/>
        <v>114095.73320934507</v>
      </c>
    </row>
    <row r="1964" spans="1:5" x14ac:dyDescent="0.3">
      <c r="A1964" s="73">
        <v>40994</v>
      </c>
      <c r="B1964" s="130">
        <v>1416.51001</v>
      </c>
      <c r="C1964" s="125">
        <f t="shared" si="90"/>
        <v>3.312696112313307E-2</v>
      </c>
      <c r="D1964" s="128">
        <f t="shared" si="91"/>
        <v>33126.961123133071</v>
      </c>
      <c r="E1964" s="128">
        <f t="shared" ca="1" si="92"/>
        <v>114095.73320934507</v>
      </c>
    </row>
    <row r="1965" spans="1:5" x14ac:dyDescent="0.3">
      <c r="A1965" s="73">
        <v>40991</v>
      </c>
      <c r="B1965" s="130">
        <v>1397.1099850000001</v>
      </c>
      <c r="C1965" s="125">
        <f t="shared" si="90"/>
        <v>1.9141122130986732E-2</v>
      </c>
      <c r="D1965" s="128">
        <f t="shared" si="91"/>
        <v>19141.122130986732</v>
      </c>
      <c r="E1965" s="128">
        <f t="shared" ca="1" si="92"/>
        <v>114095.73320934507</v>
      </c>
    </row>
    <row r="1966" spans="1:5" x14ac:dyDescent="0.3">
      <c r="A1966" s="73">
        <v>40990</v>
      </c>
      <c r="B1966" s="130">
        <v>1392.780029</v>
      </c>
      <c r="C1966" s="125">
        <f t="shared" si="90"/>
        <v>1.9671862956678554E-2</v>
      </c>
      <c r="D1966" s="128">
        <f t="shared" si="91"/>
        <v>19671.862956678553</v>
      </c>
      <c r="E1966" s="128">
        <f t="shared" ca="1" si="92"/>
        <v>114095.73320934507</v>
      </c>
    </row>
    <row r="1967" spans="1:5" x14ac:dyDescent="0.3">
      <c r="A1967" s="73">
        <v>40989</v>
      </c>
      <c r="B1967" s="130">
        <v>1402.8900149999999</v>
      </c>
      <c r="C1967" s="125">
        <f t="shared" si="90"/>
        <v>3.7157249073444865E-2</v>
      </c>
      <c r="D1967" s="128">
        <f t="shared" si="91"/>
        <v>37157.249073444866</v>
      </c>
      <c r="E1967" s="128">
        <f t="shared" ca="1" si="92"/>
        <v>114095.73320934507</v>
      </c>
    </row>
    <row r="1968" spans="1:5" x14ac:dyDescent="0.3">
      <c r="A1968" s="73">
        <v>40988</v>
      </c>
      <c r="B1968" s="130">
        <v>1405.5200199999999</v>
      </c>
      <c r="C1968" s="125">
        <f t="shared" si="90"/>
        <v>4.6272060872797116E-2</v>
      </c>
      <c r="D1968" s="128">
        <f t="shared" si="91"/>
        <v>46272.060872797119</v>
      </c>
      <c r="E1968" s="128">
        <f t="shared" ca="1" si="92"/>
        <v>114095.73320934507</v>
      </c>
    </row>
    <row r="1969" spans="1:5" x14ac:dyDescent="0.3">
      <c r="A1969" s="73">
        <v>40987</v>
      </c>
      <c r="B1969" s="130">
        <v>1409.75</v>
      </c>
      <c r="C1969" s="125">
        <f t="shared" si="90"/>
        <v>3.3291099268365043E-2</v>
      </c>
      <c r="D1969" s="128">
        <f t="shared" si="91"/>
        <v>33291.09926836504</v>
      </c>
      <c r="E1969" s="128">
        <f t="shared" ca="1" si="92"/>
        <v>114095.73320934507</v>
      </c>
    </row>
    <row r="1970" spans="1:5" x14ac:dyDescent="0.3">
      <c r="A1970" s="73">
        <v>40984</v>
      </c>
      <c r="B1970" s="130">
        <v>1404.170044</v>
      </c>
      <c r="C1970" s="125">
        <f t="shared" si="90"/>
        <v>2.521851804787234E-2</v>
      </c>
      <c r="D1970" s="128">
        <f t="shared" si="91"/>
        <v>25218.518047872341</v>
      </c>
      <c r="E1970" s="128">
        <f t="shared" ca="1" si="92"/>
        <v>114095.73320934507</v>
      </c>
    </row>
    <row r="1971" spans="1:5" x14ac:dyDescent="0.3">
      <c r="A1971" s="73">
        <v>40983</v>
      </c>
      <c r="B1971" s="130">
        <v>1402.599976</v>
      </c>
      <c r="C1971" s="125">
        <f t="shared" si="90"/>
        <v>2.0748284832464936E-2</v>
      </c>
      <c r="D1971" s="128">
        <f t="shared" si="91"/>
        <v>20748.284832464935</v>
      </c>
      <c r="E1971" s="128">
        <f t="shared" ca="1" si="92"/>
        <v>114095.73320934507</v>
      </c>
    </row>
    <row r="1972" spans="1:5" x14ac:dyDescent="0.3">
      <c r="A1972" s="73">
        <v>40982</v>
      </c>
      <c r="B1972" s="130">
        <v>1394.280029</v>
      </c>
      <c r="C1972" s="125">
        <f t="shared" si="90"/>
        <v>2.0941929199472797E-2</v>
      </c>
      <c r="D1972" s="128">
        <f t="shared" si="91"/>
        <v>20941.929199472797</v>
      </c>
      <c r="E1972" s="128">
        <f t="shared" ca="1" si="92"/>
        <v>114095.73320934507</v>
      </c>
    </row>
    <row r="1973" spans="1:5" x14ac:dyDescent="0.3">
      <c r="A1973" s="73">
        <v>40981</v>
      </c>
      <c r="B1973" s="130">
        <v>1395.9499510000001</v>
      </c>
      <c r="C1973" s="125">
        <f t="shared" si="90"/>
        <v>1.7322724470968165E-2</v>
      </c>
      <c r="D1973" s="128">
        <f t="shared" si="91"/>
        <v>17322.724470968165</v>
      </c>
      <c r="E1973" s="128">
        <f t="shared" ca="1" si="92"/>
        <v>114095.73320934507</v>
      </c>
    </row>
    <row r="1974" spans="1:5" x14ac:dyDescent="0.3">
      <c r="A1974" s="73">
        <v>40980</v>
      </c>
      <c r="B1974" s="130">
        <v>1371.089966</v>
      </c>
      <c r="C1974" s="125">
        <f t="shared" si="90"/>
        <v>2.5592466214394705E-3</v>
      </c>
      <c r="D1974" s="128">
        <f t="shared" si="91"/>
        <v>2559.2466214394703</v>
      </c>
      <c r="E1974" s="128">
        <f t="shared" ca="1" si="92"/>
        <v>114095.73320934507</v>
      </c>
    </row>
    <row r="1975" spans="1:5" x14ac:dyDescent="0.3">
      <c r="A1975" s="73">
        <v>40977</v>
      </c>
      <c r="B1975" s="130">
        <v>1370.869995</v>
      </c>
      <c r="C1975" s="125">
        <f t="shared" si="90"/>
        <v>3.7562091156164712E-3</v>
      </c>
      <c r="D1975" s="128">
        <f t="shared" si="91"/>
        <v>3756.2091156164711</v>
      </c>
      <c r="E1975" s="128">
        <f t="shared" ca="1" si="92"/>
        <v>114095.73320934507</v>
      </c>
    </row>
    <row r="1976" spans="1:5" x14ac:dyDescent="0.3">
      <c r="A1976" s="73">
        <v>40976</v>
      </c>
      <c r="B1976" s="130">
        <v>1365.910034</v>
      </c>
      <c r="C1976" s="125">
        <f t="shared" si="90"/>
        <v>1.796952657269868E-3</v>
      </c>
      <c r="D1976" s="128">
        <f t="shared" si="91"/>
        <v>1796.952657269868</v>
      </c>
      <c r="E1976" s="128">
        <f t="shared" ca="1" si="92"/>
        <v>114095.73320934507</v>
      </c>
    </row>
    <row r="1977" spans="1:5" x14ac:dyDescent="0.3">
      <c r="A1977" s="73">
        <v>40975</v>
      </c>
      <c r="B1977" s="130">
        <v>1352.630005</v>
      </c>
      <c r="C1977" s="125">
        <f t="shared" si="90"/>
        <v>-3.7049252935437149E-3</v>
      </c>
      <c r="D1977" s="128">
        <f t="shared" si="91"/>
        <v>-3704.9252935437148</v>
      </c>
      <c r="E1977" s="128">
        <f t="shared" ca="1" si="92"/>
        <v>114095.73320934507</v>
      </c>
    </row>
    <row r="1978" spans="1:5" x14ac:dyDescent="0.3">
      <c r="A1978" s="73">
        <v>40974</v>
      </c>
      <c r="B1978" s="130">
        <v>1343.3599850000001</v>
      </c>
      <c r="C1978" s="125">
        <f t="shared" si="90"/>
        <v>-1.3837790457913113E-2</v>
      </c>
      <c r="D1978" s="128">
        <f t="shared" si="91"/>
        <v>-13837.790457913114</v>
      </c>
      <c r="E1978" s="128">
        <f t="shared" ca="1" si="92"/>
        <v>114095.73320934507</v>
      </c>
    </row>
    <row r="1979" spans="1:5" x14ac:dyDescent="0.3">
      <c r="A1979" s="73">
        <v>40973</v>
      </c>
      <c r="B1979" s="130">
        <v>1364.329956</v>
      </c>
      <c r="C1979" s="125">
        <f t="shared" si="90"/>
        <v>2.2773345030204784E-3</v>
      </c>
      <c r="D1979" s="128">
        <f t="shared" si="91"/>
        <v>2277.3345030204782</v>
      </c>
      <c r="E1979" s="128">
        <f t="shared" ca="1" si="92"/>
        <v>114095.73320934507</v>
      </c>
    </row>
    <row r="1980" spans="1:5" x14ac:dyDescent="0.3">
      <c r="A1980" s="73">
        <v>40970</v>
      </c>
      <c r="B1980" s="130">
        <v>1369.630005</v>
      </c>
      <c r="C1980" s="125">
        <f t="shared" si="90"/>
        <v>8.5343330587912547E-3</v>
      </c>
      <c r="D1980" s="128">
        <f t="shared" si="91"/>
        <v>8534.3330587912551</v>
      </c>
      <c r="E1980" s="128">
        <f t="shared" ca="1" si="92"/>
        <v>114095.73320934507</v>
      </c>
    </row>
    <row r="1981" spans="1:5" x14ac:dyDescent="0.3">
      <c r="A1981" s="73">
        <v>40969</v>
      </c>
      <c r="B1981" s="130">
        <v>1374.089966</v>
      </c>
      <c r="C1981" s="125">
        <f t="shared" si="90"/>
        <v>2.2974461901155596E-2</v>
      </c>
      <c r="D1981" s="128">
        <f t="shared" si="91"/>
        <v>22974.461901155595</v>
      </c>
      <c r="E1981" s="128">
        <f t="shared" ca="1" si="92"/>
        <v>114095.73320934507</v>
      </c>
    </row>
    <row r="1982" spans="1:5" x14ac:dyDescent="0.3">
      <c r="A1982" s="73">
        <v>40968</v>
      </c>
      <c r="B1982" s="130">
        <v>1365.6800539999999</v>
      </c>
      <c r="C1982" s="125">
        <f t="shared" si="90"/>
        <v>1.1240321362458339E-2</v>
      </c>
      <c r="D1982" s="128">
        <f t="shared" si="91"/>
        <v>11240.321362458339</v>
      </c>
      <c r="E1982" s="128">
        <f t="shared" ca="1" si="92"/>
        <v>114095.73320934507</v>
      </c>
    </row>
    <row r="1983" spans="1:5" x14ac:dyDescent="0.3">
      <c r="A1983" s="73">
        <v>40967</v>
      </c>
      <c r="B1983" s="130">
        <v>1372.1800539999999</v>
      </c>
      <c r="C1983" s="125">
        <f t="shared" si="90"/>
        <v>1.5098747344611141E-2</v>
      </c>
      <c r="D1983" s="128">
        <f t="shared" si="91"/>
        <v>15098.747344611142</v>
      </c>
      <c r="E1983" s="128">
        <f t="shared" ca="1" si="92"/>
        <v>114095.73320934507</v>
      </c>
    </row>
    <row r="1984" spans="1:5" x14ac:dyDescent="0.3">
      <c r="A1984" s="73">
        <v>40966</v>
      </c>
      <c r="B1984" s="130">
        <v>1367.589966</v>
      </c>
      <c r="C1984" s="125">
        <f t="shared" si="90"/>
        <v>1.8582755408194762E-2</v>
      </c>
      <c r="D1984" s="128">
        <f t="shared" si="91"/>
        <v>18582.755408194764</v>
      </c>
      <c r="E1984" s="128">
        <f t="shared" ca="1" si="92"/>
        <v>114095.73320934507</v>
      </c>
    </row>
    <row r="1985" spans="1:5" x14ac:dyDescent="0.3">
      <c r="A1985" s="73">
        <v>40963</v>
      </c>
      <c r="B1985" s="130">
        <v>1365.73999</v>
      </c>
      <c r="C1985" s="125">
        <f t="shared" si="90"/>
        <v>1.0200110580868671E-2</v>
      </c>
      <c r="D1985" s="128">
        <f t="shared" si="91"/>
        <v>10200.110580868672</v>
      </c>
      <c r="E1985" s="128">
        <f t="shared" ca="1" si="92"/>
        <v>114095.73320934507</v>
      </c>
    </row>
    <row r="1986" spans="1:5" x14ac:dyDescent="0.3">
      <c r="A1986" s="73">
        <v>40962</v>
      </c>
      <c r="B1986" s="130">
        <v>1363.459961</v>
      </c>
      <c r="C1986" s="125">
        <f t="shared" si="90"/>
        <v>1.0000296593981828E-2</v>
      </c>
      <c r="D1986" s="128">
        <f t="shared" si="91"/>
        <v>10000.296593981828</v>
      </c>
      <c r="E1986" s="128">
        <f t="shared" ca="1" si="92"/>
        <v>114095.73320934507</v>
      </c>
    </row>
    <row r="1987" spans="1:5" x14ac:dyDescent="0.3">
      <c r="A1987" s="73">
        <v>40961</v>
      </c>
      <c r="B1987" s="130">
        <v>1357.660034</v>
      </c>
      <c r="C1987" s="125">
        <f t="shared" si="90"/>
        <v>7.876459384620782E-3</v>
      </c>
      <c r="D1987" s="128">
        <f t="shared" si="91"/>
        <v>7876.4593846207817</v>
      </c>
      <c r="E1987" s="128">
        <f t="shared" ca="1" si="92"/>
        <v>114095.73320934507</v>
      </c>
    </row>
    <row r="1988" spans="1:5" x14ac:dyDescent="0.3">
      <c r="A1988" s="73">
        <v>40960</v>
      </c>
      <c r="B1988" s="130">
        <v>1362.209961</v>
      </c>
      <c r="C1988" s="125">
        <f t="shared" si="90"/>
        <v>1.3300309883149009E-2</v>
      </c>
      <c r="D1988" s="128">
        <f t="shared" si="91"/>
        <v>13300.309883149008</v>
      </c>
      <c r="E1988" s="128">
        <f t="shared" ca="1" si="92"/>
        <v>114095.73320934507</v>
      </c>
    </row>
    <row r="1989" spans="1:5" x14ac:dyDescent="0.3">
      <c r="A1989" s="73">
        <v>40956</v>
      </c>
      <c r="B1989" s="130">
        <v>1361.2299800000001</v>
      </c>
      <c r="C1989" s="125">
        <f t="shared" si="90"/>
        <v>1.2142133770978392E-2</v>
      </c>
      <c r="D1989" s="128">
        <f t="shared" si="91"/>
        <v>12142.133770978391</v>
      </c>
      <c r="E1989" s="128">
        <f t="shared" ca="1" si="92"/>
        <v>114095.73320934507</v>
      </c>
    </row>
    <row r="1990" spans="1:5" x14ac:dyDescent="0.3">
      <c r="A1990" s="73">
        <v>40955</v>
      </c>
      <c r="B1990" s="130">
        <v>1358.040039</v>
      </c>
      <c r="C1990" s="125">
        <f t="shared" si="90"/>
        <v>2.4518308797762289E-2</v>
      </c>
      <c r="D1990" s="128">
        <f t="shared" si="91"/>
        <v>24518.308797762289</v>
      </c>
      <c r="E1990" s="128">
        <f t="shared" ca="1" si="92"/>
        <v>114095.73320934507</v>
      </c>
    </row>
    <row r="1991" spans="1:5" x14ac:dyDescent="0.3">
      <c r="A1991" s="73">
        <v>40954</v>
      </c>
      <c r="B1991" s="130">
        <v>1343.2299800000001</v>
      </c>
      <c r="C1991" s="125">
        <f t="shared" si="90"/>
        <v>1.4455221692994957E-2</v>
      </c>
      <c r="D1991" s="128">
        <f t="shared" si="91"/>
        <v>14455.221692994957</v>
      </c>
      <c r="E1991" s="128">
        <f t="shared" ca="1" si="92"/>
        <v>114095.73320934507</v>
      </c>
    </row>
    <row r="1992" spans="1:5" x14ac:dyDescent="0.3">
      <c r="A1992" s="73">
        <v>40953</v>
      </c>
      <c r="B1992" s="130">
        <v>1350.5</v>
      </c>
      <c r="C1992" s="125">
        <f t="shared" ref="C1992:C2055" si="93">B1992/B2002-1</f>
        <v>2.9022915867161103E-2</v>
      </c>
      <c r="D1992" s="128">
        <f t="shared" ref="D1992:D2055" si="94">C1992*$B$5</f>
        <v>29022.915867161104</v>
      </c>
      <c r="E1992" s="128">
        <f t="shared" ref="E1992:E2055" ca="1" si="95">ABS(_xlfn.PERCENTILE.INC(OFFSET(D1992,0,0,Window),1-VaRLevel))</f>
        <v>114095.73320934507</v>
      </c>
    </row>
    <row r="1993" spans="1:5" x14ac:dyDescent="0.3">
      <c r="A1993" s="73">
        <v>40952</v>
      </c>
      <c r="B1993" s="130">
        <v>1351.7700199999999</v>
      </c>
      <c r="C1993" s="125">
        <f t="shared" si="93"/>
        <v>2.9519965350454536E-2</v>
      </c>
      <c r="D1993" s="128">
        <f t="shared" si="94"/>
        <v>29519.965350454535</v>
      </c>
      <c r="E1993" s="128">
        <f t="shared" ca="1" si="95"/>
        <v>114095.73320934507</v>
      </c>
    </row>
    <row r="1994" spans="1:5" x14ac:dyDescent="0.3">
      <c r="A1994" s="73">
        <v>40949</v>
      </c>
      <c r="B1994" s="130">
        <v>1342.6400149999999</v>
      </c>
      <c r="C1994" s="125">
        <f t="shared" si="93"/>
        <v>1.998743467021713E-2</v>
      </c>
      <c r="D1994" s="128">
        <f t="shared" si="94"/>
        <v>19987.434670217131</v>
      </c>
      <c r="E1994" s="128">
        <f t="shared" ca="1" si="95"/>
        <v>114095.73320934507</v>
      </c>
    </row>
    <row r="1995" spans="1:5" x14ac:dyDescent="0.3">
      <c r="A1995" s="73">
        <v>40948</v>
      </c>
      <c r="B1995" s="130">
        <v>1351.9499510000001</v>
      </c>
      <c r="C1995" s="125">
        <f t="shared" si="93"/>
        <v>2.5424099593530647E-2</v>
      </c>
      <c r="D1995" s="128">
        <f t="shared" si="94"/>
        <v>25424.099593530646</v>
      </c>
      <c r="E1995" s="128">
        <f t="shared" ca="1" si="95"/>
        <v>114095.73320934507</v>
      </c>
    </row>
    <row r="1996" spans="1:5" x14ac:dyDescent="0.3">
      <c r="A1996" s="73">
        <v>40947</v>
      </c>
      <c r="B1996" s="130">
        <v>1349.959961</v>
      </c>
      <c r="C1996" s="125">
        <f t="shared" si="93"/>
        <v>1.8023242490255997E-2</v>
      </c>
      <c r="D1996" s="128">
        <f t="shared" si="94"/>
        <v>18023.242490255998</v>
      </c>
      <c r="E1996" s="128">
        <f t="shared" ca="1" si="95"/>
        <v>114095.73320934507</v>
      </c>
    </row>
    <row r="1997" spans="1:5" x14ac:dyDescent="0.3">
      <c r="A1997" s="73">
        <v>40946</v>
      </c>
      <c r="B1997" s="130">
        <v>1347.0500489999999</v>
      </c>
      <c r="C1997" s="125">
        <f t="shared" si="93"/>
        <v>2.4645361433469848E-2</v>
      </c>
      <c r="D1997" s="128">
        <f t="shared" si="94"/>
        <v>24645.361433469847</v>
      </c>
      <c r="E1997" s="128">
        <f t="shared" ca="1" si="95"/>
        <v>114095.73320934507</v>
      </c>
    </row>
    <row r="1998" spans="1:5" x14ac:dyDescent="0.3">
      <c r="A1998" s="73">
        <v>40945</v>
      </c>
      <c r="B1998" s="130">
        <v>1344.329956</v>
      </c>
      <c r="C1998" s="125">
        <f t="shared" si="93"/>
        <v>2.1527322188449771E-2</v>
      </c>
      <c r="D1998" s="128">
        <f t="shared" si="94"/>
        <v>21527.322188449773</v>
      </c>
      <c r="E1998" s="128">
        <f t="shared" ca="1" si="95"/>
        <v>114095.73320934507</v>
      </c>
    </row>
    <row r="1999" spans="1:5" x14ac:dyDescent="0.3">
      <c r="A1999" s="73">
        <v>40942</v>
      </c>
      <c r="B1999" s="130">
        <v>1344.900024</v>
      </c>
      <c r="C1999" s="125">
        <f t="shared" si="93"/>
        <v>2.2442198366851462E-2</v>
      </c>
      <c r="D1999" s="128">
        <f t="shared" si="94"/>
        <v>22442.198366851462</v>
      </c>
      <c r="E1999" s="128">
        <f t="shared" ca="1" si="95"/>
        <v>114095.73320934507</v>
      </c>
    </row>
    <row r="2000" spans="1:5" x14ac:dyDescent="0.3">
      <c r="A2000" s="73">
        <v>40941</v>
      </c>
      <c r="B2000" s="130">
        <v>1325.540039</v>
      </c>
      <c r="C2000" s="125">
        <f t="shared" si="93"/>
        <v>8.3986603271206661E-3</v>
      </c>
      <c r="D2000" s="128">
        <f t="shared" si="94"/>
        <v>8398.6603271206659</v>
      </c>
      <c r="E2000" s="128">
        <f t="shared" ca="1" si="95"/>
        <v>114095.73320934507</v>
      </c>
    </row>
    <row r="2001" spans="1:5" x14ac:dyDescent="0.3">
      <c r="A2001" s="73">
        <v>40940</v>
      </c>
      <c r="B2001" s="130">
        <v>1324.089966</v>
      </c>
      <c r="C2001" s="125">
        <f t="shared" si="93"/>
        <v>1.2270210789778524E-2</v>
      </c>
      <c r="D2001" s="128">
        <f t="shared" si="94"/>
        <v>12270.210789778524</v>
      </c>
      <c r="E2001" s="128">
        <f t="shared" ca="1" si="95"/>
        <v>114095.73320934507</v>
      </c>
    </row>
    <row r="2002" spans="1:5" x14ac:dyDescent="0.3">
      <c r="A2002" s="73">
        <v>40939</v>
      </c>
      <c r="B2002" s="130">
        <v>1312.410034</v>
      </c>
      <c r="C2002" s="125">
        <f t="shared" si="93"/>
        <v>1.4485911679655405E-2</v>
      </c>
      <c r="D2002" s="128">
        <f t="shared" si="94"/>
        <v>14485.911679655406</v>
      </c>
      <c r="E2002" s="128">
        <f t="shared" ca="1" si="95"/>
        <v>114095.73320934507</v>
      </c>
    </row>
    <row r="2003" spans="1:5" x14ac:dyDescent="0.3">
      <c r="A2003" s="73">
        <v>40938</v>
      </c>
      <c r="B2003" s="130">
        <v>1313.01001</v>
      </c>
      <c r="C2003" s="125">
        <f t="shared" si="93"/>
        <v>1.8555759978663877E-2</v>
      </c>
      <c r="D2003" s="128">
        <f t="shared" si="94"/>
        <v>18555.759978663878</v>
      </c>
      <c r="E2003" s="128">
        <f t="shared" ca="1" si="95"/>
        <v>114095.73320934507</v>
      </c>
    </row>
    <row r="2004" spans="1:5" x14ac:dyDescent="0.3">
      <c r="A2004" s="73">
        <v>40935</v>
      </c>
      <c r="B2004" s="130">
        <v>1316.329956</v>
      </c>
      <c r="C2004" s="125">
        <f t="shared" si="93"/>
        <v>1.6078700115785383E-2</v>
      </c>
      <c r="D2004" s="128">
        <f t="shared" si="94"/>
        <v>16078.700115785383</v>
      </c>
      <c r="E2004" s="128">
        <f t="shared" ca="1" si="95"/>
        <v>114095.73320934507</v>
      </c>
    </row>
    <row r="2005" spans="1:5" x14ac:dyDescent="0.3">
      <c r="A2005" s="73">
        <v>40934</v>
      </c>
      <c r="B2005" s="130">
        <v>1318.4300539999999</v>
      </c>
      <c r="C2005" s="125">
        <f t="shared" si="93"/>
        <v>2.0077737683797503E-2</v>
      </c>
      <c r="D2005" s="128">
        <f t="shared" si="94"/>
        <v>20077.737683797503</v>
      </c>
      <c r="E2005" s="128">
        <f t="shared" ca="1" si="95"/>
        <v>114095.73320934507</v>
      </c>
    </row>
    <row r="2006" spans="1:5" x14ac:dyDescent="0.3">
      <c r="A2006" s="73">
        <v>40933</v>
      </c>
      <c r="B2006" s="130">
        <v>1326.0600589999999</v>
      </c>
      <c r="C2006" s="125">
        <f t="shared" si="93"/>
        <v>2.6298761808204896E-2</v>
      </c>
      <c r="D2006" s="128">
        <f t="shared" si="94"/>
        <v>26298.761808204898</v>
      </c>
      <c r="E2006" s="128">
        <f t="shared" ca="1" si="95"/>
        <v>114095.73320934507</v>
      </c>
    </row>
    <row r="2007" spans="1:5" x14ac:dyDescent="0.3">
      <c r="A2007" s="73">
        <v>40932</v>
      </c>
      <c r="B2007" s="130">
        <v>1314.650024</v>
      </c>
      <c r="C2007" s="125">
        <f t="shared" si="93"/>
        <v>2.6508998437527076E-2</v>
      </c>
      <c r="D2007" s="128">
        <f t="shared" si="94"/>
        <v>26508.998437527076</v>
      </c>
      <c r="E2007" s="128">
        <f t="shared" ca="1" si="95"/>
        <v>114095.73320934507</v>
      </c>
    </row>
    <row r="2008" spans="1:5" x14ac:dyDescent="0.3">
      <c r="A2008" s="73">
        <v>40931</v>
      </c>
      <c r="B2008" s="130">
        <v>1316</v>
      </c>
      <c r="C2008" s="125">
        <f t="shared" si="93"/>
        <v>2.9887024860241862E-2</v>
      </c>
      <c r="D2008" s="128">
        <f t="shared" si="94"/>
        <v>29887.024860241861</v>
      </c>
      <c r="E2008" s="128">
        <f t="shared" ca="1" si="95"/>
        <v>114095.73320934507</v>
      </c>
    </row>
    <row r="2009" spans="1:5" x14ac:dyDescent="0.3">
      <c r="A2009" s="73">
        <v>40928</v>
      </c>
      <c r="B2009" s="130">
        <v>1315.380005</v>
      </c>
      <c r="C2009" s="125">
        <f t="shared" si="93"/>
        <v>2.6790270884559764E-2</v>
      </c>
      <c r="D2009" s="128">
        <f t="shared" si="94"/>
        <v>26790.270884559763</v>
      </c>
      <c r="E2009" s="128">
        <f t="shared" ca="1" si="95"/>
        <v>114095.73320934507</v>
      </c>
    </row>
    <row r="2010" spans="1:5" x14ac:dyDescent="0.3">
      <c r="A2010" s="73">
        <v>40927</v>
      </c>
      <c r="B2010" s="130">
        <v>1314.5</v>
      </c>
      <c r="C2010" s="125">
        <f t="shared" si="93"/>
        <v>2.9123893817371904E-2</v>
      </c>
      <c r="D2010" s="128">
        <f t="shared" si="94"/>
        <v>29123.893817371903</v>
      </c>
      <c r="E2010" s="128">
        <f t="shared" ca="1" si="95"/>
        <v>114095.73320934507</v>
      </c>
    </row>
    <row r="2011" spans="1:5" x14ac:dyDescent="0.3">
      <c r="A2011" s="73">
        <v>40926</v>
      </c>
      <c r="B2011" s="130">
        <v>1308.040039</v>
      </c>
      <c r="C2011" s="125">
        <f t="shared" si="93"/>
        <v>2.4258827751812095E-2</v>
      </c>
      <c r="D2011" s="128">
        <f t="shared" si="94"/>
        <v>24258.827751812096</v>
      </c>
      <c r="E2011" s="128">
        <f t="shared" ca="1" si="95"/>
        <v>114095.73320934507</v>
      </c>
    </row>
    <row r="2012" spans="1:5" x14ac:dyDescent="0.3">
      <c r="A2012" s="73">
        <v>40925</v>
      </c>
      <c r="B2012" s="130">
        <v>1293.670044</v>
      </c>
      <c r="C2012" s="125">
        <f t="shared" si="93"/>
        <v>2.8681670394688386E-2</v>
      </c>
      <c r="D2012" s="128">
        <f t="shared" si="94"/>
        <v>28681.670394688386</v>
      </c>
      <c r="E2012" s="128">
        <f t="shared" ca="1" si="95"/>
        <v>114095.73320934507</v>
      </c>
    </row>
    <row r="2013" spans="1:5" x14ac:dyDescent="0.3">
      <c r="A2013" s="73">
        <v>40921</v>
      </c>
      <c r="B2013" s="130">
        <v>1289.089966</v>
      </c>
      <c r="C2013" s="125">
        <f t="shared" si="93"/>
        <v>2.0640960228009764E-2</v>
      </c>
      <c r="D2013" s="128">
        <f t="shared" si="94"/>
        <v>20640.960228009764</v>
      </c>
      <c r="E2013" s="128">
        <f t="shared" ca="1" si="95"/>
        <v>114095.73320934507</v>
      </c>
    </row>
    <row r="2014" spans="1:5" x14ac:dyDescent="0.3">
      <c r="A2014" s="73">
        <v>40920</v>
      </c>
      <c r="B2014" s="130">
        <v>1295.5</v>
      </c>
      <c r="C2014" s="125">
        <f t="shared" si="93"/>
        <v>3.669855674395972E-2</v>
      </c>
      <c r="D2014" s="128">
        <f t="shared" si="94"/>
        <v>36698.556743959722</v>
      </c>
      <c r="E2014" s="128">
        <f t="shared" ca="1" si="95"/>
        <v>114095.73320934507</v>
      </c>
    </row>
    <row r="2015" spans="1:5" x14ac:dyDescent="0.3">
      <c r="A2015" s="73">
        <v>40919</v>
      </c>
      <c r="B2015" s="130">
        <v>1292.4799800000001</v>
      </c>
      <c r="C2015" s="125">
        <f t="shared" si="93"/>
        <v>2.1376073623742275E-2</v>
      </c>
      <c r="D2015" s="128">
        <f t="shared" si="94"/>
        <v>21376.073623742275</v>
      </c>
      <c r="E2015" s="128">
        <f t="shared" ca="1" si="95"/>
        <v>114095.73320934507</v>
      </c>
    </row>
    <row r="2016" spans="1:5" x14ac:dyDescent="0.3">
      <c r="A2016" s="73">
        <v>40918</v>
      </c>
      <c r="B2016" s="130">
        <v>1292.079956</v>
      </c>
      <c r="C2016" s="125">
        <f t="shared" si="93"/>
        <v>2.1140730821360476E-2</v>
      </c>
      <c r="D2016" s="128">
        <f t="shared" si="94"/>
        <v>21140.730821360477</v>
      </c>
      <c r="E2016" s="128">
        <f t="shared" ca="1" si="95"/>
        <v>114095.73320934507</v>
      </c>
    </row>
    <row r="2017" spans="1:5" x14ac:dyDescent="0.3">
      <c r="A2017" s="73">
        <v>40917</v>
      </c>
      <c r="B2017" s="130">
        <v>1280.6999510000001</v>
      </c>
      <c r="C2017" s="125">
        <f t="shared" si="93"/>
        <v>2.1291826953748094E-2</v>
      </c>
      <c r="D2017" s="128">
        <f t="shared" si="94"/>
        <v>21291.826953748096</v>
      </c>
      <c r="E2017" s="128">
        <f t="shared" ca="1" si="95"/>
        <v>114095.73320934507</v>
      </c>
    </row>
    <row r="2018" spans="1:5" x14ac:dyDescent="0.3">
      <c r="A2018" s="73">
        <v>40914</v>
      </c>
      <c r="B2018" s="130">
        <v>1277.8100589999999</v>
      </c>
      <c r="C2018" s="125">
        <f t="shared" si="93"/>
        <v>2.7409777759369813E-2</v>
      </c>
      <c r="D2018" s="128">
        <f t="shared" si="94"/>
        <v>27409.777759369812</v>
      </c>
      <c r="E2018" s="128">
        <f t="shared" ca="1" si="95"/>
        <v>114095.73320934507</v>
      </c>
    </row>
    <row r="2019" spans="1:5" x14ac:dyDescent="0.3">
      <c r="A2019" s="73">
        <v>40913</v>
      </c>
      <c r="B2019" s="130">
        <v>1281.0600589999999</v>
      </c>
      <c r="C2019" s="125">
        <f t="shared" si="93"/>
        <v>3.2030942101412885E-2</v>
      </c>
      <c r="D2019" s="128">
        <f t="shared" si="94"/>
        <v>32030.942101412886</v>
      </c>
      <c r="E2019" s="128">
        <f t="shared" ca="1" si="95"/>
        <v>114095.73320934507</v>
      </c>
    </row>
    <row r="2020" spans="1:5" x14ac:dyDescent="0.3">
      <c r="A2020" s="73">
        <v>40912</v>
      </c>
      <c r="B2020" s="130">
        <v>1277.3000489999999</v>
      </c>
      <c r="C2020" s="125">
        <f t="shared" si="93"/>
        <v>5.9692267335308635E-2</v>
      </c>
      <c r="D2020" s="128">
        <f t="shared" si="94"/>
        <v>59692.267335308636</v>
      </c>
      <c r="E2020" s="128">
        <f t="shared" ca="1" si="95"/>
        <v>114095.73320934507</v>
      </c>
    </row>
    <row r="2021" spans="1:5" x14ac:dyDescent="0.3">
      <c r="A2021" s="73">
        <v>40911</v>
      </c>
      <c r="B2021" s="130">
        <v>1277.0600589999999</v>
      </c>
      <c r="C2021" s="125">
        <f t="shared" si="93"/>
        <v>4.7062315235296026E-2</v>
      </c>
      <c r="D2021" s="128">
        <f t="shared" si="94"/>
        <v>47062.315235296024</v>
      </c>
      <c r="E2021" s="128">
        <f t="shared" ca="1" si="95"/>
        <v>114095.73320934507</v>
      </c>
    </row>
    <row r="2022" spans="1:5" x14ac:dyDescent="0.3">
      <c r="A2022" s="73">
        <v>40907</v>
      </c>
      <c r="B2022" s="130">
        <v>1257.599976</v>
      </c>
      <c r="C2022" s="125">
        <f t="shared" si="93"/>
        <v>3.4423175817396734E-2</v>
      </c>
      <c r="D2022" s="128">
        <f t="shared" si="94"/>
        <v>34423.175817396732</v>
      </c>
      <c r="E2022" s="128">
        <f t="shared" ca="1" si="95"/>
        <v>114095.73320934507</v>
      </c>
    </row>
    <row r="2023" spans="1:5" x14ac:dyDescent="0.3">
      <c r="A2023" s="73">
        <v>40906</v>
      </c>
      <c r="B2023" s="130">
        <v>1263.0200199999999</v>
      </c>
      <c r="C2023" s="125">
        <f t="shared" si="93"/>
        <v>4.2250562196968433E-2</v>
      </c>
      <c r="D2023" s="128">
        <f t="shared" si="94"/>
        <v>42250.562196968436</v>
      </c>
      <c r="E2023" s="128">
        <f t="shared" ca="1" si="95"/>
        <v>114095.73320934507</v>
      </c>
    </row>
    <row r="2024" spans="1:5" x14ac:dyDescent="0.3">
      <c r="A2024" s="73">
        <v>40905</v>
      </c>
      <c r="B2024" s="130">
        <v>1249.6400149999999</v>
      </c>
      <c r="C2024" s="125">
        <f t="shared" si="93"/>
        <v>1.9506771793246003E-2</v>
      </c>
      <c r="D2024" s="128">
        <f t="shared" si="94"/>
        <v>19506.771793246004</v>
      </c>
      <c r="E2024" s="128">
        <f t="shared" ca="1" si="95"/>
        <v>114095.73320934507</v>
      </c>
    </row>
    <row r="2025" spans="1:5" x14ac:dyDescent="0.3">
      <c r="A2025" s="73">
        <v>40904</v>
      </c>
      <c r="B2025" s="130">
        <v>1265.4300539999999</v>
      </c>
      <c r="C2025" s="125">
        <f t="shared" si="93"/>
        <v>2.3421582148556608E-2</v>
      </c>
      <c r="D2025" s="128">
        <f t="shared" si="94"/>
        <v>23421.582148556608</v>
      </c>
      <c r="E2025" s="128">
        <f t="shared" ca="1" si="95"/>
        <v>114095.73320934507</v>
      </c>
    </row>
    <row r="2026" spans="1:5" x14ac:dyDescent="0.3">
      <c r="A2026" s="73">
        <v>40900</v>
      </c>
      <c r="B2026" s="130">
        <v>1265.329956</v>
      </c>
      <c r="C2026" s="125">
        <f t="shared" si="93"/>
        <v>8.0784705714909144E-3</v>
      </c>
      <c r="D2026" s="128">
        <f t="shared" si="94"/>
        <v>8078.4705714909142</v>
      </c>
      <c r="E2026" s="128">
        <f t="shared" ca="1" si="95"/>
        <v>114095.73320934507</v>
      </c>
    </row>
    <row r="2027" spans="1:5" x14ac:dyDescent="0.3">
      <c r="A2027" s="73">
        <v>40899</v>
      </c>
      <c r="B2027" s="130">
        <v>1254</v>
      </c>
      <c r="C2027" s="125">
        <f t="shared" si="93"/>
        <v>1.5919329511130398E-2</v>
      </c>
      <c r="D2027" s="128">
        <f t="shared" si="94"/>
        <v>15919.329511130398</v>
      </c>
      <c r="E2027" s="128">
        <f t="shared" ca="1" si="95"/>
        <v>114095.73320934507</v>
      </c>
    </row>
    <row r="2028" spans="1:5" x14ac:dyDescent="0.3">
      <c r="A2028" s="73">
        <v>40898</v>
      </c>
      <c r="B2028" s="130">
        <v>1243.719971</v>
      </c>
      <c r="C2028" s="125">
        <f t="shared" si="93"/>
        <v>-1.3711262292041559E-2</v>
      </c>
      <c r="D2028" s="128">
        <f t="shared" si="94"/>
        <v>-13711.26229204156</v>
      </c>
      <c r="E2028" s="128">
        <f t="shared" ca="1" si="95"/>
        <v>114095.73320934507</v>
      </c>
    </row>
    <row r="2029" spans="1:5" x14ac:dyDescent="0.3">
      <c r="A2029" s="73">
        <v>40897</v>
      </c>
      <c r="B2029" s="130">
        <v>1241.3000489999999</v>
      </c>
      <c r="C2029" s="125">
        <f t="shared" si="93"/>
        <v>-1.3643489630790762E-2</v>
      </c>
      <c r="D2029" s="128">
        <f t="shared" si="94"/>
        <v>-13643.489630790762</v>
      </c>
      <c r="E2029" s="128">
        <f t="shared" ca="1" si="95"/>
        <v>114095.73320934507</v>
      </c>
    </row>
    <row r="2030" spans="1:5" x14ac:dyDescent="0.3">
      <c r="A2030" s="73">
        <v>40896</v>
      </c>
      <c r="B2030" s="130">
        <v>1205.349976</v>
      </c>
      <c r="C2030" s="125">
        <f t="shared" si="93"/>
        <v>-4.1150906712890123E-2</v>
      </c>
      <c r="D2030" s="128">
        <f t="shared" si="94"/>
        <v>-41150.906712890122</v>
      </c>
      <c r="E2030" s="128">
        <f t="shared" ca="1" si="95"/>
        <v>114095.73320934507</v>
      </c>
    </row>
    <row r="2031" spans="1:5" x14ac:dyDescent="0.3">
      <c r="A2031" s="73">
        <v>40893</v>
      </c>
      <c r="B2031" s="130">
        <v>1219.660034</v>
      </c>
      <c r="C2031" s="125">
        <f t="shared" si="93"/>
        <v>-1.9786538742236792E-2</v>
      </c>
      <c r="D2031" s="128">
        <f t="shared" si="94"/>
        <v>-19786.538742236793</v>
      </c>
      <c r="E2031" s="128">
        <f t="shared" ca="1" si="95"/>
        <v>114095.73320934507</v>
      </c>
    </row>
    <row r="2032" spans="1:5" x14ac:dyDescent="0.3">
      <c r="A2032" s="73">
        <v>40892</v>
      </c>
      <c r="B2032" s="130">
        <v>1215.75</v>
      </c>
      <c r="C2032" s="125">
        <f t="shared" si="93"/>
        <v>-2.3164406481892663E-2</v>
      </c>
      <c r="D2032" s="128">
        <f t="shared" si="94"/>
        <v>-23164.406481892664</v>
      </c>
      <c r="E2032" s="128">
        <f t="shared" ca="1" si="95"/>
        <v>114095.73320934507</v>
      </c>
    </row>
    <row r="2033" spans="1:5" x14ac:dyDescent="0.3">
      <c r="A2033" s="73">
        <v>40891</v>
      </c>
      <c r="B2033" s="130">
        <v>1211.8199460000001</v>
      </c>
      <c r="C2033" s="125">
        <f t="shared" si="93"/>
        <v>-2.8180547971900727E-2</v>
      </c>
      <c r="D2033" s="128">
        <f t="shared" si="94"/>
        <v>-28180.547971900727</v>
      </c>
      <c r="E2033" s="128">
        <f t="shared" ca="1" si="95"/>
        <v>114095.73320934507</v>
      </c>
    </row>
    <row r="2034" spans="1:5" x14ac:dyDescent="0.3">
      <c r="A2034" s="73">
        <v>40890</v>
      </c>
      <c r="B2034" s="130">
        <v>1225.7299800000001</v>
      </c>
      <c r="C2034" s="125">
        <f t="shared" si="93"/>
        <v>2.5552456519544853E-2</v>
      </c>
      <c r="D2034" s="128">
        <f t="shared" si="94"/>
        <v>25552.456519544852</v>
      </c>
      <c r="E2034" s="128">
        <f t="shared" ca="1" si="95"/>
        <v>114095.73320934507</v>
      </c>
    </row>
    <row r="2035" spans="1:5" x14ac:dyDescent="0.3">
      <c r="A2035" s="73">
        <v>40889</v>
      </c>
      <c r="B2035" s="130">
        <v>1236.469971</v>
      </c>
      <c r="C2035" s="125">
        <f t="shared" si="93"/>
        <v>3.6828577581987876E-2</v>
      </c>
      <c r="D2035" s="128">
        <f t="shared" si="94"/>
        <v>36828.577581987876</v>
      </c>
      <c r="E2035" s="128">
        <f t="shared" ca="1" si="95"/>
        <v>114095.73320934507</v>
      </c>
    </row>
    <row r="2036" spans="1:5" x14ac:dyDescent="0.3">
      <c r="A2036" s="73">
        <v>40886</v>
      </c>
      <c r="B2036" s="130">
        <v>1255.1899410000001</v>
      </c>
      <c r="C2036" s="125">
        <f t="shared" si="93"/>
        <v>8.3302315011779315E-2</v>
      </c>
      <c r="D2036" s="128">
        <f t="shared" si="94"/>
        <v>83302.315011779312</v>
      </c>
      <c r="E2036" s="128">
        <f t="shared" ca="1" si="95"/>
        <v>114095.73320934507</v>
      </c>
    </row>
    <row r="2037" spans="1:5" x14ac:dyDescent="0.3">
      <c r="A2037" s="73">
        <v>40885</v>
      </c>
      <c r="B2037" s="130">
        <v>1234.349976</v>
      </c>
      <c r="C2037" s="125">
        <f t="shared" si="93"/>
        <v>6.2455292750190239E-2</v>
      </c>
      <c r="D2037" s="128">
        <f t="shared" si="94"/>
        <v>62455.292750190238</v>
      </c>
      <c r="E2037" s="128">
        <f t="shared" ca="1" si="95"/>
        <v>114095.73320934507</v>
      </c>
    </row>
    <row r="2038" spans="1:5" x14ac:dyDescent="0.3">
      <c r="A2038" s="73">
        <v>40884</v>
      </c>
      <c r="B2038" s="130">
        <v>1261.01001</v>
      </c>
      <c r="C2038" s="125">
        <f t="shared" si="93"/>
        <v>6.1420464466349411E-2</v>
      </c>
      <c r="D2038" s="128">
        <f t="shared" si="94"/>
        <v>61420.464466349411</v>
      </c>
      <c r="E2038" s="128">
        <f t="shared" ca="1" si="95"/>
        <v>114095.73320934507</v>
      </c>
    </row>
    <row r="2039" spans="1:5" x14ac:dyDescent="0.3">
      <c r="A2039" s="73">
        <v>40883</v>
      </c>
      <c r="B2039" s="130">
        <v>1258.469971</v>
      </c>
      <c r="C2039" s="125">
        <f t="shared" si="93"/>
        <v>5.4896135809420654E-2</v>
      </c>
      <c r="D2039" s="128">
        <f t="shared" si="94"/>
        <v>54896.135809420652</v>
      </c>
      <c r="E2039" s="128">
        <f t="shared" ca="1" si="95"/>
        <v>114095.73320934507</v>
      </c>
    </row>
    <row r="2040" spans="1:5" x14ac:dyDescent="0.3">
      <c r="A2040" s="73">
        <v>40882</v>
      </c>
      <c r="B2040" s="130">
        <v>1257.079956</v>
      </c>
      <c r="C2040" s="125">
        <f t="shared" si="93"/>
        <v>3.4080476438175911E-2</v>
      </c>
      <c r="D2040" s="128">
        <f t="shared" si="94"/>
        <v>34080.476438175909</v>
      </c>
      <c r="E2040" s="128">
        <f t="shared" ca="1" si="95"/>
        <v>114095.73320934507</v>
      </c>
    </row>
    <row r="2041" spans="1:5" x14ac:dyDescent="0.3">
      <c r="A2041" s="73">
        <v>40879</v>
      </c>
      <c r="B2041" s="130">
        <v>1244.280029</v>
      </c>
      <c r="C2041" s="125">
        <f t="shared" si="93"/>
        <v>2.3147216074156596E-2</v>
      </c>
      <c r="D2041" s="128">
        <f t="shared" si="94"/>
        <v>23147.216074156597</v>
      </c>
      <c r="E2041" s="128">
        <f t="shared" ca="1" si="95"/>
        <v>114095.73320934507</v>
      </c>
    </row>
    <row r="2042" spans="1:5" x14ac:dyDescent="0.3">
      <c r="A2042" s="73">
        <v>40878</v>
      </c>
      <c r="B2042" s="130">
        <v>1244.579956</v>
      </c>
      <c r="C2042" s="125">
        <f t="shared" si="93"/>
        <v>6.2008729731106715E-3</v>
      </c>
      <c r="D2042" s="128">
        <f t="shared" si="94"/>
        <v>6200.8729731106714</v>
      </c>
      <c r="E2042" s="128">
        <f t="shared" ca="1" si="95"/>
        <v>114095.73320934507</v>
      </c>
    </row>
    <row r="2043" spans="1:5" x14ac:dyDescent="0.3">
      <c r="A2043" s="73">
        <v>40877</v>
      </c>
      <c r="B2043" s="130">
        <v>1246.959961</v>
      </c>
      <c r="C2043" s="125">
        <f t="shared" si="93"/>
        <v>-8.6261816101439459E-3</v>
      </c>
      <c r="D2043" s="128">
        <f t="shared" si="94"/>
        <v>-8626.1816101439454</v>
      </c>
      <c r="E2043" s="128">
        <f t="shared" ca="1" si="95"/>
        <v>114095.73320934507</v>
      </c>
    </row>
    <row r="2044" spans="1:5" x14ac:dyDescent="0.3">
      <c r="A2044" s="73">
        <v>40876</v>
      </c>
      <c r="B2044" s="130">
        <v>1195.1899410000001</v>
      </c>
      <c r="C2044" s="125">
        <f t="shared" si="93"/>
        <v>-4.5207693595501475E-2</v>
      </c>
      <c r="D2044" s="128">
        <f t="shared" si="94"/>
        <v>-45207.693595501478</v>
      </c>
      <c r="E2044" s="128">
        <f t="shared" ca="1" si="95"/>
        <v>114095.73320934507</v>
      </c>
    </row>
    <row r="2045" spans="1:5" x14ac:dyDescent="0.3">
      <c r="A2045" s="73">
        <v>40875</v>
      </c>
      <c r="B2045" s="130">
        <v>1192.5500489999999</v>
      </c>
      <c r="C2045" s="125">
        <f t="shared" si="93"/>
        <v>-5.6414865968237415E-2</v>
      </c>
      <c r="D2045" s="128">
        <f t="shared" si="94"/>
        <v>-56414.865968237413</v>
      </c>
      <c r="E2045" s="128">
        <f t="shared" ca="1" si="95"/>
        <v>114095.73320934507</v>
      </c>
    </row>
    <row r="2046" spans="1:5" x14ac:dyDescent="0.3">
      <c r="A2046" s="73">
        <v>40872</v>
      </c>
      <c r="B2046" s="130">
        <v>1158.670044</v>
      </c>
      <c r="C2046" s="125">
        <f t="shared" si="93"/>
        <v>-6.5362515288185263E-2</v>
      </c>
      <c r="D2046" s="128">
        <f t="shared" si="94"/>
        <v>-65362.515288185263</v>
      </c>
      <c r="E2046" s="128">
        <f t="shared" ca="1" si="95"/>
        <v>114095.73320934507</v>
      </c>
    </row>
    <row r="2047" spans="1:5" x14ac:dyDescent="0.3">
      <c r="A2047" s="73">
        <v>40870</v>
      </c>
      <c r="B2047" s="130">
        <v>1161.790039</v>
      </c>
      <c r="C2047" s="125">
        <f t="shared" si="93"/>
        <v>-5.4763598010191483E-2</v>
      </c>
      <c r="D2047" s="128">
        <f t="shared" si="94"/>
        <v>-54763.598010191483</v>
      </c>
      <c r="E2047" s="128">
        <f t="shared" ca="1" si="95"/>
        <v>114095.73320934507</v>
      </c>
    </row>
    <row r="2048" spans="1:5" x14ac:dyDescent="0.3">
      <c r="A2048" s="73">
        <v>40869</v>
      </c>
      <c r="B2048" s="130">
        <v>1188.040039</v>
      </c>
      <c r="C2048" s="125">
        <f t="shared" si="93"/>
        <v>-6.8875793129244078E-2</v>
      </c>
      <c r="D2048" s="128">
        <f t="shared" si="94"/>
        <v>-68875.793129244077</v>
      </c>
      <c r="E2048" s="128">
        <f t="shared" ca="1" si="95"/>
        <v>114095.73320934507</v>
      </c>
    </row>
    <row r="2049" spans="1:5" x14ac:dyDescent="0.3">
      <c r="A2049" s="73">
        <v>40868</v>
      </c>
      <c r="B2049" s="130">
        <v>1192.9799800000001</v>
      </c>
      <c r="C2049" s="125">
        <f t="shared" si="93"/>
        <v>-5.4031349332463785E-2</v>
      </c>
      <c r="D2049" s="128">
        <f t="shared" si="94"/>
        <v>-54031.349332463782</v>
      </c>
      <c r="E2049" s="128">
        <f t="shared" ca="1" si="95"/>
        <v>114095.73320934507</v>
      </c>
    </row>
    <row r="2050" spans="1:5" x14ac:dyDescent="0.3">
      <c r="A2050" s="73">
        <v>40865</v>
      </c>
      <c r="B2050" s="130">
        <v>1215.650024</v>
      </c>
      <c r="C2050" s="125">
        <f t="shared" si="93"/>
        <v>-2.9986480214908351E-2</v>
      </c>
      <c r="D2050" s="128">
        <f t="shared" si="94"/>
        <v>-29986.480214908352</v>
      </c>
      <c r="E2050" s="128">
        <f t="shared" ca="1" si="95"/>
        <v>114095.73320934507</v>
      </c>
    </row>
    <row r="2051" spans="1:5" x14ac:dyDescent="0.3">
      <c r="A2051" s="73">
        <v>40864</v>
      </c>
      <c r="B2051" s="130">
        <v>1216.130005</v>
      </c>
      <c r="C2051" s="125">
        <f t="shared" si="93"/>
        <v>-3.5697591994019562E-2</v>
      </c>
      <c r="D2051" s="128">
        <f t="shared" si="94"/>
        <v>-35697.59199401956</v>
      </c>
      <c r="E2051" s="128">
        <f t="shared" ca="1" si="95"/>
        <v>114095.73320934507</v>
      </c>
    </row>
    <row r="2052" spans="1:5" x14ac:dyDescent="0.3">
      <c r="A2052" s="73">
        <v>40863</v>
      </c>
      <c r="B2052" s="130">
        <v>1236.910034</v>
      </c>
      <c r="C2052" s="125">
        <f t="shared" si="93"/>
        <v>-7.9973340399586146E-4</v>
      </c>
      <c r="D2052" s="128">
        <f t="shared" si="94"/>
        <v>-799.73340399586141</v>
      </c>
      <c r="E2052" s="128">
        <f t="shared" ca="1" si="95"/>
        <v>114095.73320934507</v>
      </c>
    </row>
    <row r="2053" spans="1:5" x14ac:dyDescent="0.3">
      <c r="A2053" s="73">
        <v>40862</v>
      </c>
      <c r="B2053" s="130">
        <v>1257.8100589999999</v>
      </c>
      <c r="C2053" s="125">
        <f t="shared" si="93"/>
        <v>3.2447408690140955E-2</v>
      </c>
      <c r="D2053" s="128">
        <f t="shared" si="94"/>
        <v>32447.408690140954</v>
      </c>
      <c r="E2053" s="128">
        <f t="shared" ca="1" si="95"/>
        <v>114095.73320934507</v>
      </c>
    </row>
    <row r="2054" spans="1:5" x14ac:dyDescent="0.3">
      <c r="A2054" s="73">
        <v>40861</v>
      </c>
      <c r="B2054" s="130">
        <v>1251.780029</v>
      </c>
      <c r="C2054" s="125">
        <f t="shared" si="93"/>
        <v>-1.2128141231724232E-3</v>
      </c>
      <c r="D2054" s="128">
        <f t="shared" si="94"/>
        <v>-1212.8141231724233</v>
      </c>
      <c r="E2054" s="128">
        <f t="shared" ca="1" si="95"/>
        <v>114095.73320934507</v>
      </c>
    </row>
    <row r="2055" spans="1:5" x14ac:dyDescent="0.3">
      <c r="A2055" s="73">
        <v>40858</v>
      </c>
      <c r="B2055" s="130">
        <v>1263.849976</v>
      </c>
      <c r="C2055" s="125">
        <f t="shared" si="93"/>
        <v>-1.6528017930224848E-2</v>
      </c>
      <c r="D2055" s="128">
        <f t="shared" si="94"/>
        <v>-16528.017930224847</v>
      </c>
      <c r="E2055" s="128">
        <f t="shared" ca="1" si="95"/>
        <v>114095.73320934507</v>
      </c>
    </row>
    <row r="2056" spans="1:5" x14ac:dyDescent="0.3">
      <c r="A2056" s="73">
        <v>40857</v>
      </c>
      <c r="B2056" s="130">
        <v>1239.6999510000001</v>
      </c>
      <c r="C2056" s="125">
        <f t="shared" ref="C2056:C2119" si="96">B2056/B2066-1</f>
        <v>-3.4945014509010996E-2</v>
      </c>
      <c r="D2056" s="128">
        <f t="shared" ref="D2056:D2119" si="97">C2056*$B$5</f>
        <v>-34945.014509010995</v>
      </c>
      <c r="E2056" s="128">
        <f t="shared" ref="E2056:E2119" ca="1" si="98">ABS(_xlfn.PERCENTILE.INC(OFFSET(D2056,0,0,Window),1-VaRLevel))</f>
        <v>114095.73320934507</v>
      </c>
    </row>
    <row r="2057" spans="1:5" x14ac:dyDescent="0.3">
      <c r="A2057" s="73">
        <v>40856</v>
      </c>
      <c r="B2057" s="130">
        <v>1229.099976</v>
      </c>
      <c r="C2057" s="125">
        <f t="shared" si="96"/>
        <v>-1.0386492753623244E-2</v>
      </c>
      <c r="D2057" s="128">
        <f t="shared" si="97"/>
        <v>-10386.492753623244</v>
      </c>
      <c r="E2057" s="128">
        <f t="shared" ca="1" si="98"/>
        <v>114095.73320934507</v>
      </c>
    </row>
    <row r="2058" spans="1:5" x14ac:dyDescent="0.3">
      <c r="A2058" s="73">
        <v>40855</v>
      </c>
      <c r="B2058" s="130">
        <v>1275.920044</v>
      </c>
      <c r="C2058" s="125">
        <f t="shared" si="96"/>
        <v>3.8135139442152965E-2</v>
      </c>
      <c r="D2058" s="128">
        <f t="shared" si="97"/>
        <v>38135.139442152962</v>
      </c>
      <c r="E2058" s="128">
        <f t="shared" ca="1" si="98"/>
        <v>114095.73320934507</v>
      </c>
    </row>
    <row r="2059" spans="1:5" x14ac:dyDescent="0.3">
      <c r="A2059" s="73">
        <v>40854</v>
      </c>
      <c r="B2059" s="130">
        <v>1261.119995</v>
      </c>
      <c r="C2059" s="125">
        <f t="shared" si="96"/>
        <v>5.5255219113576892E-3</v>
      </c>
      <c r="D2059" s="128">
        <f t="shared" si="97"/>
        <v>5525.5219113576895</v>
      </c>
      <c r="E2059" s="128">
        <f t="shared" ca="1" si="98"/>
        <v>114095.73320934507</v>
      </c>
    </row>
    <row r="2060" spans="1:5" x14ac:dyDescent="0.3">
      <c r="A2060" s="73">
        <v>40851</v>
      </c>
      <c r="B2060" s="130">
        <v>1253.2299800000001</v>
      </c>
      <c r="C2060" s="125">
        <f t="shared" si="96"/>
        <v>1.2097702402584343E-2</v>
      </c>
      <c r="D2060" s="128">
        <f t="shared" si="97"/>
        <v>12097.702402584342</v>
      </c>
      <c r="E2060" s="128">
        <f t="shared" ca="1" si="98"/>
        <v>114095.73320934507</v>
      </c>
    </row>
    <row r="2061" spans="1:5" x14ac:dyDescent="0.3">
      <c r="A2061" s="73">
        <v>40850</v>
      </c>
      <c r="B2061" s="130">
        <v>1261.150024</v>
      </c>
      <c r="C2061" s="125">
        <f t="shared" si="96"/>
        <v>3.7650473045888866E-2</v>
      </c>
      <c r="D2061" s="128">
        <f t="shared" si="97"/>
        <v>37650.473045888866</v>
      </c>
      <c r="E2061" s="128">
        <f t="shared" ca="1" si="98"/>
        <v>114095.73320934507</v>
      </c>
    </row>
    <row r="2062" spans="1:5" x14ac:dyDescent="0.3">
      <c r="A2062" s="73">
        <v>40849</v>
      </c>
      <c r="B2062" s="130">
        <v>1237.900024</v>
      </c>
      <c r="C2062" s="125">
        <f t="shared" si="96"/>
        <v>2.3159337193939367E-2</v>
      </c>
      <c r="D2062" s="128">
        <f t="shared" si="97"/>
        <v>23159.337193939366</v>
      </c>
      <c r="E2062" s="128">
        <f t="shared" ca="1" si="98"/>
        <v>114095.73320934507</v>
      </c>
    </row>
    <row r="2063" spans="1:5" x14ac:dyDescent="0.3">
      <c r="A2063" s="73">
        <v>40848</v>
      </c>
      <c r="B2063" s="130">
        <v>1218.280029</v>
      </c>
      <c r="C2063" s="125">
        <f t="shared" si="96"/>
        <v>-5.7941013979577738E-3</v>
      </c>
      <c r="D2063" s="128">
        <f t="shared" si="97"/>
        <v>-5794.1013979577738</v>
      </c>
      <c r="E2063" s="128">
        <f t="shared" ca="1" si="98"/>
        <v>114095.73320934507</v>
      </c>
    </row>
    <row r="2064" spans="1:5" x14ac:dyDescent="0.3">
      <c r="A2064" s="73">
        <v>40847</v>
      </c>
      <c r="B2064" s="130">
        <v>1253.3000489999999</v>
      </c>
      <c r="C2064" s="125">
        <f t="shared" si="96"/>
        <v>4.3668757936005331E-2</v>
      </c>
      <c r="D2064" s="128">
        <f t="shared" si="97"/>
        <v>43668.757936005328</v>
      </c>
      <c r="E2064" s="128">
        <f t="shared" ca="1" si="98"/>
        <v>114095.73320934507</v>
      </c>
    </row>
    <row r="2065" spans="1:5" x14ac:dyDescent="0.3">
      <c r="A2065" s="73">
        <v>40844</v>
      </c>
      <c r="B2065" s="130">
        <v>1285.089966</v>
      </c>
      <c r="C2065" s="125">
        <f t="shared" si="96"/>
        <v>4.9412869860822717E-2</v>
      </c>
      <c r="D2065" s="128">
        <f t="shared" si="97"/>
        <v>49412.869860822713</v>
      </c>
      <c r="E2065" s="128">
        <f t="shared" ca="1" si="98"/>
        <v>114095.73320934507</v>
      </c>
    </row>
    <row r="2066" spans="1:5" x14ac:dyDescent="0.3">
      <c r="A2066" s="73">
        <v>40843</v>
      </c>
      <c r="B2066" s="130">
        <v>1284.589966</v>
      </c>
      <c r="C2066" s="125">
        <f t="shared" si="96"/>
        <v>6.723653665815732E-2</v>
      </c>
      <c r="D2066" s="128">
        <f t="shared" si="97"/>
        <v>67236.536658157318</v>
      </c>
      <c r="E2066" s="128">
        <f t="shared" ca="1" si="98"/>
        <v>114095.73320934507</v>
      </c>
    </row>
    <row r="2067" spans="1:5" x14ac:dyDescent="0.3">
      <c r="A2067" s="73">
        <v>40842</v>
      </c>
      <c r="B2067" s="130">
        <v>1242</v>
      </c>
      <c r="C2067" s="125">
        <f t="shared" si="96"/>
        <v>2.8784427417684721E-2</v>
      </c>
      <c r="D2067" s="128">
        <f t="shared" si="97"/>
        <v>28784.427417684721</v>
      </c>
      <c r="E2067" s="128">
        <f t="shared" ca="1" si="98"/>
        <v>114095.73320934507</v>
      </c>
    </row>
    <row r="2068" spans="1:5" x14ac:dyDescent="0.3">
      <c r="A2068" s="73">
        <v>40841</v>
      </c>
      <c r="B2068" s="130">
        <v>1229.0500489999999</v>
      </c>
      <c r="C2068" s="125">
        <f t="shared" si="96"/>
        <v>2.8029182550865617E-2</v>
      </c>
      <c r="D2068" s="128">
        <f t="shared" si="97"/>
        <v>28029.182550865618</v>
      </c>
      <c r="E2068" s="128">
        <f t="shared" ca="1" si="98"/>
        <v>114095.73320934507</v>
      </c>
    </row>
    <row r="2069" spans="1:5" x14ac:dyDescent="0.3">
      <c r="A2069" s="73">
        <v>40840</v>
      </c>
      <c r="B2069" s="130">
        <v>1254.1899410000001</v>
      </c>
      <c r="C2069" s="125">
        <f t="shared" si="96"/>
        <v>4.9627936676665652E-2</v>
      </c>
      <c r="D2069" s="128">
        <f t="shared" si="97"/>
        <v>49627.936676665653</v>
      </c>
      <c r="E2069" s="128">
        <f t="shared" ca="1" si="98"/>
        <v>114095.73320934507</v>
      </c>
    </row>
    <row r="2070" spans="1:5" x14ac:dyDescent="0.3">
      <c r="A2070" s="73">
        <v>40837</v>
      </c>
      <c r="B2070" s="130">
        <v>1238.25</v>
      </c>
      <c r="C2070" s="125">
        <f t="shared" si="96"/>
        <v>7.1651153475148499E-2</v>
      </c>
      <c r="D2070" s="128">
        <f t="shared" si="97"/>
        <v>71651.153475148501</v>
      </c>
      <c r="E2070" s="128">
        <f t="shared" ca="1" si="98"/>
        <v>114095.73320934507</v>
      </c>
    </row>
    <row r="2071" spans="1:5" x14ac:dyDescent="0.3">
      <c r="A2071" s="73">
        <v>40836</v>
      </c>
      <c r="B2071" s="130">
        <v>1215.3900149999999</v>
      </c>
      <c r="C2071" s="125">
        <f t="shared" si="96"/>
        <v>4.3280123312294361E-2</v>
      </c>
      <c r="D2071" s="128">
        <f t="shared" si="97"/>
        <v>43280.123312294359</v>
      </c>
      <c r="E2071" s="128">
        <f t="shared" ca="1" si="98"/>
        <v>114095.73320934507</v>
      </c>
    </row>
    <row r="2072" spans="1:5" x14ac:dyDescent="0.3">
      <c r="A2072" s="73">
        <v>40835</v>
      </c>
      <c r="B2072" s="130">
        <v>1209.880005</v>
      </c>
      <c r="C2072" s="125">
        <f t="shared" si="96"/>
        <v>5.7559656941487569E-2</v>
      </c>
      <c r="D2072" s="128">
        <f t="shared" si="97"/>
        <v>57559.65694148757</v>
      </c>
      <c r="E2072" s="128">
        <f t="shared" ca="1" si="98"/>
        <v>114095.73320934507</v>
      </c>
    </row>
    <row r="2073" spans="1:5" x14ac:dyDescent="0.3">
      <c r="A2073" s="73">
        <v>40834</v>
      </c>
      <c r="B2073" s="130">
        <v>1225.380005</v>
      </c>
      <c r="C2073" s="125">
        <f t="shared" si="96"/>
        <v>9.0244279925236537E-2</v>
      </c>
      <c r="D2073" s="128">
        <f t="shared" si="97"/>
        <v>90244.279925236537</v>
      </c>
      <c r="E2073" s="128">
        <f t="shared" ca="1" si="98"/>
        <v>114095.73320934507</v>
      </c>
    </row>
    <row r="2074" spans="1:5" x14ac:dyDescent="0.3">
      <c r="A2074" s="73">
        <v>40833</v>
      </c>
      <c r="B2074" s="130">
        <v>1200.8599850000001</v>
      </c>
      <c r="C2074" s="125">
        <f t="shared" si="96"/>
        <v>9.2455634261358055E-2</v>
      </c>
      <c r="D2074" s="128">
        <f t="shared" si="97"/>
        <v>92455.634261358049</v>
      </c>
      <c r="E2074" s="128">
        <f t="shared" ca="1" si="98"/>
        <v>114095.73320934507</v>
      </c>
    </row>
    <row r="2075" spans="1:5" x14ac:dyDescent="0.3">
      <c r="A2075" s="73">
        <v>40830</v>
      </c>
      <c r="B2075" s="130">
        <v>1224.579956</v>
      </c>
      <c r="C2075" s="125">
        <f t="shared" si="96"/>
        <v>8.2338926638284127E-2</v>
      </c>
      <c r="D2075" s="128">
        <f t="shared" si="97"/>
        <v>82338.926638284131</v>
      </c>
      <c r="E2075" s="128">
        <f t="shared" ca="1" si="98"/>
        <v>114095.73320934507</v>
      </c>
    </row>
    <row r="2076" spans="1:5" x14ac:dyDescent="0.3">
      <c r="A2076" s="73">
        <v>40829</v>
      </c>
      <c r="B2076" s="130">
        <v>1203.660034</v>
      </c>
      <c r="C2076" s="125">
        <f t="shared" si="96"/>
        <v>3.7280256036947401E-2</v>
      </c>
      <c r="D2076" s="128">
        <f t="shared" si="97"/>
        <v>37280.256036947401</v>
      </c>
      <c r="E2076" s="128">
        <f t="shared" ca="1" si="98"/>
        <v>114095.73320934507</v>
      </c>
    </row>
    <row r="2077" spans="1:5" x14ac:dyDescent="0.3">
      <c r="A2077" s="73">
        <v>40828</v>
      </c>
      <c r="B2077" s="130">
        <v>1207.25</v>
      </c>
      <c r="C2077" s="125">
        <f t="shared" si="96"/>
        <v>4.8815820304646707E-2</v>
      </c>
      <c r="D2077" s="128">
        <f t="shared" si="97"/>
        <v>48815.82030464671</v>
      </c>
      <c r="E2077" s="128">
        <f t="shared" ca="1" si="98"/>
        <v>114095.73320934507</v>
      </c>
    </row>
    <row r="2078" spans="1:5" x14ac:dyDescent="0.3">
      <c r="A2078" s="73">
        <v>40827</v>
      </c>
      <c r="B2078" s="130">
        <v>1195.540039</v>
      </c>
      <c r="C2078" s="125">
        <f t="shared" si="96"/>
        <v>1.7151928664976834E-2</v>
      </c>
      <c r="D2078" s="128">
        <f t="shared" si="97"/>
        <v>17151.928664976833</v>
      </c>
      <c r="E2078" s="128">
        <f t="shared" ca="1" si="98"/>
        <v>114095.73320934507</v>
      </c>
    </row>
    <row r="2079" spans="1:5" x14ac:dyDescent="0.3">
      <c r="A2079" s="73">
        <v>40826</v>
      </c>
      <c r="B2079" s="130">
        <v>1194.8900149999999</v>
      </c>
      <c r="C2079" s="125">
        <f t="shared" si="96"/>
        <v>2.7464693534347884E-2</v>
      </c>
      <c r="D2079" s="128">
        <f t="shared" si="97"/>
        <v>27464.693534347884</v>
      </c>
      <c r="E2079" s="128">
        <f t="shared" ca="1" si="98"/>
        <v>114095.73320934507</v>
      </c>
    </row>
    <row r="2080" spans="1:5" x14ac:dyDescent="0.3">
      <c r="A2080" s="73">
        <v>40823</v>
      </c>
      <c r="B2080" s="130">
        <v>1155.459961</v>
      </c>
      <c r="C2080" s="125">
        <f t="shared" si="96"/>
        <v>1.6745339436438522E-2</v>
      </c>
      <c r="D2080" s="128">
        <f t="shared" si="97"/>
        <v>16745.339436438524</v>
      </c>
      <c r="E2080" s="128">
        <f t="shared" ca="1" si="98"/>
        <v>114095.73320934507</v>
      </c>
    </row>
    <row r="2081" spans="1:5" x14ac:dyDescent="0.3">
      <c r="A2081" s="73">
        <v>40822</v>
      </c>
      <c r="B2081" s="130">
        <v>1164.969971</v>
      </c>
      <c r="C2081" s="125">
        <f t="shared" si="96"/>
        <v>3.1348410133542171E-2</v>
      </c>
      <c r="D2081" s="128">
        <f t="shared" si="97"/>
        <v>31348.410133542169</v>
      </c>
      <c r="E2081" s="128">
        <f t="shared" ca="1" si="98"/>
        <v>114095.73320934507</v>
      </c>
    </row>
    <row r="2082" spans="1:5" x14ac:dyDescent="0.3">
      <c r="A2082" s="73">
        <v>40821</v>
      </c>
      <c r="B2082" s="130">
        <v>1144.030029</v>
      </c>
      <c r="C2082" s="125">
        <f t="shared" si="96"/>
        <v>-1.948128218758538E-2</v>
      </c>
      <c r="D2082" s="128">
        <f t="shared" si="97"/>
        <v>-19481.282187585381</v>
      </c>
      <c r="E2082" s="128">
        <f t="shared" ca="1" si="98"/>
        <v>114095.73320934507</v>
      </c>
    </row>
    <row r="2083" spans="1:5" x14ac:dyDescent="0.3">
      <c r="A2083" s="73">
        <v>40820</v>
      </c>
      <c r="B2083" s="130">
        <v>1123.9499510000001</v>
      </c>
      <c r="C2083" s="125">
        <f t="shared" si="96"/>
        <v>-6.5003466637371443E-2</v>
      </c>
      <c r="D2083" s="128">
        <f t="shared" si="97"/>
        <v>-65003.466637371443</v>
      </c>
      <c r="E2083" s="128">
        <f t="shared" ca="1" si="98"/>
        <v>114095.73320934507</v>
      </c>
    </row>
    <row r="2084" spans="1:5" x14ac:dyDescent="0.3">
      <c r="A2084" s="73">
        <v>40819</v>
      </c>
      <c r="B2084" s="130">
        <v>1099.2299800000001</v>
      </c>
      <c r="C2084" s="125">
        <f t="shared" si="96"/>
        <v>-8.7086504298633072E-2</v>
      </c>
      <c r="D2084" s="128">
        <f t="shared" si="97"/>
        <v>-87086.504298633066</v>
      </c>
      <c r="E2084" s="128">
        <f t="shared" ca="1" si="98"/>
        <v>114095.73320934507</v>
      </c>
    </row>
    <row r="2085" spans="1:5" x14ac:dyDescent="0.3">
      <c r="A2085" s="73">
        <v>40816</v>
      </c>
      <c r="B2085" s="130">
        <v>1131.420044</v>
      </c>
      <c r="C2085" s="125">
        <f t="shared" si="96"/>
        <v>-6.9563544135627597E-2</v>
      </c>
      <c r="D2085" s="128">
        <f t="shared" si="97"/>
        <v>-69563.544135627599</v>
      </c>
      <c r="E2085" s="128">
        <f t="shared" ca="1" si="98"/>
        <v>114095.73320934507</v>
      </c>
    </row>
    <row r="2086" spans="1:5" x14ac:dyDescent="0.3">
      <c r="A2086" s="73">
        <v>40815</v>
      </c>
      <c r="B2086" s="130">
        <v>1160.400024</v>
      </c>
      <c r="C2086" s="125">
        <f t="shared" si="96"/>
        <v>-4.028579831800827E-2</v>
      </c>
      <c r="D2086" s="128">
        <f t="shared" si="97"/>
        <v>-40285.798318008274</v>
      </c>
      <c r="E2086" s="128">
        <f t="shared" ca="1" si="98"/>
        <v>114095.73320934507</v>
      </c>
    </row>
    <row r="2087" spans="1:5" x14ac:dyDescent="0.3">
      <c r="A2087" s="73">
        <v>40814</v>
      </c>
      <c r="B2087" s="130">
        <v>1151.0600589999999</v>
      </c>
      <c r="C2087" s="125">
        <f t="shared" si="96"/>
        <v>-3.1648545690159291E-2</v>
      </c>
      <c r="D2087" s="128">
        <f t="shared" si="97"/>
        <v>-31648.545690159292</v>
      </c>
      <c r="E2087" s="128">
        <f t="shared" ca="1" si="98"/>
        <v>114095.73320934507</v>
      </c>
    </row>
    <row r="2088" spans="1:5" x14ac:dyDescent="0.3">
      <c r="A2088" s="73">
        <v>40813</v>
      </c>
      <c r="B2088" s="130">
        <v>1175.380005</v>
      </c>
      <c r="C2088" s="125">
        <f t="shared" si="96"/>
        <v>2.1400581570849564E-3</v>
      </c>
      <c r="D2088" s="128">
        <f t="shared" si="97"/>
        <v>2140.0581570849563</v>
      </c>
      <c r="E2088" s="128">
        <f t="shared" ca="1" si="98"/>
        <v>114095.73320934507</v>
      </c>
    </row>
    <row r="2089" spans="1:5" x14ac:dyDescent="0.3">
      <c r="A2089" s="73">
        <v>40812</v>
      </c>
      <c r="B2089" s="130">
        <v>1162.9499510000001</v>
      </c>
      <c r="C2089" s="125">
        <f t="shared" si="96"/>
        <v>5.8500261410876497E-4</v>
      </c>
      <c r="D2089" s="128">
        <f t="shared" si="97"/>
        <v>585.00261410876499</v>
      </c>
      <c r="E2089" s="128">
        <f t="shared" ca="1" si="98"/>
        <v>114095.73320934507</v>
      </c>
    </row>
    <row r="2090" spans="1:5" x14ac:dyDescent="0.3">
      <c r="A2090" s="73">
        <v>40809</v>
      </c>
      <c r="B2090" s="130">
        <v>1136.4300539999999</v>
      </c>
      <c r="C2090" s="125">
        <f t="shared" si="96"/>
        <v>-1.5421472590757102E-2</v>
      </c>
      <c r="D2090" s="128">
        <f t="shared" si="97"/>
        <v>-15421.472590757101</v>
      </c>
      <c r="E2090" s="128">
        <f t="shared" ca="1" si="98"/>
        <v>114095.73320934507</v>
      </c>
    </row>
    <row r="2091" spans="1:5" x14ac:dyDescent="0.3">
      <c r="A2091" s="73">
        <v>40808</v>
      </c>
      <c r="B2091" s="130">
        <v>1129.5600589999999</v>
      </c>
      <c r="C2091" s="125">
        <f t="shared" si="96"/>
        <v>-4.7508191128934563E-2</v>
      </c>
      <c r="D2091" s="128">
        <f t="shared" si="97"/>
        <v>-47508.191128934566</v>
      </c>
      <c r="E2091" s="128">
        <f t="shared" ca="1" si="98"/>
        <v>114095.73320934507</v>
      </c>
    </row>
    <row r="2092" spans="1:5" x14ac:dyDescent="0.3">
      <c r="A2092" s="73">
        <v>40807</v>
      </c>
      <c r="B2092" s="130">
        <v>1166.76001</v>
      </c>
      <c r="C2092" s="125">
        <f t="shared" si="96"/>
        <v>-2.658055524928904E-2</v>
      </c>
      <c r="D2092" s="128">
        <f t="shared" si="97"/>
        <v>-26580.555249289038</v>
      </c>
      <c r="E2092" s="128">
        <f t="shared" ca="1" si="98"/>
        <v>114095.73320934507</v>
      </c>
    </row>
    <row r="2093" spans="1:5" x14ac:dyDescent="0.3">
      <c r="A2093" s="73">
        <v>40806</v>
      </c>
      <c r="B2093" s="130">
        <v>1202.089966</v>
      </c>
      <c r="C2093" s="125">
        <f t="shared" si="96"/>
        <v>3.162436606728547E-2</v>
      </c>
      <c r="D2093" s="128">
        <f t="shared" si="97"/>
        <v>31624.366067285471</v>
      </c>
      <c r="E2093" s="128">
        <f t="shared" ca="1" si="98"/>
        <v>114095.73320934507</v>
      </c>
    </row>
    <row r="2094" spans="1:5" x14ac:dyDescent="0.3">
      <c r="A2094" s="73">
        <v>40805</v>
      </c>
      <c r="B2094" s="130">
        <v>1204.089966</v>
      </c>
      <c r="C2094" s="125">
        <f t="shared" si="96"/>
        <v>2.5656529335536193E-2</v>
      </c>
      <c r="D2094" s="128">
        <f t="shared" si="97"/>
        <v>25656.529335536194</v>
      </c>
      <c r="E2094" s="128">
        <f t="shared" ca="1" si="98"/>
        <v>114095.73320934507</v>
      </c>
    </row>
    <row r="2095" spans="1:5" x14ac:dyDescent="0.3">
      <c r="A2095" s="73">
        <v>40802</v>
      </c>
      <c r="B2095" s="130">
        <v>1216.01001</v>
      </c>
      <c r="C2095" s="125">
        <f t="shared" si="96"/>
        <v>9.6228604445245391E-3</v>
      </c>
      <c r="D2095" s="128">
        <f t="shared" si="97"/>
        <v>9622.8604445245383</v>
      </c>
      <c r="E2095" s="128">
        <f t="shared" ca="1" si="98"/>
        <v>114095.73320934507</v>
      </c>
    </row>
    <row r="2096" spans="1:5" x14ac:dyDescent="0.3">
      <c r="A2096" s="73">
        <v>40801</v>
      </c>
      <c r="B2096" s="130">
        <v>1209.1099850000001</v>
      </c>
      <c r="C2096" s="125">
        <f t="shared" si="96"/>
        <v>-8.0237182023350506E-3</v>
      </c>
      <c r="D2096" s="128">
        <f t="shared" si="97"/>
        <v>-8023.7182023350506</v>
      </c>
      <c r="E2096" s="128">
        <f t="shared" ca="1" si="98"/>
        <v>114095.73320934507</v>
      </c>
    </row>
    <row r="2097" spans="1:5" x14ac:dyDescent="0.3">
      <c r="A2097" s="73">
        <v>40800</v>
      </c>
      <c r="B2097" s="130">
        <v>1188.6800539999999</v>
      </c>
      <c r="C2097" s="125">
        <f t="shared" si="96"/>
        <v>-1.9984821027493882E-2</v>
      </c>
      <c r="D2097" s="128">
        <f t="shared" si="97"/>
        <v>-19984.821027493883</v>
      </c>
      <c r="E2097" s="128">
        <f t="shared" ca="1" si="98"/>
        <v>114095.73320934507</v>
      </c>
    </row>
    <row r="2098" spans="1:5" x14ac:dyDescent="0.3">
      <c r="A2098" s="73">
        <v>40799</v>
      </c>
      <c r="B2098" s="130">
        <v>1172.869995</v>
      </c>
      <c r="C2098" s="125">
        <f t="shared" si="96"/>
        <v>-3.0750001944499616E-2</v>
      </c>
      <c r="D2098" s="128">
        <f t="shared" si="97"/>
        <v>-30750.001944499618</v>
      </c>
      <c r="E2098" s="128">
        <f t="shared" ca="1" si="98"/>
        <v>114095.73320934507</v>
      </c>
    </row>
    <row r="2099" spans="1:5" x14ac:dyDescent="0.3">
      <c r="A2099" s="73">
        <v>40798</v>
      </c>
      <c r="B2099" s="130">
        <v>1162.2700199999999</v>
      </c>
      <c r="C2099" s="125">
        <f t="shared" si="96"/>
        <v>-1.2347066956996722E-2</v>
      </c>
      <c r="D2099" s="128">
        <f t="shared" si="97"/>
        <v>-12347.066956996721</v>
      </c>
      <c r="E2099" s="128">
        <f t="shared" ca="1" si="98"/>
        <v>114095.73320934507</v>
      </c>
    </row>
    <row r="2100" spans="1:5" x14ac:dyDescent="0.3">
      <c r="A2100" s="73">
        <v>40795</v>
      </c>
      <c r="B2100" s="130">
        <v>1154.2299800000001</v>
      </c>
      <c r="C2100" s="125">
        <f t="shared" si="96"/>
        <v>-4.3475979823922595E-3</v>
      </c>
      <c r="D2100" s="128">
        <f t="shared" si="97"/>
        <v>-4347.5979823922598</v>
      </c>
      <c r="E2100" s="128">
        <f t="shared" ca="1" si="98"/>
        <v>114095.73320934507</v>
      </c>
    </row>
    <row r="2101" spans="1:5" x14ac:dyDescent="0.3">
      <c r="A2101" s="73">
        <v>40794</v>
      </c>
      <c r="B2101" s="130">
        <v>1185.900024</v>
      </c>
      <c r="C2101" s="125">
        <f t="shared" si="96"/>
        <v>7.0482746001687691E-3</v>
      </c>
      <c r="D2101" s="128">
        <f t="shared" si="97"/>
        <v>7048.2746001687692</v>
      </c>
      <c r="E2101" s="128">
        <f t="shared" ca="1" si="98"/>
        <v>114095.73320934507</v>
      </c>
    </row>
    <row r="2102" spans="1:5" x14ac:dyDescent="0.3">
      <c r="A2102" s="73">
        <v>40793</v>
      </c>
      <c r="B2102" s="130">
        <v>1198.619995</v>
      </c>
      <c r="C2102" s="125">
        <f t="shared" si="96"/>
        <v>3.1204043316468422E-2</v>
      </c>
      <c r="D2102" s="128">
        <f t="shared" si="97"/>
        <v>31204.043316468422</v>
      </c>
      <c r="E2102" s="128">
        <f t="shared" ca="1" si="98"/>
        <v>114095.73320934507</v>
      </c>
    </row>
    <row r="2103" spans="1:5" x14ac:dyDescent="0.3">
      <c r="A2103" s="73">
        <v>40792</v>
      </c>
      <c r="B2103" s="130">
        <v>1165.23999</v>
      </c>
      <c r="C2103" s="125">
        <f t="shared" si="96"/>
        <v>3.6856477007216171E-2</v>
      </c>
      <c r="D2103" s="128">
        <f t="shared" si="97"/>
        <v>36856.47700721617</v>
      </c>
      <c r="E2103" s="128">
        <f t="shared" ca="1" si="98"/>
        <v>114095.73320934507</v>
      </c>
    </row>
    <row r="2104" spans="1:5" x14ac:dyDescent="0.3">
      <c r="A2104" s="73">
        <v>40788</v>
      </c>
      <c r="B2104" s="130">
        <v>1173.969971</v>
      </c>
      <c r="C2104" s="125">
        <f t="shared" si="96"/>
        <v>4.4894164551074978E-2</v>
      </c>
      <c r="D2104" s="128">
        <f t="shared" si="97"/>
        <v>44894.16455107498</v>
      </c>
      <c r="E2104" s="128">
        <f t="shared" ca="1" si="98"/>
        <v>114095.73320934507</v>
      </c>
    </row>
    <row r="2105" spans="1:5" x14ac:dyDescent="0.3">
      <c r="A2105" s="73">
        <v>40787</v>
      </c>
      <c r="B2105" s="130">
        <v>1204.420044</v>
      </c>
      <c r="C2105" s="125">
        <f t="shared" si="96"/>
        <v>5.590673621026454E-2</v>
      </c>
      <c r="D2105" s="128">
        <f t="shared" si="97"/>
        <v>55906.736210264542</v>
      </c>
      <c r="E2105" s="128">
        <f t="shared" ca="1" si="98"/>
        <v>114095.73320934507</v>
      </c>
    </row>
    <row r="2106" spans="1:5" x14ac:dyDescent="0.3">
      <c r="A2106" s="73">
        <v>40786</v>
      </c>
      <c r="B2106" s="130">
        <v>1218.8900149999999</v>
      </c>
      <c r="C2106" s="125">
        <f t="shared" si="96"/>
        <v>2.0939952328858258E-2</v>
      </c>
      <c r="D2106" s="128">
        <f t="shared" si="97"/>
        <v>20939.952328858257</v>
      </c>
      <c r="E2106" s="128">
        <f t="shared" ca="1" si="98"/>
        <v>114095.73320934507</v>
      </c>
    </row>
    <row r="2107" spans="1:5" x14ac:dyDescent="0.3">
      <c r="A2107" s="73">
        <v>40785</v>
      </c>
      <c r="B2107" s="130">
        <v>1212.920044</v>
      </c>
      <c r="C2107" s="125">
        <f t="shared" si="96"/>
        <v>1.6902003614289507E-2</v>
      </c>
      <c r="D2107" s="128">
        <f t="shared" si="97"/>
        <v>16902.003614289508</v>
      </c>
      <c r="E2107" s="128">
        <f t="shared" ca="1" si="98"/>
        <v>114095.73320934507</v>
      </c>
    </row>
    <row r="2108" spans="1:5" x14ac:dyDescent="0.3">
      <c r="A2108" s="73">
        <v>40784</v>
      </c>
      <c r="B2108" s="130">
        <v>1210.079956</v>
      </c>
      <c r="C2108" s="125">
        <f t="shared" si="96"/>
        <v>4.6409401874729639E-3</v>
      </c>
      <c r="D2108" s="128">
        <f t="shared" si="97"/>
        <v>4640.9401874729638</v>
      </c>
      <c r="E2108" s="128">
        <f t="shared" ca="1" si="98"/>
        <v>114095.73320934507</v>
      </c>
    </row>
    <row r="2109" spans="1:5" x14ac:dyDescent="0.3">
      <c r="A2109" s="73">
        <v>40781</v>
      </c>
      <c r="B2109" s="130">
        <v>1176.8000489999999</v>
      </c>
      <c r="C2109" s="125">
        <f t="shared" si="96"/>
        <v>-1.7051177877673851E-3</v>
      </c>
      <c r="D2109" s="128">
        <f t="shared" si="97"/>
        <v>-1705.1177877673852</v>
      </c>
      <c r="E2109" s="128">
        <f t="shared" ca="1" si="98"/>
        <v>114095.73320934507</v>
      </c>
    </row>
    <row r="2110" spans="1:5" x14ac:dyDescent="0.3">
      <c r="A2110" s="73">
        <v>40780</v>
      </c>
      <c r="B2110" s="130">
        <v>1159.2700199999999</v>
      </c>
      <c r="C2110" s="125">
        <f t="shared" si="96"/>
        <v>-1.1401619276995234E-2</v>
      </c>
      <c r="D2110" s="128">
        <f t="shared" si="97"/>
        <v>-11401.619276995234</v>
      </c>
      <c r="E2110" s="128">
        <f t="shared" ca="1" si="98"/>
        <v>114095.73320934507</v>
      </c>
    </row>
    <row r="2111" spans="1:5" x14ac:dyDescent="0.3">
      <c r="A2111" s="73">
        <v>40779</v>
      </c>
      <c r="B2111" s="130">
        <v>1177.599976</v>
      </c>
      <c r="C2111" s="125">
        <f t="shared" si="96"/>
        <v>5.0715555063389539E-2</v>
      </c>
      <c r="D2111" s="128">
        <f t="shared" si="97"/>
        <v>50715.55506338954</v>
      </c>
      <c r="E2111" s="128">
        <f t="shared" ca="1" si="98"/>
        <v>114095.73320934507</v>
      </c>
    </row>
    <row r="2112" spans="1:5" x14ac:dyDescent="0.3">
      <c r="A2112" s="73">
        <v>40778</v>
      </c>
      <c r="B2112" s="130">
        <v>1162.349976</v>
      </c>
      <c r="C2112" s="125">
        <f t="shared" si="96"/>
        <v>-8.6821256157355586E-3</v>
      </c>
      <c r="D2112" s="128">
        <f t="shared" si="97"/>
        <v>-8682.1256157355583</v>
      </c>
      <c r="E2112" s="128">
        <f t="shared" ca="1" si="98"/>
        <v>114095.73320934507</v>
      </c>
    </row>
    <row r="2113" spans="1:5" x14ac:dyDescent="0.3">
      <c r="A2113" s="73">
        <v>40777</v>
      </c>
      <c r="B2113" s="130">
        <v>1123.8199460000001</v>
      </c>
      <c r="C2113" s="125">
        <f t="shared" si="96"/>
        <v>3.8947216978670873E-3</v>
      </c>
      <c r="D2113" s="128">
        <f t="shared" si="97"/>
        <v>3894.7216978670872</v>
      </c>
      <c r="E2113" s="128">
        <f t="shared" ca="1" si="98"/>
        <v>114095.73320934507</v>
      </c>
    </row>
    <row r="2114" spans="1:5" x14ac:dyDescent="0.3">
      <c r="A2114" s="73">
        <v>40774</v>
      </c>
      <c r="B2114" s="130">
        <v>1123.530029</v>
      </c>
      <c r="C2114" s="125">
        <f t="shared" si="96"/>
        <v>-6.32409875800789E-2</v>
      </c>
      <c r="D2114" s="128">
        <f t="shared" si="97"/>
        <v>-63240.987580078901</v>
      </c>
      <c r="E2114" s="128">
        <f t="shared" ca="1" si="98"/>
        <v>114095.73320934507</v>
      </c>
    </row>
    <row r="2115" spans="1:5" x14ac:dyDescent="0.3">
      <c r="A2115" s="73">
        <v>40773</v>
      </c>
      <c r="B2115" s="130">
        <v>1140.650024</v>
      </c>
      <c r="C2115" s="125">
        <f t="shared" si="96"/>
        <v>-4.9513715594707519E-2</v>
      </c>
      <c r="D2115" s="128">
        <f t="shared" si="97"/>
        <v>-49513.715594707523</v>
      </c>
      <c r="E2115" s="128">
        <f t="shared" ca="1" si="98"/>
        <v>114095.73320934507</v>
      </c>
    </row>
    <row r="2116" spans="1:5" x14ac:dyDescent="0.3">
      <c r="A2116" s="73">
        <v>40772</v>
      </c>
      <c r="B2116" s="130">
        <v>1193.8900149999999</v>
      </c>
      <c r="C2116" s="125">
        <f t="shared" si="96"/>
        <v>-5.2723830706484232E-2</v>
      </c>
      <c r="D2116" s="128">
        <f t="shared" si="97"/>
        <v>-52723.83070648423</v>
      </c>
      <c r="E2116" s="128">
        <f t="shared" ca="1" si="98"/>
        <v>114095.73320934507</v>
      </c>
    </row>
    <row r="2117" spans="1:5" x14ac:dyDescent="0.3">
      <c r="A2117" s="73">
        <v>40771</v>
      </c>
      <c r="B2117" s="130">
        <v>1192.76001</v>
      </c>
      <c r="C2117" s="125">
        <f t="shared" si="96"/>
        <v>-4.887367856559921E-2</v>
      </c>
      <c r="D2117" s="128">
        <f t="shared" si="97"/>
        <v>-48873.678565599213</v>
      </c>
      <c r="E2117" s="128">
        <f t="shared" ca="1" si="98"/>
        <v>114095.73320934507</v>
      </c>
    </row>
    <row r="2118" spans="1:5" x14ac:dyDescent="0.3">
      <c r="A2118" s="73">
        <v>40770</v>
      </c>
      <c r="B2118" s="130">
        <v>1204.48999</v>
      </c>
      <c r="C2118" s="125">
        <f t="shared" si="96"/>
        <v>-6.4066665718629734E-2</v>
      </c>
      <c r="D2118" s="128">
        <f t="shared" si="97"/>
        <v>-64066.665718629731</v>
      </c>
      <c r="E2118" s="128">
        <f t="shared" ca="1" si="98"/>
        <v>114095.73320934507</v>
      </c>
    </row>
    <row r="2119" spans="1:5" x14ac:dyDescent="0.3">
      <c r="A2119" s="73">
        <v>40767</v>
      </c>
      <c r="B2119" s="130">
        <v>1178.8100589999999</v>
      </c>
      <c r="C2119" s="125">
        <f t="shared" si="96"/>
        <v>-8.7806023039608605E-2</v>
      </c>
      <c r="D2119" s="128">
        <f t="shared" si="97"/>
        <v>-87806.023039608612</v>
      </c>
      <c r="E2119" s="128">
        <f t="shared" ca="1" si="98"/>
        <v>114095.73320934507</v>
      </c>
    </row>
    <row r="2120" spans="1:5" x14ac:dyDescent="0.3">
      <c r="A2120" s="73">
        <v>40766</v>
      </c>
      <c r="B2120" s="130">
        <v>1172.6400149999999</v>
      </c>
      <c r="C2120" s="125">
        <f t="shared" ref="C2120:C2183" si="99">B2120/B2130-1</f>
        <v>-9.8433903041438842E-2</v>
      </c>
      <c r="D2120" s="128">
        <f t="shared" ref="D2120:D2183" si="100">C2120*$B$5</f>
        <v>-98433.90304143884</v>
      </c>
      <c r="E2120" s="128">
        <f t="shared" ref="E2120:E2183" ca="1" si="101">ABS(_xlfn.PERCENTILE.INC(OFFSET(D2120,0,0,Window),1-VaRLevel))</f>
        <v>114095.73320934507</v>
      </c>
    </row>
    <row r="2121" spans="1:5" x14ac:dyDescent="0.3">
      <c r="A2121" s="73">
        <v>40765</v>
      </c>
      <c r="B2121" s="130">
        <v>1120.76001</v>
      </c>
      <c r="C2121" s="125">
        <f t="shared" si="99"/>
        <v>-0.14110768178419997</v>
      </c>
      <c r="D2121" s="128">
        <f t="shared" si="100"/>
        <v>-141107.68178419996</v>
      </c>
      <c r="E2121" s="128">
        <f t="shared" ca="1" si="101"/>
        <v>114095.73320934507</v>
      </c>
    </row>
    <row r="2122" spans="1:5" x14ac:dyDescent="0.3">
      <c r="A2122" s="73">
        <v>40764</v>
      </c>
      <c r="B2122" s="130">
        <v>1172.530029</v>
      </c>
      <c r="C2122" s="125">
        <f t="shared" si="99"/>
        <v>-0.11968250751630549</v>
      </c>
      <c r="D2122" s="128">
        <f t="shared" si="100"/>
        <v>-119682.50751630549</v>
      </c>
      <c r="E2122" s="128">
        <f t="shared" ca="1" si="101"/>
        <v>107632.67008074805</v>
      </c>
    </row>
    <row r="2123" spans="1:5" x14ac:dyDescent="0.3">
      <c r="A2123" s="73">
        <v>40763</v>
      </c>
      <c r="B2123" s="130">
        <v>1119.459961</v>
      </c>
      <c r="C2123" s="125">
        <f t="shared" si="99"/>
        <v>-0.16297681687957633</v>
      </c>
      <c r="D2123" s="128">
        <f t="shared" si="100"/>
        <v>-162976.81687957633</v>
      </c>
      <c r="E2123" s="128">
        <f t="shared" ca="1" si="101"/>
        <v>84790.585712592117</v>
      </c>
    </row>
    <row r="2124" spans="1:5" x14ac:dyDescent="0.3">
      <c r="A2124" s="73">
        <v>40760</v>
      </c>
      <c r="B2124" s="130">
        <v>1199.380005</v>
      </c>
      <c r="C2124" s="125">
        <f t="shared" si="99"/>
        <v>-0.10828092729801897</v>
      </c>
      <c r="D2124" s="128">
        <f t="shared" si="100"/>
        <v>-108280.92729801897</v>
      </c>
      <c r="E2124" s="128">
        <f t="shared" ca="1" si="101"/>
        <v>58319.212118466407</v>
      </c>
    </row>
    <row r="2125" spans="1:5" x14ac:dyDescent="0.3">
      <c r="A2125" s="73">
        <v>40759</v>
      </c>
      <c r="B2125" s="130">
        <v>1200.0699460000001</v>
      </c>
      <c r="C2125" s="125">
        <f t="shared" si="99"/>
        <v>-0.10695795338522118</v>
      </c>
      <c r="D2125" s="128">
        <f t="shared" si="100"/>
        <v>-106957.95338522119</v>
      </c>
      <c r="E2125" s="128">
        <f t="shared" ca="1" si="101"/>
        <v>54193.970261314978</v>
      </c>
    </row>
    <row r="2126" spans="1:5" x14ac:dyDescent="0.3">
      <c r="A2126" s="73">
        <v>40758</v>
      </c>
      <c r="B2126" s="130">
        <v>1260.339966</v>
      </c>
      <c r="C2126" s="125">
        <f t="shared" si="99"/>
        <v>-4.9402644119720285E-2</v>
      </c>
      <c r="D2126" s="128">
        <f t="shared" si="100"/>
        <v>-49402.644119720288</v>
      </c>
      <c r="E2126" s="128">
        <f t="shared" ca="1" si="101"/>
        <v>51534.48106474751</v>
      </c>
    </row>
    <row r="2127" spans="1:5" x14ac:dyDescent="0.3">
      <c r="A2127" s="73">
        <v>40757</v>
      </c>
      <c r="B2127" s="130">
        <v>1254.0500489999999</v>
      </c>
      <c r="C2127" s="125">
        <f t="shared" si="99"/>
        <v>-5.4781253228332161E-2</v>
      </c>
      <c r="D2127" s="128">
        <f t="shared" si="100"/>
        <v>-54781.253228332163</v>
      </c>
      <c r="E2127" s="128">
        <f t="shared" ca="1" si="101"/>
        <v>49167.660456443249</v>
      </c>
    </row>
    <row r="2128" spans="1:5" x14ac:dyDescent="0.3">
      <c r="A2128" s="73">
        <v>40756</v>
      </c>
      <c r="B2128" s="130">
        <v>1286.9399410000001</v>
      </c>
      <c r="C2128" s="125">
        <f t="shared" si="99"/>
        <v>-1.4171467732041809E-2</v>
      </c>
      <c r="D2128" s="128">
        <f t="shared" si="100"/>
        <v>-14171.467732041809</v>
      </c>
      <c r="E2128" s="128">
        <f t="shared" ca="1" si="101"/>
        <v>44553.127574545826</v>
      </c>
    </row>
    <row r="2129" spans="1:5" x14ac:dyDescent="0.3">
      <c r="A2129" s="73">
        <v>40753</v>
      </c>
      <c r="B2129" s="130">
        <v>1292.280029</v>
      </c>
      <c r="C2129" s="125">
        <f t="shared" si="99"/>
        <v>-1.8128759651760862E-2</v>
      </c>
      <c r="D2129" s="128">
        <f t="shared" si="100"/>
        <v>-18128.759651760862</v>
      </c>
      <c r="E2129" s="128">
        <f t="shared" ca="1" si="101"/>
        <v>44553.127574545826</v>
      </c>
    </row>
    <row r="2130" spans="1:5" x14ac:dyDescent="0.3">
      <c r="A2130" s="73">
        <v>40752</v>
      </c>
      <c r="B2130" s="130">
        <v>1300.670044</v>
      </c>
      <c r="C2130" s="125">
        <f t="shared" si="99"/>
        <v>-6.2649086856025882E-3</v>
      </c>
      <c r="D2130" s="128">
        <f t="shared" si="100"/>
        <v>-6264.9086856025879</v>
      </c>
      <c r="E2130" s="128">
        <f t="shared" ca="1" si="101"/>
        <v>44553.127574545826</v>
      </c>
    </row>
    <row r="2131" spans="1:5" x14ac:dyDescent="0.3">
      <c r="A2131" s="73">
        <v>40751</v>
      </c>
      <c r="B2131" s="130">
        <v>1304.8900149999999</v>
      </c>
      <c r="C2131" s="125">
        <f t="shared" si="99"/>
        <v>-9.7364814090686869E-3</v>
      </c>
      <c r="D2131" s="128">
        <f t="shared" si="100"/>
        <v>-9736.4814090686868</v>
      </c>
      <c r="E2131" s="128">
        <f t="shared" ca="1" si="101"/>
        <v>44553.127574545826</v>
      </c>
    </row>
    <row r="2132" spans="1:5" x14ac:dyDescent="0.3">
      <c r="A2132" s="73">
        <v>40750</v>
      </c>
      <c r="B2132" s="130">
        <v>1331.9399410000001</v>
      </c>
      <c r="C2132" s="125">
        <f t="shared" si="99"/>
        <v>1.3930700794007267E-2</v>
      </c>
      <c r="D2132" s="128">
        <f t="shared" si="100"/>
        <v>13930.700794007267</v>
      </c>
      <c r="E2132" s="128">
        <f t="shared" ca="1" si="101"/>
        <v>44553.127574545826</v>
      </c>
    </row>
    <row r="2133" spans="1:5" x14ac:dyDescent="0.3">
      <c r="A2133" s="73">
        <v>40749</v>
      </c>
      <c r="B2133" s="130">
        <v>1337.4300539999999</v>
      </c>
      <c r="C2133" s="125">
        <f t="shared" si="99"/>
        <v>1.3596210760189242E-2</v>
      </c>
      <c r="D2133" s="128">
        <f t="shared" si="100"/>
        <v>13596.210760189242</v>
      </c>
      <c r="E2133" s="128">
        <f t="shared" ca="1" si="101"/>
        <v>44553.127574545826</v>
      </c>
    </row>
    <row r="2134" spans="1:5" x14ac:dyDescent="0.3">
      <c r="A2134" s="73">
        <v>40746</v>
      </c>
      <c r="B2134" s="130">
        <v>1345.0200199999999</v>
      </c>
      <c r="C2134" s="125">
        <f t="shared" si="99"/>
        <v>9.0785158172002056E-4</v>
      </c>
      <c r="D2134" s="128">
        <f t="shared" si="100"/>
        <v>907.85158172002059</v>
      </c>
      <c r="E2134" s="128">
        <f t="shared" ca="1" si="101"/>
        <v>44553.127574545826</v>
      </c>
    </row>
    <row r="2135" spans="1:5" x14ac:dyDescent="0.3">
      <c r="A2135" s="73">
        <v>40745</v>
      </c>
      <c r="B2135" s="130">
        <v>1343.8000489999999</v>
      </c>
      <c r="C2135" s="125">
        <f t="shared" si="99"/>
        <v>-6.9611165973547662E-3</v>
      </c>
      <c r="D2135" s="128">
        <f t="shared" si="100"/>
        <v>-6961.1165973547659</v>
      </c>
      <c r="E2135" s="128">
        <f t="shared" ca="1" si="101"/>
        <v>44553.127574545826</v>
      </c>
    </row>
    <row r="2136" spans="1:5" x14ac:dyDescent="0.3">
      <c r="A2136" s="73">
        <v>40744</v>
      </c>
      <c r="B2136" s="130">
        <v>1325.839966</v>
      </c>
      <c r="C2136" s="125">
        <f t="shared" si="99"/>
        <v>-9.9908941695433517E-3</v>
      </c>
      <c r="D2136" s="128">
        <f t="shared" si="100"/>
        <v>-9990.8941695433514</v>
      </c>
      <c r="E2136" s="128">
        <f t="shared" ca="1" si="101"/>
        <v>44553.127574545826</v>
      </c>
    </row>
    <row r="2137" spans="1:5" x14ac:dyDescent="0.3">
      <c r="A2137" s="73">
        <v>40743</v>
      </c>
      <c r="B2137" s="130">
        <v>1326.7299800000001</v>
      </c>
      <c r="C2137" s="125">
        <f t="shared" si="99"/>
        <v>-8.3340994396577939E-3</v>
      </c>
      <c r="D2137" s="128">
        <f t="shared" si="100"/>
        <v>-8334.0994396577935</v>
      </c>
      <c r="E2137" s="128">
        <f t="shared" ca="1" si="101"/>
        <v>44553.127574545826</v>
      </c>
    </row>
    <row r="2138" spans="1:5" x14ac:dyDescent="0.3">
      <c r="A2138" s="73">
        <v>40742</v>
      </c>
      <c r="B2138" s="130">
        <v>1305.4399410000001</v>
      </c>
      <c r="C2138" s="125">
        <f t="shared" si="99"/>
        <v>-2.5551144592138031E-2</v>
      </c>
      <c r="D2138" s="128">
        <f t="shared" si="100"/>
        <v>-25551.144592138029</v>
      </c>
      <c r="E2138" s="128">
        <f t="shared" ca="1" si="101"/>
        <v>44553.127574545826</v>
      </c>
    </row>
    <row r="2139" spans="1:5" x14ac:dyDescent="0.3">
      <c r="A2139" s="73">
        <v>40739</v>
      </c>
      <c r="B2139" s="130">
        <v>1316.1400149999999</v>
      </c>
      <c r="C2139" s="125">
        <f t="shared" si="99"/>
        <v>-3.4074387788408655E-3</v>
      </c>
      <c r="D2139" s="128">
        <f t="shared" si="100"/>
        <v>-3407.4387788408653</v>
      </c>
      <c r="E2139" s="128">
        <f t="shared" ca="1" si="101"/>
        <v>44553.127574545826</v>
      </c>
    </row>
    <row r="2140" spans="1:5" x14ac:dyDescent="0.3">
      <c r="A2140" s="73">
        <v>40738</v>
      </c>
      <c r="B2140" s="130">
        <v>1308.869995</v>
      </c>
      <c r="C2140" s="125">
        <f t="shared" si="99"/>
        <v>1.1166818075682983E-3</v>
      </c>
      <c r="D2140" s="128">
        <f t="shared" si="100"/>
        <v>1116.6818075682982</v>
      </c>
      <c r="E2140" s="128">
        <f t="shared" ca="1" si="101"/>
        <v>44553.127574545826</v>
      </c>
    </row>
    <row r="2141" spans="1:5" x14ac:dyDescent="0.3">
      <c r="A2141" s="73">
        <v>40737</v>
      </c>
      <c r="B2141" s="130">
        <v>1317.719971</v>
      </c>
      <c r="C2141" s="125">
        <f t="shared" si="99"/>
        <v>1.6233834580665407E-2</v>
      </c>
      <c r="D2141" s="128">
        <f t="shared" si="100"/>
        <v>16233.834580665407</v>
      </c>
      <c r="E2141" s="128">
        <f t="shared" ca="1" si="101"/>
        <v>44553.127574545826</v>
      </c>
    </row>
    <row r="2142" spans="1:5" x14ac:dyDescent="0.3">
      <c r="A2142" s="73">
        <v>40736</v>
      </c>
      <c r="B2142" s="130">
        <v>1313.6400149999999</v>
      </c>
      <c r="C2142" s="125">
        <f t="shared" si="99"/>
        <v>2.620110899838024E-2</v>
      </c>
      <c r="D2142" s="128">
        <f t="shared" si="100"/>
        <v>26201.108998380241</v>
      </c>
      <c r="E2142" s="128">
        <f t="shared" ca="1" si="101"/>
        <v>44553.127574545826</v>
      </c>
    </row>
    <row r="2143" spans="1:5" x14ac:dyDescent="0.3">
      <c r="A2143" s="73">
        <v>40735</v>
      </c>
      <c r="B2143" s="130">
        <v>1319.48999</v>
      </c>
      <c r="C2143" s="125">
        <f t="shared" si="99"/>
        <v>4.0238118153390179E-2</v>
      </c>
      <c r="D2143" s="128">
        <f t="shared" si="100"/>
        <v>40238.118153390176</v>
      </c>
      <c r="E2143" s="128">
        <f t="shared" ca="1" si="101"/>
        <v>44553.127574545826</v>
      </c>
    </row>
    <row r="2144" spans="1:5" x14ac:dyDescent="0.3">
      <c r="A2144" s="73">
        <v>40732</v>
      </c>
      <c r="B2144" s="130">
        <v>1343.8000489999999</v>
      </c>
      <c r="C2144" s="125">
        <f t="shared" si="99"/>
        <v>4.6980949746786127E-2</v>
      </c>
      <c r="D2144" s="128">
        <f t="shared" si="100"/>
        <v>46980.949746786129</v>
      </c>
      <c r="E2144" s="128">
        <f t="shared" ca="1" si="101"/>
        <v>44553.127574545826</v>
      </c>
    </row>
    <row r="2145" spans="1:5" x14ac:dyDescent="0.3">
      <c r="A2145" s="73">
        <v>40731</v>
      </c>
      <c r="B2145" s="130">
        <v>1353.219971</v>
      </c>
      <c r="C2145" s="125">
        <f t="shared" si="99"/>
        <v>5.1338591940209399E-2</v>
      </c>
      <c r="D2145" s="128">
        <f t="shared" si="100"/>
        <v>51338.5919402094</v>
      </c>
      <c r="E2145" s="128">
        <f t="shared" ca="1" si="101"/>
        <v>44553.127574545826</v>
      </c>
    </row>
    <row r="2146" spans="1:5" x14ac:dyDescent="0.3">
      <c r="A2146" s="73">
        <v>40730</v>
      </c>
      <c r="B2146" s="130">
        <v>1339.219971</v>
      </c>
      <c r="C2146" s="125">
        <f t="shared" si="99"/>
        <v>3.3731590655001975E-2</v>
      </c>
      <c r="D2146" s="128">
        <f t="shared" si="100"/>
        <v>33731.590655001972</v>
      </c>
      <c r="E2146" s="128">
        <f t="shared" ca="1" si="101"/>
        <v>44553.127574545826</v>
      </c>
    </row>
    <row r="2147" spans="1:5" x14ac:dyDescent="0.3">
      <c r="A2147" s="73">
        <v>40729</v>
      </c>
      <c r="B2147" s="130">
        <v>1337.880005</v>
      </c>
      <c r="C2147" s="125">
        <f t="shared" si="99"/>
        <v>4.6559670748767878E-2</v>
      </c>
      <c r="D2147" s="128">
        <f t="shared" si="100"/>
        <v>46559.67074876788</v>
      </c>
      <c r="E2147" s="128">
        <f t="shared" ca="1" si="101"/>
        <v>44553.127574545826</v>
      </c>
    </row>
    <row r="2148" spans="1:5" x14ac:dyDescent="0.3">
      <c r="A2148" s="73">
        <v>40725</v>
      </c>
      <c r="B2148" s="130">
        <v>1339.670044</v>
      </c>
      <c r="C2148" s="125">
        <f t="shared" si="99"/>
        <v>5.3613876523790793E-2</v>
      </c>
      <c r="D2148" s="128">
        <f t="shared" si="100"/>
        <v>53613.876523790794</v>
      </c>
      <c r="E2148" s="128">
        <f t="shared" ca="1" si="101"/>
        <v>44553.127574545826</v>
      </c>
    </row>
    <row r="2149" spans="1:5" x14ac:dyDescent="0.3">
      <c r="A2149" s="73">
        <v>40724</v>
      </c>
      <c r="B2149" s="130">
        <v>1320.6400149999999</v>
      </c>
      <c r="C2149" s="125">
        <f t="shared" si="99"/>
        <v>4.1809977101424867E-2</v>
      </c>
      <c r="D2149" s="128">
        <f t="shared" si="100"/>
        <v>41809.977101424869</v>
      </c>
      <c r="E2149" s="128">
        <f t="shared" ca="1" si="101"/>
        <v>44553.127574545826</v>
      </c>
    </row>
    <row r="2150" spans="1:5" x14ac:dyDescent="0.3">
      <c r="A2150" s="73">
        <v>40723</v>
      </c>
      <c r="B2150" s="130">
        <v>1307.410034</v>
      </c>
      <c r="C2150" s="125">
        <f t="shared" si="99"/>
        <v>3.3182649665694841E-2</v>
      </c>
      <c r="D2150" s="128">
        <f t="shared" si="100"/>
        <v>33182.649665694844</v>
      </c>
      <c r="E2150" s="128">
        <f t="shared" ca="1" si="101"/>
        <v>49167.660456443249</v>
      </c>
    </row>
    <row r="2151" spans="1:5" x14ac:dyDescent="0.3">
      <c r="A2151" s="73">
        <v>40722</v>
      </c>
      <c r="B2151" s="130">
        <v>1296.670044</v>
      </c>
      <c r="C2151" s="125">
        <f t="shared" si="99"/>
        <v>6.8330258754105699E-3</v>
      </c>
      <c r="D2151" s="128">
        <f t="shared" si="100"/>
        <v>6833.0258754105698</v>
      </c>
      <c r="E2151" s="128">
        <f t="shared" ca="1" si="101"/>
        <v>57731.929151449222</v>
      </c>
    </row>
    <row r="2152" spans="1:5" x14ac:dyDescent="0.3">
      <c r="A2152" s="73">
        <v>40721</v>
      </c>
      <c r="B2152" s="130">
        <v>1280.099976</v>
      </c>
      <c r="C2152" s="125">
        <f t="shared" si="99"/>
        <v>6.5024573143486197E-3</v>
      </c>
      <c r="D2152" s="128">
        <f t="shared" si="100"/>
        <v>6502.4573143486195</v>
      </c>
      <c r="E2152" s="128">
        <f t="shared" ca="1" si="101"/>
        <v>69247.910577836388</v>
      </c>
    </row>
    <row r="2153" spans="1:5" x14ac:dyDescent="0.3">
      <c r="A2153" s="73">
        <v>40718</v>
      </c>
      <c r="B2153" s="130">
        <v>1268.4499510000001</v>
      </c>
      <c r="C2153" s="125">
        <f t="shared" si="99"/>
        <v>-1.9906127868355439E-3</v>
      </c>
      <c r="D2153" s="128">
        <f t="shared" si="100"/>
        <v>-1990.6127868355438</v>
      </c>
      <c r="E2153" s="128">
        <f t="shared" ca="1" si="101"/>
        <v>75889.645200459374</v>
      </c>
    </row>
    <row r="2154" spans="1:5" x14ac:dyDescent="0.3">
      <c r="A2154" s="73">
        <v>40717</v>
      </c>
      <c r="B2154" s="130">
        <v>1283.5</v>
      </c>
      <c r="C2154" s="125">
        <f t="shared" si="99"/>
        <v>-4.2668735453840201E-3</v>
      </c>
      <c r="D2154" s="128">
        <f t="shared" si="100"/>
        <v>-4266.87354538402</v>
      </c>
      <c r="E2154" s="128">
        <f t="shared" ca="1" si="101"/>
        <v>75889.645200459374</v>
      </c>
    </row>
    <row r="2155" spans="1:5" x14ac:dyDescent="0.3">
      <c r="A2155" s="73">
        <v>40716</v>
      </c>
      <c r="B2155" s="130">
        <v>1287.1400149999999</v>
      </c>
      <c r="C2155" s="125">
        <f t="shared" si="99"/>
        <v>5.9238766845566282E-3</v>
      </c>
      <c r="D2155" s="128">
        <f t="shared" si="100"/>
        <v>5923.8766845566279</v>
      </c>
      <c r="E2155" s="128">
        <f t="shared" ca="1" si="101"/>
        <v>75889.645200459374</v>
      </c>
    </row>
    <row r="2156" spans="1:5" x14ac:dyDescent="0.3">
      <c r="A2156" s="73">
        <v>40715</v>
      </c>
      <c r="B2156" s="130">
        <v>1295.5200199999999</v>
      </c>
      <c r="C2156" s="125">
        <f t="shared" si="99"/>
        <v>8.2339093543670749E-3</v>
      </c>
      <c r="D2156" s="128">
        <f t="shared" si="100"/>
        <v>8233.9093543670751</v>
      </c>
      <c r="E2156" s="128">
        <f t="shared" ca="1" si="101"/>
        <v>75889.645200459374</v>
      </c>
    </row>
    <row r="2157" spans="1:5" x14ac:dyDescent="0.3">
      <c r="A2157" s="73">
        <v>40714</v>
      </c>
      <c r="B2157" s="130">
        <v>1278.3599850000001</v>
      </c>
      <c r="C2157" s="125">
        <f t="shared" si="99"/>
        <v>-6.0723378191196442E-3</v>
      </c>
      <c r="D2157" s="128">
        <f t="shared" si="100"/>
        <v>-6072.3378191196443</v>
      </c>
      <c r="E2157" s="128">
        <f t="shared" ca="1" si="101"/>
        <v>75889.645200459374</v>
      </c>
    </row>
    <row r="2158" spans="1:5" x14ac:dyDescent="0.3">
      <c r="A2158" s="73">
        <v>40711</v>
      </c>
      <c r="B2158" s="130">
        <v>1271.5</v>
      </c>
      <c r="C2158" s="125">
        <f t="shared" si="99"/>
        <v>-2.2043466381462373E-2</v>
      </c>
      <c r="D2158" s="128">
        <f t="shared" si="100"/>
        <v>-22043.466381462375</v>
      </c>
      <c r="E2158" s="128">
        <f t="shared" ca="1" si="101"/>
        <v>75889.645200459374</v>
      </c>
    </row>
    <row r="2159" spans="1:5" x14ac:dyDescent="0.3">
      <c r="A2159" s="73">
        <v>40710</v>
      </c>
      <c r="B2159" s="130">
        <v>1267.6400149999999</v>
      </c>
      <c r="C2159" s="125">
        <f t="shared" si="99"/>
        <v>-3.4502664276857553E-2</v>
      </c>
      <c r="D2159" s="128">
        <f t="shared" si="100"/>
        <v>-34502.664276857555</v>
      </c>
      <c r="E2159" s="128">
        <f t="shared" ca="1" si="101"/>
        <v>75889.645200459374</v>
      </c>
    </row>
    <row r="2160" spans="1:5" x14ac:dyDescent="0.3">
      <c r="A2160" s="73">
        <v>40709</v>
      </c>
      <c r="B2160" s="130">
        <v>1265.420044</v>
      </c>
      <c r="C2160" s="125">
        <f t="shared" si="99"/>
        <v>-3.7374008724410324E-2</v>
      </c>
      <c r="D2160" s="128">
        <f t="shared" si="100"/>
        <v>-37374.008724410327</v>
      </c>
      <c r="E2160" s="128">
        <f t="shared" ca="1" si="101"/>
        <v>75889.645200459374</v>
      </c>
    </row>
    <row r="2161" spans="1:5" x14ac:dyDescent="0.3">
      <c r="A2161" s="73">
        <v>40708</v>
      </c>
      <c r="B2161" s="130">
        <v>1287.869995</v>
      </c>
      <c r="C2161" s="125">
        <f t="shared" si="99"/>
        <v>-4.2618166880976971E-2</v>
      </c>
      <c r="D2161" s="128">
        <f t="shared" si="100"/>
        <v>-42618.166880976969</v>
      </c>
      <c r="E2161" s="128">
        <f t="shared" ca="1" si="101"/>
        <v>75889.645200459374</v>
      </c>
    </row>
    <row r="2162" spans="1:5" x14ac:dyDescent="0.3">
      <c r="A2162" s="73">
        <v>40707</v>
      </c>
      <c r="B2162" s="130">
        <v>1271.829956</v>
      </c>
      <c r="C2162" s="125">
        <f t="shared" si="99"/>
        <v>-4.4527098691796496E-2</v>
      </c>
      <c r="D2162" s="128">
        <f t="shared" si="100"/>
        <v>-44527.098691796498</v>
      </c>
      <c r="E2162" s="128">
        <f t="shared" ca="1" si="101"/>
        <v>75889.645200459374</v>
      </c>
    </row>
    <row r="2163" spans="1:5" x14ac:dyDescent="0.3">
      <c r="A2163" s="73">
        <v>40704</v>
      </c>
      <c r="B2163" s="130">
        <v>1270.9799800000001</v>
      </c>
      <c r="C2163" s="125">
        <f t="shared" si="99"/>
        <v>-4.1269047390320335E-2</v>
      </c>
      <c r="D2163" s="128">
        <f t="shared" si="100"/>
        <v>-41269.047390320338</v>
      </c>
      <c r="E2163" s="128">
        <f t="shared" ca="1" si="101"/>
        <v>75889.645200459374</v>
      </c>
    </row>
    <row r="2164" spans="1:5" x14ac:dyDescent="0.3">
      <c r="A2164" s="73">
        <v>40703</v>
      </c>
      <c r="B2164" s="130">
        <v>1289</v>
      </c>
      <c r="C2164" s="125">
        <f t="shared" si="99"/>
        <v>-2.3832401865350739E-2</v>
      </c>
      <c r="D2164" s="128">
        <f t="shared" si="100"/>
        <v>-23832.401865350737</v>
      </c>
      <c r="E2164" s="128">
        <f t="shared" ca="1" si="101"/>
        <v>75889.645200459374</v>
      </c>
    </row>
    <row r="2165" spans="1:5" x14ac:dyDescent="0.3">
      <c r="A2165" s="73">
        <v>40702</v>
      </c>
      <c r="B2165" s="130">
        <v>1279.5600589999999</v>
      </c>
      <c r="C2165" s="125">
        <f t="shared" si="99"/>
        <v>-2.7896776666813783E-2</v>
      </c>
      <c r="D2165" s="128">
        <f t="shared" si="100"/>
        <v>-27896.776666813785</v>
      </c>
      <c r="E2165" s="128">
        <f t="shared" ca="1" si="101"/>
        <v>75889.645200459374</v>
      </c>
    </row>
    <row r="2166" spans="1:5" x14ac:dyDescent="0.3">
      <c r="A2166" s="73">
        <v>40701</v>
      </c>
      <c r="B2166" s="130">
        <v>1284.9399410000001</v>
      </c>
      <c r="C2166" s="125">
        <f t="shared" si="99"/>
        <v>-2.4617270867779206E-2</v>
      </c>
      <c r="D2166" s="128">
        <f t="shared" si="100"/>
        <v>-24617.270867779207</v>
      </c>
      <c r="E2166" s="128">
        <f t="shared" ca="1" si="101"/>
        <v>75889.645200459374</v>
      </c>
    </row>
    <row r="2167" spans="1:5" x14ac:dyDescent="0.3">
      <c r="A2167" s="73">
        <v>40700</v>
      </c>
      <c r="B2167" s="130">
        <v>1286.170044</v>
      </c>
      <c r="C2167" s="125">
        <f t="shared" si="99"/>
        <v>-3.532665948642566E-2</v>
      </c>
      <c r="D2167" s="128">
        <f t="shared" si="100"/>
        <v>-35326.659486425662</v>
      </c>
      <c r="E2167" s="128">
        <f t="shared" ca="1" si="101"/>
        <v>75889.645200459374</v>
      </c>
    </row>
    <row r="2168" spans="1:5" x14ac:dyDescent="0.3">
      <c r="A2168" s="73">
        <v>40697</v>
      </c>
      <c r="B2168" s="130">
        <v>1300.160034</v>
      </c>
      <c r="C2168" s="125">
        <f t="shared" si="99"/>
        <v>-3.2331008317910248E-2</v>
      </c>
      <c r="D2168" s="128">
        <f t="shared" si="100"/>
        <v>-32331.008317910248</v>
      </c>
      <c r="E2168" s="128">
        <f t="shared" ca="1" si="101"/>
        <v>75889.645200459374</v>
      </c>
    </row>
    <row r="2169" spans="1:5" x14ac:dyDescent="0.3">
      <c r="A2169" s="73">
        <v>40696</v>
      </c>
      <c r="B2169" s="130">
        <v>1312.9399410000001</v>
      </c>
      <c r="C2169" s="125">
        <f t="shared" si="99"/>
        <v>-2.0691076082795079E-2</v>
      </c>
      <c r="D2169" s="128">
        <f t="shared" si="100"/>
        <v>-20691.07608279508</v>
      </c>
      <c r="E2169" s="128">
        <f t="shared" ca="1" si="101"/>
        <v>75889.645200459374</v>
      </c>
    </row>
    <row r="2170" spans="1:5" x14ac:dyDescent="0.3">
      <c r="A2170" s="73">
        <v>40695</v>
      </c>
      <c r="B2170" s="130">
        <v>1314.5500489999999</v>
      </c>
      <c r="C2170" s="125">
        <f t="shared" si="99"/>
        <v>-1.0857899454587816E-2</v>
      </c>
      <c r="D2170" s="128">
        <f t="shared" si="100"/>
        <v>-10857.899454587816</v>
      </c>
      <c r="E2170" s="128">
        <f t="shared" ca="1" si="101"/>
        <v>75889.645200459374</v>
      </c>
    </row>
    <row r="2171" spans="1:5" x14ac:dyDescent="0.3">
      <c r="A2171" s="73">
        <v>40694</v>
      </c>
      <c r="B2171" s="130">
        <v>1345.1999510000001</v>
      </c>
      <c r="C2171" s="125">
        <f t="shared" si="99"/>
        <v>1.1831767804554749E-2</v>
      </c>
      <c r="D2171" s="128">
        <f t="shared" si="100"/>
        <v>11831.767804554749</v>
      </c>
      <c r="E2171" s="128">
        <f t="shared" ca="1" si="101"/>
        <v>75889.645200459374</v>
      </c>
    </row>
    <row r="2172" spans="1:5" x14ac:dyDescent="0.3">
      <c r="A2172" s="73">
        <v>40690</v>
      </c>
      <c r="B2172" s="130">
        <v>1331.099976</v>
      </c>
      <c r="C2172" s="125">
        <f t="shared" si="99"/>
        <v>-4.9859422025319011E-3</v>
      </c>
      <c r="D2172" s="128">
        <f t="shared" si="100"/>
        <v>-4985.9422025319009</v>
      </c>
      <c r="E2172" s="128">
        <f t="shared" ca="1" si="101"/>
        <v>75889.645200459374</v>
      </c>
    </row>
    <row r="2173" spans="1:5" x14ac:dyDescent="0.3">
      <c r="A2173" s="73">
        <v>40689</v>
      </c>
      <c r="B2173" s="130">
        <v>1325.6899410000001</v>
      </c>
      <c r="C2173" s="125">
        <f t="shared" si="99"/>
        <v>-1.7024493079310532E-2</v>
      </c>
      <c r="D2173" s="128">
        <f t="shared" si="100"/>
        <v>-17024.49307931053</v>
      </c>
      <c r="E2173" s="128">
        <f t="shared" ca="1" si="101"/>
        <v>75889.645200459374</v>
      </c>
    </row>
    <row r="2174" spans="1:5" x14ac:dyDescent="0.3">
      <c r="A2174" s="73">
        <v>40688</v>
      </c>
      <c r="B2174" s="130">
        <v>1320.469971</v>
      </c>
      <c r="C2174" s="125">
        <f t="shared" si="99"/>
        <v>-1.6101861072724377E-2</v>
      </c>
      <c r="D2174" s="128">
        <f t="shared" si="100"/>
        <v>-16101.861072724378</v>
      </c>
      <c r="E2174" s="128">
        <f t="shared" ca="1" si="101"/>
        <v>75889.645200459374</v>
      </c>
    </row>
    <row r="2175" spans="1:5" x14ac:dyDescent="0.3">
      <c r="A2175" s="73">
        <v>40687</v>
      </c>
      <c r="B2175" s="130">
        <v>1316.280029</v>
      </c>
      <c r="C2175" s="125">
        <f t="shared" si="99"/>
        <v>-3.0121727707758339E-2</v>
      </c>
      <c r="D2175" s="128">
        <f t="shared" si="100"/>
        <v>-30121.727707758339</v>
      </c>
      <c r="E2175" s="128">
        <f t="shared" ca="1" si="101"/>
        <v>75889.645200459374</v>
      </c>
    </row>
    <row r="2176" spans="1:5" x14ac:dyDescent="0.3">
      <c r="A2176" s="73">
        <v>40686</v>
      </c>
      <c r="B2176" s="130">
        <v>1317.369995</v>
      </c>
      <c r="C2176" s="125">
        <f t="shared" si="99"/>
        <v>-2.1481287955960271E-2</v>
      </c>
      <c r="D2176" s="128">
        <f t="shared" si="100"/>
        <v>-21481.28795596027</v>
      </c>
      <c r="E2176" s="128">
        <f t="shared" ca="1" si="101"/>
        <v>75889.645200459374</v>
      </c>
    </row>
    <row r="2177" spans="1:5" x14ac:dyDescent="0.3">
      <c r="A2177" s="73">
        <v>40683</v>
      </c>
      <c r="B2177" s="130">
        <v>1333.2700199999999</v>
      </c>
      <c r="C2177" s="125">
        <f t="shared" si="99"/>
        <v>-5.1708187236011449E-3</v>
      </c>
      <c r="D2177" s="128">
        <f t="shared" si="100"/>
        <v>-5170.8187236011445</v>
      </c>
      <c r="E2177" s="128">
        <f t="shared" ca="1" si="101"/>
        <v>77996.041623920231</v>
      </c>
    </row>
    <row r="2178" spans="1:5" x14ac:dyDescent="0.3">
      <c r="A2178" s="73">
        <v>40682</v>
      </c>
      <c r="B2178" s="130">
        <v>1343.599976</v>
      </c>
      <c r="C2178" s="125">
        <f t="shared" si="99"/>
        <v>6.366564416745879E-3</v>
      </c>
      <c r="D2178" s="128">
        <f t="shared" si="100"/>
        <v>6366.5644167458786</v>
      </c>
      <c r="E2178" s="128">
        <f t="shared" ca="1" si="101"/>
        <v>77996.041623920231</v>
      </c>
    </row>
    <row r="2179" spans="1:5" x14ac:dyDescent="0.3">
      <c r="A2179" s="73">
        <v>40681</v>
      </c>
      <c r="B2179" s="130">
        <v>1340.6800539999999</v>
      </c>
      <c r="C2179" s="125">
        <f t="shared" si="99"/>
        <v>-4.9282221492474854E-3</v>
      </c>
      <c r="D2179" s="128">
        <f t="shared" si="100"/>
        <v>-4928.2221492474855</v>
      </c>
      <c r="E2179" s="128">
        <f t="shared" ca="1" si="101"/>
        <v>77996.041623920231</v>
      </c>
    </row>
    <row r="2180" spans="1:5" x14ac:dyDescent="0.3">
      <c r="A2180" s="73">
        <v>40680</v>
      </c>
      <c r="B2180" s="130">
        <v>1328.9799800000001</v>
      </c>
      <c r="C2180" s="125">
        <f t="shared" si="99"/>
        <v>-2.0374176336682925E-2</v>
      </c>
      <c r="D2180" s="128">
        <f t="shared" si="100"/>
        <v>-20374.176336682925</v>
      </c>
      <c r="E2180" s="128">
        <f t="shared" ca="1" si="101"/>
        <v>77996.041623920231</v>
      </c>
    </row>
    <row r="2181" spans="1:5" x14ac:dyDescent="0.3">
      <c r="A2181" s="73">
        <v>40679</v>
      </c>
      <c r="B2181" s="130">
        <v>1329.469971</v>
      </c>
      <c r="C2181" s="125">
        <f t="shared" si="99"/>
        <v>-2.3324665135992184E-2</v>
      </c>
      <c r="D2181" s="128">
        <f t="shared" si="100"/>
        <v>-23324.665135992185</v>
      </c>
      <c r="E2181" s="128">
        <f t="shared" ca="1" si="101"/>
        <v>77996.041623920231</v>
      </c>
    </row>
    <row r="2182" spans="1:5" x14ac:dyDescent="0.3">
      <c r="A2182" s="73">
        <v>40676</v>
      </c>
      <c r="B2182" s="130">
        <v>1337.7700199999999</v>
      </c>
      <c r="C2182" s="125">
        <f t="shared" si="99"/>
        <v>-1.8949674235481773E-2</v>
      </c>
      <c r="D2182" s="128">
        <f t="shared" si="100"/>
        <v>-18949.674235481772</v>
      </c>
      <c r="E2182" s="128">
        <f t="shared" ca="1" si="101"/>
        <v>77996.041623920231</v>
      </c>
    </row>
    <row r="2183" spans="1:5" x14ac:dyDescent="0.3">
      <c r="A2183" s="73">
        <v>40675</v>
      </c>
      <c r="B2183" s="130">
        <v>1348.650024</v>
      </c>
      <c r="C2183" s="125">
        <f t="shared" si="99"/>
        <v>-8.6954282120343951E-3</v>
      </c>
      <c r="D2183" s="128">
        <f t="shared" si="100"/>
        <v>-8695.428212034396</v>
      </c>
      <c r="E2183" s="128">
        <f t="shared" ca="1" si="101"/>
        <v>77996.041623920231</v>
      </c>
    </row>
    <row r="2184" spans="1:5" x14ac:dyDescent="0.3">
      <c r="A2184" s="73">
        <v>40674</v>
      </c>
      <c r="B2184" s="130">
        <v>1342.079956</v>
      </c>
      <c r="C2184" s="125">
        <f t="shared" ref="C2184:C2247" si="102">B2184/B2194-1</f>
        <v>-1.0017318250454488E-2</v>
      </c>
      <c r="D2184" s="128">
        <f t="shared" ref="D2184:D2247" si="103">C2184*$B$5</f>
        <v>-10017.318250454487</v>
      </c>
      <c r="E2184" s="128">
        <f t="shared" ref="E2184:E2247" ca="1" si="104">ABS(_xlfn.PERCENTILE.INC(OFFSET(D2184,0,0,Window),1-VaRLevel))</f>
        <v>77996.041623920231</v>
      </c>
    </row>
    <row r="2185" spans="1:5" x14ac:dyDescent="0.3">
      <c r="A2185" s="73">
        <v>40673</v>
      </c>
      <c r="B2185" s="130">
        <v>1357.160034</v>
      </c>
      <c r="C2185" s="125">
        <f t="shared" si="102"/>
        <v>7.3632345191891879E-3</v>
      </c>
      <c r="D2185" s="128">
        <f t="shared" si="103"/>
        <v>7363.2345191891882</v>
      </c>
      <c r="E2185" s="128">
        <f t="shared" ca="1" si="104"/>
        <v>77996.041623920231</v>
      </c>
    </row>
    <row r="2186" spans="1:5" x14ac:dyDescent="0.3">
      <c r="A2186" s="73">
        <v>40672</v>
      </c>
      <c r="B2186" s="130">
        <v>1346.290039</v>
      </c>
      <c r="C2186" s="125">
        <f t="shared" si="102"/>
        <v>8.2681437932972113E-3</v>
      </c>
      <c r="D2186" s="128">
        <f t="shared" si="103"/>
        <v>8268.1437932972112</v>
      </c>
      <c r="E2186" s="128">
        <f t="shared" ca="1" si="104"/>
        <v>77996.041623920231</v>
      </c>
    </row>
    <row r="2187" spans="1:5" x14ac:dyDescent="0.3">
      <c r="A2187" s="73">
        <v>40669</v>
      </c>
      <c r="B2187" s="130">
        <v>1340.1999510000001</v>
      </c>
      <c r="C2187" s="125">
        <f t="shared" si="102"/>
        <v>2.1085600124550741E-3</v>
      </c>
      <c r="D2187" s="128">
        <f t="shared" si="103"/>
        <v>2108.5600124550742</v>
      </c>
      <c r="E2187" s="128">
        <f t="shared" ca="1" si="104"/>
        <v>77996.041623920231</v>
      </c>
    </row>
    <row r="2188" spans="1:5" x14ac:dyDescent="0.3">
      <c r="A2188" s="73">
        <v>40668</v>
      </c>
      <c r="B2188" s="130">
        <v>1335.099976</v>
      </c>
      <c r="C2188" s="125">
        <f t="shared" si="102"/>
        <v>3.5629386432574073E-3</v>
      </c>
      <c r="D2188" s="128">
        <f t="shared" si="103"/>
        <v>3562.9386432574074</v>
      </c>
      <c r="E2188" s="128">
        <f t="shared" ca="1" si="104"/>
        <v>77996.041623920231</v>
      </c>
    </row>
    <row r="2189" spans="1:5" x14ac:dyDescent="0.3">
      <c r="A2189" s="73">
        <v>40667</v>
      </c>
      <c r="B2189" s="130">
        <v>1347.3199460000001</v>
      </c>
      <c r="C2189" s="125">
        <f t="shared" si="102"/>
        <v>2.6435641032574786E-2</v>
      </c>
      <c r="D2189" s="128">
        <f t="shared" si="103"/>
        <v>26435.641032574786</v>
      </c>
      <c r="E2189" s="128">
        <f t="shared" ca="1" si="104"/>
        <v>77996.041623920231</v>
      </c>
    </row>
    <row r="2190" spans="1:5" x14ac:dyDescent="0.3">
      <c r="A2190" s="73">
        <v>40666</v>
      </c>
      <c r="B2190" s="130">
        <v>1356.619995</v>
      </c>
      <c r="C2190" s="125">
        <f t="shared" si="102"/>
        <v>3.9444028539727283E-2</v>
      </c>
      <c r="D2190" s="128">
        <f t="shared" si="103"/>
        <v>39444.028539727282</v>
      </c>
      <c r="E2190" s="128">
        <f t="shared" ca="1" si="104"/>
        <v>82254.158174250464</v>
      </c>
    </row>
    <row r="2191" spans="1:5" x14ac:dyDescent="0.3">
      <c r="A2191" s="73">
        <v>40665</v>
      </c>
      <c r="B2191" s="130">
        <v>1361.219971</v>
      </c>
      <c r="C2191" s="125">
        <f t="shared" si="102"/>
        <v>3.1477263654998033E-2</v>
      </c>
      <c r="D2191" s="128">
        <f t="shared" si="103"/>
        <v>31477.263654998034</v>
      </c>
      <c r="E2191" s="128">
        <f t="shared" ca="1" si="104"/>
        <v>82254.158174250464</v>
      </c>
    </row>
    <row r="2192" spans="1:5" x14ac:dyDescent="0.3">
      <c r="A2192" s="73">
        <v>40662</v>
      </c>
      <c r="B2192" s="130">
        <v>1363.6099850000001</v>
      </c>
      <c r="C2192" s="125">
        <f t="shared" si="102"/>
        <v>3.734440271210171E-2</v>
      </c>
      <c r="D2192" s="128">
        <f t="shared" si="103"/>
        <v>37344.402712101706</v>
      </c>
      <c r="E2192" s="128">
        <f t="shared" ca="1" si="104"/>
        <v>82254.158174250464</v>
      </c>
    </row>
    <row r="2193" spans="1:5" x14ac:dyDescent="0.3">
      <c r="A2193" s="73">
        <v>40661</v>
      </c>
      <c r="B2193" s="130">
        <v>1360.4799800000001</v>
      </c>
      <c r="C2193" s="125">
        <f t="shared" si="102"/>
        <v>3.5049904374056196E-2</v>
      </c>
      <c r="D2193" s="128">
        <f t="shared" si="103"/>
        <v>35049.904374056197</v>
      </c>
      <c r="E2193" s="128">
        <f t="shared" ca="1" si="104"/>
        <v>82254.158174250464</v>
      </c>
    </row>
    <row r="2194" spans="1:5" x14ac:dyDescent="0.3">
      <c r="A2194" s="73">
        <v>40660</v>
      </c>
      <c r="B2194" s="130">
        <v>1355.660034</v>
      </c>
      <c r="C2194" s="125">
        <f t="shared" si="102"/>
        <v>3.1579106749794805E-2</v>
      </c>
      <c r="D2194" s="128">
        <f t="shared" si="103"/>
        <v>31579.106749794806</v>
      </c>
      <c r="E2194" s="128">
        <f t="shared" ca="1" si="104"/>
        <v>82254.158174250464</v>
      </c>
    </row>
    <row r="2195" spans="1:5" x14ac:dyDescent="0.3">
      <c r="A2195" s="73">
        <v>40659</v>
      </c>
      <c r="B2195" s="130">
        <v>1347.23999</v>
      </c>
      <c r="C2195" s="125">
        <f t="shared" si="102"/>
        <v>1.7199484824592659E-2</v>
      </c>
      <c r="D2195" s="128">
        <f t="shared" si="103"/>
        <v>17199.484824592659</v>
      </c>
      <c r="E2195" s="128">
        <f t="shared" ca="1" si="104"/>
        <v>82254.158174250464</v>
      </c>
    </row>
    <row r="2196" spans="1:5" x14ac:dyDescent="0.3">
      <c r="A2196" s="73">
        <v>40658</v>
      </c>
      <c r="B2196" s="130">
        <v>1335.25</v>
      </c>
      <c r="C2196" s="125">
        <f t="shared" si="102"/>
        <v>5.3306096098038047E-3</v>
      </c>
      <c r="D2196" s="128">
        <f t="shared" si="103"/>
        <v>5330.6096098038051</v>
      </c>
      <c r="E2196" s="128">
        <f t="shared" ca="1" si="104"/>
        <v>82254.158174250464</v>
      </c>
    </row>
    <row r="2197" spans="1:5" x14ac:dyDescent="0.3">
      <c r="A2197" s="73">
        <v>40654</v>
      </c>
      <c r="B2197" s="130">
        <v>1337.380005</v>
      </c>
      <c r="C2197" s="125">
        <f t="shared" si="102"/>
        <v>2.9021116984342399E-3</v>
      </c>
      <c r="D2197" s="128">
        <f t="shared" si="103"/>
        <v>2902.1116984342398</v>
      </c>
      <c r="E2197" s="128">
        <f t="shared" ca="1" si="104"/>
        <v>82254.158174250464</v>
      </c>
    </row>
    <row r="2198" spans="1:5" x14ac:dyDescent="0.3">
      <c r="A2198" s="73">
        <v>40653</v>
      </c>
      <c r="B2198" s="130">
        <v>1330.3599850000001</v>
      </c>
      <c r="C2198" s="125">
        <f t="shared" si="102"/>
        <v>-3.8786212683511456E-3</v>
      </c>
      <c r="D2198" s="128">
        <f t="shared" si="103"/>
        <v>-3878.6212683511458</v>
      </c>
      <c r="E2198" s="128">
        <f t="shared" ca="1" si="104"/>
        <v>82254.158174250464</v>
      </c>
    </row>
    <row r="2199" spans="1:5" x14ac:dyDescent="0.3">
      <c r="A2199" s="73">
        <v>40652</v>
      </c>
      <c r="B2199" s="130">
        <v>1312.619995</v>
      </c>
      <c r="C2199" s="125">
        <f t="shared" si="102"/>
        <v>-1.50154280820054E-2</v>
      </c>
      <c r="D2199" s="128">
        <f t="shared" si="103"/>
        <v>-15015.428082005399</v>
      </c>
      <c r="E2199" s="128">
        <f t="shared" ca="1" si="104"/>
        <v>82254.158174250464</v>
      </c>
    </row>
    <row r="2200" spans="1:5" x14ac:dyDescent="0.3">
      <c r="A2200" s="73">
        <v>40651</v>
      </c>
      <c r="B2200" s="130">
        <v>1305.1400149999999</v>
      </c>
      <c r="C2200" s="125">
        <f t="shared" si="102"/>
        <v>-2.0804714716381678E-2</v>
      </c>
      <c r="D2200" s="128">
        <f t="shared" si="103"/>
        <v>-20804.714716381677</v>
      </c>
      <c r="E2200" s="128">
        <f t="shared" ca="1" si="104"/>
        <v>82254.158174250464</v>
      </c>
    </row>
    <row r="2201" spans="1:5" x14ac:dyDescent="0.3">
      <c r="A2201" s="73">
        <v>40648</v>
      </c>
      <c r="B2201" s="130">
        <v>1319.6800539999999</v>
      </c>
      <c r="C2201" s="125">
        <f t="shared" si="102"/>
        <v>-9.5541009712930558E-3</v>
      </c>
      <c r="D2201" s="128">
        <f t="shared" si="103"/>
        <v>-9554.1009712930554</v>
      </c>
      <c r="E2201" s="128">
        <f t="shared" ca="1" si="104"/>
        <v>82254.158174250464</v>
      </c>
    </row>
    <row r="2202" spans="1:5" x14ac:dyDescent="0.3">
      <c r="A2202" s="73">
        <v>40647</v>
      </c>
      <c r="B2202" s="130">
        <v>1314.5200199999999</v>
      </c>
      <c r="C2202" s="125">
        <f t="shared" si="102"/>
        <v>-8.5304574306964698E-3</v>
      </c>
      <c r="D2202" s="128">
        <f t="shared" si="103"/>
        <v>-8530.4574306964696</v>
      </c>
      <c r="E2202" s="128">
        <f t="shared" ca="1" si="104"/>
        <v>82254.158174250464</v>
      </c>
    </row>
    <row r="2203" spans="1:5" x14ac:dyDescent="0.3">
      <c r="A2203" s="73">
        <v>40646</v>
      </c>
      <c r="B2203" s="130">
        <v>1314.410034</v>
      </c>
      <c r="C2203" s="125">
        <f t="shared" si="102"/>
        <v>-1.0427157255152197E-2</v>
      </c>
      <c r="D2203" s="128">
        <f t="shared" si="103"/>
        <v>-10427.157255152197</v>
      </c>
      <c r="E2203" s="128">
        <f t="shared" ca="1" si="104"/>
        <v>82254.158174250464</v>
      </c>
    </row>
    <row r="2204" spans="1:5" x14ac:dyDescent="0.3">
      <c r="A2204" s="73">
        <v>40645</v>
      </c>
      <c r="B2204" s="130">
        <v>1314.160034</v>
      </c>
      <c r="C2204" s="125">
        <f t="shared" si="102"/>
        <v>-4.001627384417672E-3</v>
      </c>
      <c r="D2204" s="128">
        <f t="shared" si="103"/>
        <v>-4001.6273844176721</v>
      </c>
      <c r="E2204" s="128">
        <f t="shared" ca="1" si="104"/>
        <v>82254.158174250464</v>
      </c>
    </row>
    <row r="2205" spans="1:5" x14ac:dyDescent="0.3">
      <c r="A2205" s="73">
        <v>40644</v>
      </c>
      <c r="B2205" s="130">
        <v>1324.459961</v>
      </c>
      <c r="C2205" s="125">
        <f t="shared" si="102"/>
        <v>1.0891565835949191E-2</v>
      </c>
      <c r="D2205" s="128">
        <f t="shared" si="103"/>
        <v>10891.56583594919</v>
      </c>
      <c r="E2205" s="128">
        <f t="shared" ca="1" si="104"/>
        <v>82254.158174250464</v>
      </c>
    </row>
    <row r="2206" spans="1:5" x14ac:dyDescent="0.3">
      <c r="A2206" s="73">
        <v>40641</v>
      </c>
      <c r="B2206" s="130">
        <v>1328.170044</v>
      </c>
      <c r="C2206" s="125">
        <f t="shared" si="102"/>
        <v>1.093773364595152E-2</v>
      </c>
      <c r="D2206" s="128">
        <f t="shared" si="103"/>
        <v>10937.733645951519</v>
      </c>
      <c r="E2206" s="128">
        <f t="shared" ca="1" si="104"/>
        <v>82254.158174250464</v>
      </c>
    </row>
    <row r="2207" spans="1:5" x14ac:dyDescent="0.3">
      <c r="A2207" s="73">
        <v>40640</v>
      </c>
      <c r="B2207" s="130">
        <v>1333.51001</v>
      </c>
      <c r="C2207" s="125">
        <f t="shared" si="102"/>
        <v>1.8210814547922505E-2</v>
      </c>
      <c r="D2207" s="128">
        <f t="shared" si="103"/>
        <v>18210.814547922506</v>
      </c>
      <c r="E2207" s="128">
        <f t="shared" ca="1" si="104"/>
        <v>82254.158174250464</v>
      </c>
    </row>
    <row r="2208" spans="1:5" x14ac:dyDescent="0.3">
      <c r="A2208" s="73">
        <v>40639</v>
      </c>
      <c r="B2208" s="130">
        <v>1335.540039</v>
      </c>
      <c r="C2208" s="125">
        <f t="shared" si="102"/>
        <v>2.9286186828798133E-2</v>
      </c>
      <c r="D2208" s="128">
        <f t="shared" si="103"/>
        <v>29286.186828798134</v>
      </c>
      <c r="E2208" s="128">
        <f t="shared" ca="1" si="104"/>
        <v>82254.158174250464</v>
      </c>
    </row>
    <row r="2209" spans="1:5" x14ac:dyDescent="0.3">
      <c r="A2209" s="73">
        <v>40638</v>
      </c>
      <c r="B2209" s="130">
        <v>1332.630005</v>
      </c>
      <c r="C2209" s="125">
        <f t="shared" si="102"/>
        <v>3.0036238588988295E-2</v>
      </c>
      <c r="D2209" s="128">
        <f t="shared" si="103"/>
        <v>30036.238588988297</v>
      </c>
      <c r="E2209" s="128">
        <f t="shared" ca="1" si="104"/>
        <v>82254.158174250464</v>
      </c>
    </row>
    <row r="2210" spans="1:5" x14ac:dyDescent="0.3">
      <c r="A2210" s="73">
        <v>40637</v>
      </c>
      <c r="B2210" s="130">
        <v>1332.869995</v>
      </c>
      <c r="C2210" s="125">
        <f t="shared" si="102"/>
        <v>2.6563864097706835E-2</v>
      </c>
      <c r="D2210" s="128">
        <f t="shared" si="103"/>
        <v>26563.864097706835</v>
      </c>
      <c r="E2210" s="128">
        <f t="shared" ca="1" si="104"/>
        <v>82254.158174250464</v>
      </c>
    </row>
    <row r="2211" spans="1:5" x14ac:dyDescent="0.3">
      <c r="A2211" s="73">
        <v>40634</v>
      </c>
      <c r="B2211" s="130">
        <v>1332.410034</v>
      </c>
      <c r="C2211" s="125">
        <f t="shared" si="102"/>
        <v>4.1588226031645137E-2</v>
      </c>
      <c r="D2211" s="128">
        <f t="shared" si="103"/>
        <v>41588.226031645136</v>
      </c>
      <c r="E2211" s="128">
        <f t="shared" ca="1" si="104"/>
        <v>82254.158174250464</v>
      </c>
    </row>
    <row r="2212" spans="1:5" x14ac:dyDescent="0.3">
      <c r="A2212" s="73">
        <v>40633</v>
      </c>
      <c r="B2212" s="130">
        <v>1325.829956</v>
      </c>
      <c r="C2212" s="125">
        <f t="shared" si="102"/>
        <v>4.091164948845738E-2</v>
      </c>
      <c r="D2212" s="128">
        <f t="shared" si="103"/>
        <v>40911.649488457377</v>
      </c>
      <c r="E2212" s="128">
        <f t="shared" ca="1" si="104"/>
        <v>82254.158174250464</v>
      </c>
    </row>
    <row r="2213" spans="1:5" x14ac:dyDescent="0.3">
      <c r="A2213" s="73">
        <v>40632</v>
      </c>
      <c r="B2213" s="130">
        <v>1328.26001</v>
      </c>
      <c r="C2213" s="125">
        <f t="shared" si="102"/>
        <v>5.6791423776369143E-2</v>
      </c>
      <c r="D2213" s="128">
        <f t="shared" si="103"/>
        <v>56791.423776369142</v>
      </c>
      <c r="E2213" s="128">
        <f t="shared" ca="1" si="104"/>
        <v>82254.158174250464</v>
      </c>
    </row>
    <row r="2214" spans="1:5" x14ac:dyDescent="0.3">
      <c r="A2214" s="73">
        <v>40631</v>
      </c>
      <c r="B2214" s="130">
        <v>1319.4399410000001</v>
      </c>
      <c r="C2214" s="125">
        <f t="shared" si="102"/>
        <v>2.930870224480131E-2</v>
      </c>
      <c r="D2214" s="128">
        <f t="shared" si="103"/>
        <v>29308.702244801309</v>
      </c>
      <c r="E2214" s="128">
        <f t="shared" ca="1" si="104"/>
        <v>82254.158174250464</v>
      </c>
    </row>
    <row r="2215" spans="1:5" x14ac:dyDescent="0.3">
      <c r="A2215" s="73">
        <v>40630</v>
      </c>
      <c r="B2215" s="130">
        <v>1310.1899410000001</v>
      </c>
      <c r="C2215" s="125">
        <f t="shared" si="102"/>
        <v>1.064488760351967E-2</v>
      </c>
      <c r="D2215" s="128">
        <f t="shared" si="103"/>
        <v>10644.88760351967</v>
      </c>
      <c r="E2215" s="128">
        <f t="shared" ca="1" si="104"/>
        <v>82254.158174250464</v>
      </c>
    </row>
    <row r="2216" spans="1:5" x14ac:dyDescent="0.3">
      <c r="A2216" s="73">
        <v>40627</v>
      </c>
      <c r="B2216" s="130">
        <v>1313.8000489999999</v>
      </c>
      <c r="C2216" s="125">
        <f t="shared" si="102"/>
        <v>7.2990613889096778E-3</v>
      </c>
      <c r="D2216" s="128">
        <f t="shared" si="103"/>
        <v>7299.0613889096776</v>
      </c>
      <c r="E2216" s="128">
        <f t="shared" ca="1" si="104"/>
        <v>82254.158174250464</v>
      </c>
    </row>
    <row r="2217" spans="1:5" x14ac:dyDescent="0.3">
      <c r="A2217" s="73">
        <v>40626</v>
      </c>
      <c r="B2217" s="130">
        <v>1309.660034</v>
      </c>
      <c r="C2217" s="125">
        <f t="shared" si="102"/>
        <v>1.1234604912724766E-2</v>
      </c>
      <c r="D2217" s="128">
        <f t="shared" si="103"/>
        <v>11234.604912724766</v>
      </c>
      <c r="E2217" s="128">
        <f t="shared" ca="1" si="104"/>
        <v>82254.158174250464</v>
      </c>
    </row>
    <row r="2218" spans="1:5" x14ac:dyDescent="0.3">
      <c r="A2218" s="73">
        <v>40625</v>
      </c>
      <c r="B2218" s="130">
        <v>1297.540039</v>
      </c>
      <c r="C2218" s="125">
        <f t="shared" si="102"/>
        <v>-1.7030030347570002E-2</v>
      </c>
      <c r="D2218" s="128">
        <f t="shared" si="103"/>
        <v>-17030.030347570002</v>
      </c>
      <c r="E2218" s="128">
        <f t="shared" ca="1" si="104"/>
        <v>82254.158174250464</v>
      </c>
    </row>
    <row r="2219" spans="1:5" x14ac:dyDescent="0.3">
      <c r="A2219" s="73">
        <v>40624</v>
      </c>
      <c r="B2219" s="130">
        <v>1293.7700199999999</v>
      </c>
      <c r="C2219" s="125">
        <f t="shared" si="102"/>
        <v>-2.1220685982900278E-2</v>
      </c>
      <c r="D2219" s="128">
        <f t="shared" si="103"/>
        <v>-21220.685982900279</v>
      </c>
      <c r="E2219" s="128">
        <f t="shared" ca="1" si="104"/>
        <v>82254.158174250464</v>
      </c>
    </row>
    <row r="2220" spans="1:5" x14ac:dyDescent="0.3">
      <c r="A2220" s="73">
        <v>40623</v>
      </c>
      <c r="B2220" s="130">
        <v>1298.380005</v>
      </c>
      <c r="C2220" s="125">
        <f t="shared" si="102"/>
        <v>-8.9685756033043296E-3</v>
      </c>
      <c r="D2220" s="128">
        <f t="shared" si="103"/>
        <v>-8968.575603304329</v>
      </c>
      <c r="E2220" s="128">
        <f t="shared" ca="1" si="104"/>
        <v>82254.158174250464</v>
      </c>
    </row>
    <row r="2221" spans="1:5" x14ac:dyDescent="0.3">
      <c r="A2221" s="73">
        <v>40620</v>
      </c>
      <c r="B2221" s="130">
        <v>1279.209961</v>
      </c>
      <c r="C2221" s="125">
        <f t="shared" si="102"/>
        <v>-3.1745117691493907E-2</v>
      </c>
      <c r="D2221" s="128">
        <f t="shared" si="103"/>
        <v>-31745.117691493906</v>
      </c>
      <c r="E2221" s="128">
        <f t="shared" ca="1" si="104"/>
        <v>82254.158174250464</v>
      </c>
    </row>
    <row r="2222" spans="1:5" x14ac:dyDescent="0.3">
      <c r="A2222" s="73">
        <v>40619</v>
      </c>
      <c r="B2222" s="130">
        <v>1273.719971</v>
      </c>
      <c r="C2222" s="125">
        <f t="shared" si="102"/>
        <v>-4.3013742794652421E-2</v>
      </c>
      <c r="D2222" s="128">
        <f t="shared" si="103"/>
        <v>-43013.742794652419</v>
      </c>
      <c r="E2222" s="128">
        <f t="shared" ca="1" si="104"/>
        <v>82254.158174250464</v>
      </c>
    </row>
    <row r="2223" spans="1:5" x14ac:dyDescent="0.3">
      <c r="A2223" s="73">
        <v>40618</v>
      </c>
      <c r="B2223" s="130">
        <v>1256.880005</v>
      </c>
      <c r="C2223" s="125">
        <f t="shared" si="102"/>
        <v>-3.9405657366737401E-2</v>
      </c>
      <c r="D2223" s="128">
        <f t="shared" si="103"/>
        <v>-39405.657366737403</v>
      </c>
      <c r="E2223" s="128">
        <f t="shared" ca="1" si="104"/>
        <v>82254.158174250464</v>
      </c>
    </row>
    <row r="2224" spans="1:5" x14ac:dyDescent="0.3">
      <c r="A2224" s="73">
        <v>40617</v>
      </c>
      <c r="B2224" s="130">
        <v>1281.869995</v>
      </c>
      <c r="C2224" s="125">
        <f t="shared" si="102"/>
        <v>-1.872418288170985E-2</v>
      </c>
      <c r="D2224" s="128">
        <f t="shared" si="103"/>
        <v>-18724.18288170985</v>
      </c>
      <c r="E2224" s="128">
        <f t="shared" ca="1" si="104"/>
        <v>82254.158174250464</v>
      </c>
    </row>
    <row r="2225" spans="1:5" x14ac:dyDescent="0.3">
      <c r="A2225" s="73">
        <v>40616</v>
      </c>
      <c r="B2225" s="130">
        <v>1296.3900149999999</v>
      </c>
      <c r="C2225" s="125">
        <f t="shared" si="102"/>
        <v>-2.3228972343424803E-2</v>
      </c>
      <c r="D2225" s="128">
        <f t="shared" si="103"/>
        <v>-23228.972343424804</v>
      </c>
      <c r="E2225" s="128">
        <f t="shared" ca="1" si="104"/>
        <v>82254.158174250464</v>
      </c>
    </row>
    <row r="2226" spans="1:5" x14ac:dyDescent="0.3">
      <c r="A2226" s="73">
        <v>40613</v>
      </c>
      <c r="B2226" s="130">
        <v>1304.280029</v>
      </c>
      <c r="C2226" s="125">
        <f t="shared" si="102"/>
        <v>-1.1819238067781734E-2</v>
      </c>
      <c r="D2226" s="128">
        <f t="shared" si="103"/>
        <v>-11819.238067781735</v>
      </c>
      <c r="E2226" s="128">
        <f t="shared" ca="1" si="104"/>
        <v>82254.158174250464</v>
      </c>
    </row>
    <row r="2227" spans="1:5" x14ac:dyDescent="0.3">
      <c r="A2227" s="73">
        <v>40612</v>
      </c>
      <c r="B2227" s="130">
        <v>1295.1099850000001</v>
      </c>
      <c r="C2227" s="125">
        <f t="shared" si="102"/>
        <v>-8.4143566357434141E-3</v>
      </c>
      <c r="D2227" s="128">
        <f t="shared" si="103"/>
        <v>-8414.3566357434138</v>
      </c>
      <c r="E2227" s="128">
        <f t="shared" ca="1" si="104"/>
        <v>82254.158174250464</v>
      </c>
    </row>
    <row r="2228" spans="1:5" x14ac:dyDescent="0.3">
      <c r="A2228" s="73">
        <v>40611</v>
      </c>
      <c r="B2228" s="130">
        <v>1320.0200199999999</v>
      </c>
      <c r="C2228" s="125">
        <f t="shared" si="102"/>
        <v>9.6527426712054165E-3</v>
      </c>
      <c r="D2228" s="128">
        <f t="shared" si="103"/>
        <v>9652.7426712054166</v>
      </c>
      <c r="E2228" s="128">
        <f t="shared" ca="1" si="104"/>
        <v>82254.158174250464</v>
      </c>
    </row>
    <row r="2229" spans="1:5" x14ac:dyDescent="0.3">
      <c r="A2229" s="73">
        <v>40610</v>
      </c>
      <c r="B2229" s="130">
        <v>1321.8199460000001</v>
      </c>
      <c r="C2229" s="125">
        <f t="shared" si="102"/>
        <v>4.8500922019669712E-3</v>
      </c>
      <c r="D2229" s="128">
        <f t="shared" si="103"/>
        <v>4850.0922019669715</v>
      </c>
      <c r="E2229" s="128">
        <f t="shared" ca="1" si="104"/>
        <v>82254.158174250464</v>
      </c>
    </row>
    <row r="2230" spans="1:5" x14ac:dyDescent="0.3">
      <c r="A2230" s="73">
        <v>40609</v>
      </c>
      <c r="B2230" s="130">
        <v>1310.130005</v>
      </c>
      <c r="C2230" s="125">
        <f t="shared" si="102"/>
        <v>-2.4482323106437609E-2</v>
      </c>
      <c r="D2230" s="128">
        <f t="shared" si="103"/>
        <v>-24482.323106437609</v>
      </c>
      <c r="E2230" s="128">
        <f t="shared" ca="1" si="104"/>
        <v>82254.158174250464</v>
      </c>
    </row>
    <row r="2231" spans="1:5" x14ac:dyDescent="0.3">
      <c r="A2231" s="73">
        <v>40606</v>
      </c>
      <c r="B2231" s="130">
        <v>1321.150024</v>
      </c>
      <c r="C2231" s="125">
        <f t="shared" si="102"/>
        <v>-1.438346592010975E-2</v>
      </c>
      <c r="D2231" s="128">
        <f t="shared" si="103"/>
        <v>-14383.465920109751</v>
      </c>
      <c r="E2231" s="128">
        <f t="shared" ca="1" si="104"/>
        <v>82254.158174250464</v>
      </c>
    </row>
    <row r="2232" spans="1:5" x14ac:dyDescent="0.3">
      <c r="A2232" s="73">
        <v>40605</v>
      </c>
      <c r="B2232" s="130">
        <v>1330.969971</v>
      </c>
      <c r="C2232" s="125">
        <f t="shared" si="102"/>
        <v>-4.0035135418087231E-3</v>
      </c>
      <c r="D2232" s="128">
        <f t="shared" si="103"/>
        <v>-4003.5135418087229</v>
      </c>
      <c r="E2232" s="128">
        <f t="shared" ca="1" si="104"/>
        <v>82254.158174250464</v>
      </c>
    </row>
    <row r="2233" spans="1:5" x14ac:dyDescent="0.3">
      <c r="A2233" s="73">
        <v>40604</v>
      </c>
      <c r="B2233" s="130">
        <v>1308.4399410000001</v>
      </c>
      <c r="C2233" s="125">
        <f t="shared" si="102"/>
        <v>-1.4736386663229961E-2</v>
      </c>
      <c r="D2233" s="128">
        <f t="shared" si="103"/>
        <v>-14736.386663229961</v>
      </c>
      <c r="E2233" s="128">
        <f t="shared" ca="1" si="104"/>
        <v>82254.158174250464</v>
      </c>
    </row>
    <row r="2234" spans="1:5" x14ac:dyDescent="0.3">
      <c r="A2234" s="73">
        <v>40603</v>
      </c>
      <c r="B2234" s="130">
        <v>1306.329956</v>
      </c>
      <c r="C2234" s="125">
        <f t="shared" si="102"/>
        <v>-1.9507318852374222E-2</v>
      </c>
      <c r="D2234" s="128">
        <f t="shared" si="103"/>
        <v>-19507.318852374221</v>
      </c>
      <c r="E2234" s="128">
        <f t="shared" ca="1" si="104"/>
        <v>82254.158174250464</v>
      </c>
    </row>
    <row r="2235" spans="1:5" x14ac:dyDescent="0.3">
      <c r="A2235" s="73">
        <v>40602</v>
      </c>
      <c r="B2235" s="130">
        <v>1327.219971</v>
      </c>
      <c r="C2235" s="125">
        <f t="shared" si="102"/>
        <v>-1.4520956740395885E-3</v>
      </c>
      <c r="D2235" s="128">
        <f t="shared" si="103"/>
        <v>-1452.0956740395884</v>
      </c>
      <c r="E2235" s="128">
        <f t="shared" ca="1" si="104"/>
        <v>82254.158174250464</v>
      </c>
    </row>
    <row r="2236" spans="1:5" x14ac:dyDescent="0.3">
      <c r="A2236" s="73">
        <v>40599</v>
      </c>
      <c r="B2236" s="130">
        <v>1319.880005</v>
      </c>
      <c r="C2236" s="125">
        <f t="shared" si="102"/>
        <v>-1.5054354872470199E-3</v>
      </c>
      <c r="D2236" s="128">
        <f t="shared" si="103"/>
        <v>-1505.4354872470199</v>
      </c>
      <c r="E2236" s="128">
        <f t="shared" ca="1" si="104"/>
        <v>82254.158174250464</v>
      </c>
    </row>
    <row r="2237" spans="1:5" x14ac:dyDescent="0.3">
      <c r="A2237" s="73">
        <v>40598</v>
      </c>
      <c r="B2237" s="130">
        <v>1306.099976</v>
      </c>
      <c r="C2237" s="125">
        <f t="shared" si="102"/>
        <v>-1.1189531936324548E-2</v>
      </c>
      <c r="D2237" s="128">
        <f t="shared" si="103"/>
        <v>-11189.531936324549</v>
      </c>
      <c r="E2237" s="128">
        <f t="shared" ca="1" si="104"/>
        <v>82254.158174250464</v>
      </c>
    </row>
    <row r="2238" spans="1:5" x14ac:dyDescent="0.3">
      <c r="A2238" s="73">
        <v>40597</v>
      </c>
      <c r="B2238" s="130">
        <v>1307.400024</v>
      </c>
      <c r="C2238" s="125">
        <f t="shared" si="102"/>
        <v>-1.2962638969614693E-2</v>
      </c>
      <c r="D2238" s="128">
        <f t="shared" si="103"/>
        <v>-12962.638969614693</v>
      </c>
      <c r="E2238" s="128">
        <f t="shared" ca="1" si="104"/>
        <v>82254.158174250464</v>
      </c>
    </row>
    <row r="2239" spans="1:5" x14ac:dyDescent="0.3">
      <c r="A2239" s="73">
        <v>40596</v>
      </c>
      <c r="B2239" s="130">
        <v>1315.4399410000001</v>
      </c>
      <c r="C2239" s="125">
        <f t="shared" si="102"/>
        <v>-2.7368999400263494E-3</v>
      </c>
      <c r="D2239" s="128">
        <f t="shared" si="103"/>
        <v>-2736.8999400263492</v>
      </c>
      <c r="E2239" s="128">
        <f t="shared" ca="1" si="104"/>
        <v>82254.158174250464</v>
      </c>
    </row>
    <row r="2240" spans="1:5" x14ac:dyDescent="0.3">
      <c r="A2240" s="73">
        <v>40592</v>
      </c>
      <c r="B2240" s="130">
        <v>1343.01001</v>
      </c>
      <c r="C2240" s="125">
        <f t="shared" si="102"/>
        <v>2.4518079689511918E-2</v>
      </c>
      <c r="D2240" s="128">
        <f t="shared" si="103"/>
        <v>24518.079689511917</v>
      </c>
      <c r="E2240" s="128">
        <f t="shared" ca="1" si="104"/>
        <v>82254.158174250464</v>
      </c>
    </row>
    <row r="2241" spans="1:5" x14ac:dyDescent="0.3">
      <c r="A2241" s="73">
        <v>40591</v>
      </c>
      <c r="B2241" s="130">
        <v>1340.4300539999999</v>
      </c>
      <c r="C2241" s="125">
        <f t="shared" si="102"/>
        <v>2.5499256837259621E-2</v>
      </c>
      <c r="D2241" s="128">
        <f t="shared" si="103"/>
        <v>25499.256837259622</v>
      </c>
      <c r="E2241" s="128">
        <f t="shared" ca="1" si="104"/>
        <v>82254.158174250464</v>
      </c>
    </row>
    <row r="2242" spans="1:5" x14ac:dyDescent="0.3">
      <c r="A2242" s="73">
        <v>40590</v>
      </c>
      <c r="B2242" s="130">
        <v>1336.3199460000001</v>
      </c>
      <c r="C2242" s="125">
        <f t="shared" si="102"/>
        <v>2.476163606812154E-2</v>
      </c>
      <c r="D2242" s="128">
        <f t="shared" si="103"/>
        <v>24761.636068121541</v>
      </c>
      <c r="E2242" s="128">
        <f t="shared" ca="1" si="104"/>
        <v>82254.158174250464</v>
      </c>
    </row>
    <row r="2243" spans="1:5" x14ac:dyDescent="0.3">
      <c r="A2243" s="73">
        <v>40589</v>
      </c>
      <c r="B2243" s="130">
        <v>1328.01001</v>
      </c>
      <c r="C2243" s="125">
        <f t="shared" si="102"/>
        <v>1.5616549936113611E-2</v>
      </c>
      <c r="D2243" s="128">
        <f t="shared" si="103"/>
        <v>15616.54993611361</v>
      </c>
      <c r="E2243" s="128">
        <f t="shared" ca="1" si="104"/>
        <v>82254.158174250464</v>
      </c>
    </row>
    <row r="2244" spans="1:5" x14ac:dyDescent="0.3">
      <c r="A2244" s="73">
        <v>40588</v>
      </c>
      <c r="B2244" s="130">
        <v>1332.3199460000001</v>
      </c>
      <c r="C2244" s="125">
        <f t="shared" si="102"/>
        <v>3.5921959987878171E-2</v>
      </c>
      <c r="D2244" s="128">
        <f t="shared" si="103"/>
        <v>35921.959987878174</v>
      </c>
      <c r="E2244" s="128">
        <f t="shared" ca="1" si="104"/>
        <v>82254.158174250464</v>
      </c>
    </row>
    <row r="2245" spans="1:5" x14ac:dyDescent="0.3">
      <c r="A2245" s="73">
        <v>40585</v>
      </c>
      <c r="B2245" s="130">
        <v>1329.150024</v>
      </c>
      <c r="C2245" s="125">
        <f t="shared" si="102"/>
        <v>4.1376168894487142E-2</v>
      </c>
      <c r="D2245" s="128">
        <f t="shared" si="103"/>
        <v>41376.168894487142</v>
      </c>
      <c r="E2245" s="128">
        <f t="shared" ca="1" si="104"/>
        <v>82254.158174250464</v>
      </c>
    </row>
    <row r="2246" spans="1:5" x14ac:dyDescent="0.3">
      <c r="A2246" s="73">
        <v>40584</v>
      </c>
      <c r="B2246" s="130">
        <v>1321.869995</v>
      </c>
      <c r="C2246" s="125">
        <f t="shared" si="102"/>
        <v>1.718296884271675E-2</v>
      </c>
      <c r="D2246" s="128">
        <f t="shared" si="103"/>
        <v>17182.968842716749</v>
      </c>
      <c r="E2246" s="128">
        <f t="shared" ca="1" si="104"/>
        <v>82254.158174250464</v>
      </c>
    </row>
    <row r="2247" spans="1:5" x14ac:dyDescent="0.3">
      <c r="A2247" s="73">
        <v>40583</v>
      </c>
      <c r="B2247" s="130">
        <v>1320.880005</v>
      </c>
      <c r="C2247" s="125">
        <f t="shared" si="102"/>
        <v>1.8702328271356095E-2</v>
      </c>
      <c r="D2247" s="128">
        <f t="shared" si="103"/>
        <v>18702.328271356095</v>
      </c>
      <c r="E2247" s="128">
        <f t="shared" ca="1" si="104"/>
        <v>82254.158174250464</v>
      </c>
    </row>
    <row r="2248" spans="1:5" x14ac:dyDescent="0.3">
      <c r="A2248" s="73">
        <v>40582</v>
      </c>
      <c r="B2248" s="130">
        <v>1324.5699460000001</v>
      </c>
      <c r="C2248" s="125">
        <f t="shared" ref="C2248:C2311" si="105">B2248/B2258-1</f>
        <v>2.5859981260212495E-2</v>
      </c>
      <c r="D2248" s="128">
        <f t="shared" ref="D2248:D2311" si="106">C2248*$B$5</f>
        <v>25859.981260212495</v>
      </c>
      <c r="E2248" s="128">
        <f t="shared" ref="E2248:E2311" ca="1" si="107">ABS(_xlfn.PERCENTILE.INC(OFFSET(D2248,0,0,Window),1-VaRLevel))</f>
        <v>82254.158174250464</v>
      </c>
    </row>
    <row r="2249" spans="1:5" x14ac:dyDescent="0.3">
      <c r="A2249" s="73">
        <v>40581</v>
      </c>
      <c r="B2249" s="130">
        <v>1319.0500489999999</v>
      </c>
      <c r="C2249" s="125">
        <f t="shared" si="105"/>
        <v>2.1854051426232202E-2</v>
      </c>
      <c r="D2249" s="128">
        <f t="shared" si="106"/>
        <v>21854.051426232203</v>
      </c>
      <c r="E2249" s="128">
        <f t="shared" ca="1" si="107"/>
        <v>82254.158174250464</v>
      </c>
    </row>
    <row r="2250" spans="1:5" x14ac:dyDescent="0.3">
      <c r="A2250" s="73">
        <v>40578</v>
      </c>
      <c r="B2250" s="130">
        <v>1310.869995</v>
      </c>
      <c r="C2250" s="125">
        <f t="shared" si="105"/>
        <v>2.1443892558268285E-2</v>
      </c>
      <c r="D2250" s="128">
        <f t="shared" si="106"/>
        <v>21443.892558268286</v>
      </c>
      <c r="E2250" s="128">
        <f t="shared" ca="1" si="107"/>
        <v>82254.158174250464</v>
      </c>
    </row>
    <row r="2251" spans="1:5" x14ac:dyDescent="0.3">
      <c r="A2251" s="73">
        <v>40577</v>
      </c>
      <c r="B2251" s="130">
        <v>1307.099976</v>
      </c>
      <c r="C2251" s="125">
        <f t="shared" si="105"/>
        <v>2.0964464866789045E-2</v>
      </c>
      <c r="D2251" s="128">
        <f t="shared" si="106"/>
        <v>20964.464866789047</v>
      </c>
      <c r="E2251" s="128">
        <f t="shared" ca="1" si="107"/>
        <v>82254.158174250464</v>
      </c>
    </row>
    <row r="2252" spans="1:5" x14ac:dyDescent="0.3">
      <c r="A2252" s="73">
        <v>40576</v>
      </c>
      <c r="B2252" s="130">
        <v>1304.030029</v>
      </c>
      <c r="C2252" s="125">
        <f t="shared" si="105"/>
        <v>1.7247553857578923E-2</v>
      </c>
      <c r="D2252" s="128">
        <f t="shared" si="106"/>
        <v>17247.553857578925</v>
      </c>
      <c r="E2252" s="128">
        <f t="shared" ca="1" si="107"/>
        <v>82254.158174250464</v>
      </c>
    </row>
    <row r="2253" spans="1:5" x14ac:dyDescent="0.3">
      <c r="A2253" s="73">
        <v>40575</v>
      </c>
      <c r="B2253" s="130">
        <v>1307.589966</v>
      </c>
      <c r="C2253" s="125">
        <f t="shared" si="105"/>
        <v>9.7063719524583814E-3</v>
      </c>
      <c r="D2253" s="128">
        <f t="shared" si="106"/>
        <v>9706.3719524583812</v>
      </c>
      <c r="E2253" s="128">
        <f t="shared" ca="1" si="107"/>
        <v>82254.158174250464</v>
      </c>
    </row>
    <row r="2254" spans="1:5" x14ac:dyDescent="0.3">
      <c r="A2254" s="73">
        <v>40574</v>
      </c>
      <c r="B2254" s="130">
        <v>1286.119995</v>
      </c>
      <c r="C2254" s="125">
        <f t="shared" si="105"/>
        <v>-5.5055481233611259E-3</v>
      </c>
      <c r="D2254" s="128">
        <f t="shared" si="106"/>
        <v>-5505.5481233611263</v>
      </c>
      <c r="E2254" s="128">
        <f t="shared" ca="1" si="107"/>
        <v>82254.158174250464</v>
      </c>
    </row>
    <row r="2255" spans="1:5" x14ac:dyDescent="0.3">
      <c r="A2255" s="73">
        <v>40571</v>
      </c>
      <c r="B2255" s="130">
        <v>1276.339966</v>
      </c>
      <c r="C2255" s="125">
        <f t="shared" si="105"/>
        <v>-5.7799307831687408E-3</v>
      </c>
      <c r="D2255" s="128">
        <f t="shared" si="106"/>
        <v>-5779.9307831687411</v>
      </c>
      <c r="E2255" s="128">
        <f t="shared" ca="1" si="107"/>
        <v>82254.158174250464</v>
      </c>
    </row>
    <row r="2256" spans="1:5" x14ac:dyDescent="0.3">
      <c r="A2256" s="73">
        <v>40570</v>
      </c>
      <c r="B2256" s="130">
        <v>1299.540039</v>
      </c>
      <c r="C2256" s="125">
        <f t="shared" si="105"/>
        <v>1.0560265025234328E-2</v>
      </c>
      <c r="D2256" s="128">
        <f t="shared" si="106"/>
        <v>10560.265025234328</v>
      </c>
      <c r="E2256" s="128">
        <f t="shared" ca="1" si="107"/>
        <v>82254.158174250464</v>
      </c>
    </row>
    <row r="2257" spans="1:5" x14ac:dyDescent="0.3">
      <c r="A2257" s="73">
        <v>40569</v>
      </c>
      <c r="B2257" s="130">
        <v>1296.630005</v>
      </c>
      <c r="C2257" s="125">
        <f t="shared" si="105"/>
        <v>1.7379657073938404E-2</v>
      </c>
      <c r="D2257" s="128">
        <f t="shared" si="106"/>
        <v>17379.657073938404</v>
      </c>
      <c r="E2257" s="128">
        <f t="shared" ca="1" si="107"/>
        <v>82254.158174250464</v>
      </c>
    </row>
    <row r="2258" spans="1:5" x14ac:dyDescent="0.3">
      <c r="A2258" s="73">
        <v>40568</v>
      </c>
      <c r="B2258" s="130">
        <v>1291.1800539999999</v>
      </c>
      <c r="C2258" s="125">
        <f t="shared" si="105"/>
        <v>1.6877380586729718E-2</v>
      </c>
      <c r="D2258" s="128">
        <f t="shared" si="106"/>
        <v>16877.380586729716</v>
      </c>
      <c r="E2258" s="128">
        <f t="shared" ca="1" si="107"/>
        <v>82254.158174250464</v>
      </c>
    </row>
    <row r="2259" spans="1:5" x14ac:dyDescent="0.3">
      <c r="A2259" s="73">
        <v>40567</v>
      </c>
      <c r="B2259" s="130">
        <v>1290.839966</v>
      </c>
      <c r="C2259" s="125">
        <f t="shared" si="105"/>
        <v>1.52103546991742E-2</v>
      </c>
      <c r="D2259" s="128">
        <f t="shared" si="106"/>
        <v>15210.354699174201</v>
      </c>
      <c r="E2259" s="128">
        <f t="shared" ca="1" si="107"/>
        <v>82254.158174250464</v>
      </c>
    </row>
    <row r="2260" spans="1:5" x14ac:dyDescent="0.3">
      <c r="A2260" s="73">
        <v>40564</v>
      </c>
      <c r="B2260" s="130">
        <v>1283.349976</v>
      </c>
      <c r="C2260" s="125">
        <f t="shared" si="105"/>
        <v>7.4577070918750987E-3</v>
      </c>
      <c r="D2260" s="128">
        <f t="shared" si="106"/>
        <v>7457.7070918750987</v>
      </c>
      <c r="E2260" s="128">
        <f t="shared" ca="1" si="107"/>
        <v>82254.158174250464</v>
      </c>
    </row>
    <row r="2261" spans="1:5" x14ac:dyDescent="0.3">
      <c r="A2261" s="73">
        <v>40563</v>
      </c>
      <c r="B2261" s="130">
        <v>1280.26001</v>
      </c>
      <c r="C2261" s="125">
        <f t="shared" si="105"/>
        <v>2.8983759705738521E-3</v>
      </c>
      <c r="D2261" s="128">
        <f t="shared" si="106"/>
        <v>2898.3759705738521</v>
      </c>
      <c r="E2261" s="128">
        <f t="shared" ca="1" si="107"/>
        <v>82254.158174250464</v>
      </c>
    </row>
    <row r="2262" spans="1:5" x14ac:dyDescent="0.3">
      <c r="A2262" s="73">
        <v>40562</v>
      </c>
      <c r="B2262" s="130">
        <v>1281.920044</v>
      </c>
      <c r="C2262" s="125">
        <f t="shared" si="105"/>
        <v>9.2269669753750616E-3</v>
      </c>
      <c r="D2262" s="128">
        <f t="shared" si="106"/>
        <v>9226.9669753750622</v>
      </c>
      <c r="E2262" s="128">
        <f t="shared" ca="1" si="107"/>
        <v>82254.158174250464</v>
      </c>
    </row>
    <row r="2263" spans="1:5" x14ac:dyDescent="0.3">
      <c r="A2263" s="73">
        <v>40561</v>
      </c>
      <c r="B2263" s="130">
        <v>1295.0200199999999</v>
      </c>
      <c r="C2263" s="125">
        <f t="shared" si="105"/>
        <v>1.820156548311358E-2</v>
      </c>
      <c r="D2263" s="128">
        <f t="shared" si="106"/>
        <v>18201.56548311358</v>
      </c>
      <c r="E2263" s="128">
        <f t="shared" ca="1" si="107"/>
        <v>82254.158174250464</v>
      </c>
    </row>
    <row r="2264" spans="1:5" x14ac:dyDescent="0.3">
      <c r="A2264" s="73">
        <v>40557</v>
      </c>
      <c r="B2264" s="130">
        <v>1293.23999</v>
      </c>
      <c r="C2264" s="125">
        <f t="shared" si="105"/>
        <v>2.8306967475108635E-2</v>
      </c>
      <c r="D2264" s="128">
        <f t="shared" si="106"/>
        <v>28306.967475108635</v>
      </c>
      <c r="E2264" s="128">
        <f t="shared" ca="1" si="107"/>
        <v>82254.158174250464</v>
      </c>
    </row>
    <row r="2265" spans="1:5" x14ac:dyDescent="0.3">
      <c r="A2265" s="73">
        <v>40556</v>
      </c>
      <c r="B2265" s="130">
        <v>1283.76001</v>
      </c>
      <c r="C2265" s="125">
        <f t="shared" si="105"/>
        <v>2.0574303508385849E-2</v>
      </c>
      <c r="D2265" s="128">
        <f t="shared" si="106"/>
        <v>20574.303508385849</v>
      </c>
      <c r="E2265" s="128">
        <f t="shared" ca="1" si="107"/>
        <v>82254.158174250464</v>
      </c>
    </row>
    <row r="2266" spans="1:5" x14ac:dyDescent="0.3">
      <c r="A2266" s="73">
        <v>40555</v>
      </c>
      <c r="B2266" s="130">
        <v>1285.959961</v>
      </c>
      <c r="C2266" s="125">
        <f t="shared" si="105"/>
        <v>2.0781351821223426E-2</v>
      </c>
      <c r="D2266" s="128">
        <f t="shared" si="106"/>
        <v>20781.351821223427</v>
      </c>
      <c r="E2266" s="128">
        <f t="shared" ca="1" si="107"/>
        <v>82254.158174250464</v>
      </c>
    </row>
    <row r="2267" spans="1:5" x14ac:dyDescent="0.3">
      <c r="A2267" s="73">
        <v>40554</v>
      </c>
      <c r="B2267" s="130">
        <v>1274.4799800000001</v>
      </c>
      <c r="C2267" s="125">
        <f t="shared" si="105"/>
        <v>1.2689585202425357E-2</v>
      </c>
      <c r="D2267" s="128">
        <f t="shared" si="106"/>
        <v>12689.585202425358</v>
      </c>
      <c r="E2267" s="128">
        <f t="shared" ca="1" si="107"/>
        <v>82254.158174250464</v>
      </c>
    </row>
    <row r="2268" spans="1:5" x14ac:dyDescent="0.3">
      <c r="A2268" s="73">
        <v>40553</v>
      </c>
      <c r="B2268" s="130">
        <v>1269.75</v>
      </c>
      <c r="C2268" s="125">
        <f t="shared" si="105"/>
        <v>9.7094013878948893E-3</v>
      </c>
      <c r="D2268" s="128">
        <f t="shared" si="106"/>
        <v>9709.4013878948899</v>
      </c>
      <c r="E2268" s="128">
        <f t="shared" ca="1" si="107"/>
        <v>82254.158174250464</v>
      </c>
    </row>
    <row r="2269" spans="1:5" x14ac:dyDescent="0.3">
      <c r="A2269" s="73">
        <v>40550</v>
      </c>
      <c r="B2269" s="130">
        <v>1271.5</v>
      </c>
      <c r="C2269" s="125">
        <f t="shared" si="105"/>
        <v>1.1720505554389415E-2</v>
      </c>
      <c r="D2269" s="128">
        <f t="shared" si="106"/>
        <v>11720.505554389416</v>
      </c>
      <c r="E2269" s="128">
        <f t="shared" ca="1" si="107"/>
        <v>82254.158174250464</v>
      </c>
    </row>
    <row r="2270" spans="1:5" x14ac:dyDescent="0.3">
      <c r="A2270" s="73">
        <v>40549</v>
      </c>
      <c r="B2270" s="130">
        <v>1273.849976</v>
      </c>
      <c r="C2270" s="125">
        <f t="shared" si="105"/>
        <v>1.1923684030857862E-2</v>
      </c>
      <c r="D2270" s="128">
        <f t="shared" si="106"/>
        <v>11923.684030857861</v>
      </c>
      <c r="E2270" s="128">
        <f t="shared" ca="1" si="107"/>
        <v>82254.158174250464</v>
      </c>
    </row>
    <row r="2271" spans="1:5" x14ac:dyDescent="0.3">
      <c r="A2271" s="73">
        <v>40548</v>
      </c>
      <c r="B2271" s="130">
        <v>1276.5600589999999</v>
      </c>
      <c r="C2271" s="125">
        <f t="shared" si="105"/>
        <v>1.750365329195569E-2</v>
      </c>
      <c r="D2271" s="128">
        <f t="shared" si="106"/>
        <v>17503.653291955688</v>
      </c>
      <c r="E2271" s="128">
        <f t="shared" ca="1" si="107"/>
        <v>82254.158174250464</v>
      </c>
    </row>
    <row r="2272" spans="1:5" x14ac:dyDescent="0.3">
      <c r="A2272" s="73">
        <v>40547</v>
      </c>
      <c r="B2272" s="130">
        <v>1270.1999510000001</v>
      </c>
      <c r="C2272" s="125">
        <f t="shared" si="105"/>
        <v>1.8539304467820372E-2</v>
      </c>
      <c r="D2272" s="128">
        <f t="shared" si="106"/>
        <v>18539.304467820373</v>
      </c>
      <c r="E2272" s="128">
        <f t="shared" ca="1" si="107"/>
        <v>82254.158174250464</v>
      </c>
    </row>
    <row r="2273" spans="1:5" x14ac:dyDescent="0.3">
      <c r="A2273" s="73">
        <v>40546</v>
      </c>
      <c r="B2273" s="130">
        <v>1271.869995</v>
      </c>
      <c r="C2273" s="125">
        <f t="shared" si="105"/>
        <v>2.2477478463687639E-2</v>
      </c>
      <c r="D2273" s="128">
        <f t="shared" si="106"/>
        <v>22477.478463687639</v>
      </c>
      <c r="E2273" s="128">
        <f t="shared" ca="1" si="107"/>
        <v>82254.158174250464</v>
      </c>
    </row>
    <row r="2274" spans="1:5" x14ac:dyDescent="0.3">
      <c r="A2274" s="73">
        <v>40543</v>
      </c>
      <c r="B2274" s="130">
        <v>1257.6400149999999</v>
      </c>
      <c r="C2274" s="125">
        <f t="shared" si="105"/>
        <v>1.1883801249864323E-2</v>
      </c>
      <c r="D2274" s="128">
        <f t="shared" si="106"/>
        <v>11883.801249864324</v>
      </c>
      <c r="E2274" s="128">
        <f t="shared" ca="1" si="107"/>
        <v>82254.158174250464</v>
      </c>
    </row>
    <row r="2275" spans="1:5" x14ac:dyDescent="0.3">
      <c r="A2275" s="73">
        <v>40542</v>
      </c>
      <c r="B2275" s="130">
        <v>1257.880005</v>
      </c>
      <c r="C2275" s="125">
        <f t="shared" si="105"/>
        <v>1.833668658204024E-2</v>
      </c>
      <c r="D2275" s="128">
        <f t="shared" si="106"/>
        <v>18336.686582040242</v>
      </c>
      <c r="E2275" s="128">
        <f t="shared" ca="1" si="107"/>
        <v>82254.158174250464</v>
      </c>
    </row>
    <row r="2276" spans="1:5" x14ac:dyDescent="0.3">
      <c r="A2276" s="73">
        <v>40541</v>
      </c>
      <c r="B2276" s="130">
        <v>1259.780029</v>
      </c>
      <c r="C2276" s="125">
        <f t="shared" si="105"/>
        <v>1.4650620171007489E-2</v>
      </c>
      <c r="D2276" s="128">
        <f t="shared" si="106"/>
        <v>14650.620171007489</v>
      </c>
      <c r="E2276" s="128">
        <f t="shared" ca="1" si="107"/>
        <v>82254.158174250464</v>
      </c>
    </row>
    <row r="2277" spans="1:5" x14ac:dyDescent="0.3">
      <c r="A2277" s="73">
        <v>40540</v>
      </c>
      <c r="B2277" s="130">
        <v>1258.51001</v>
      </c>
      <c r="C2277" s="125">
        <f t="shared" si="105"/>
        <v>1.4551093600351894E-2</v>
      </c>
      <c r="D2277" s="128">
        <f t="shared" si="106"/>
        <v>14551.093600351895</v>
      </c>
      <c r="E2277" s="128">
        <f t="shared" ca="1" si="107"/>
        <v>82254.158174250464</v>
      </c>
    </row>
    <row r="2278" spans="1:5" x14ac:dyDescent="0.3">
      <c r="A2278" s="73">
        <v>40539</v>
      </c>
      <c r="B2278" s="130">
        <v>1257.540039</v>
      </c>
      <c r="C2278" s="125">
        <f t="shared" si="105"/>
        <v>1.381813501158069E-2</v>
      </c>
      <c r="D2278" s="128">
        <f t="shared" si="106"/>
        <v>13818.135011580691</v>
      </c>
      <c r="E2278" s="128">
        <f t="shared" ca="1" si="107"/>
        <v>82254.158174250464</v>
      </c>
    </row>
    <row r="2279" spans="1:5" x14ac:dyDescent="0.3">
      <c r="A2279" s="73">
        <v>40535</v>
      </c>
      <c r="B2279" s="130">
        <v>1256.7700199999999</v>
      </c>
      <c r="C2279" s="125">
        <f t="shared" si="105"/>
        <v>1.9278199513381944E-2</v>
      </c>
      <c r="D2279" s="128">
        <f t="shared" si="106"/>
        <v>19278.199513381944</v>
      </c>
      <c r="E2279" s="128">
        <f t="shared" ca="1" si="107"/>
        <v>82254.158174250464</v>
      </c>
    </row>
    <row r="2280" spans="1:5" x14ac:dyDescent="0.3">
      <c r="A2280" s="73">
        <v>40534</v>
      </c>
      <c r="B2280" s="130">
        <v>1258.839966</v>
      </c>
      <c r="C2280" s="125">
        <f t="shared" si="105"/>
        <v>2.4880268569440256E-2</v>
      </c>
      <c r="D2280" s="128">
        <f t="shared" si="106"/>
        <v>24880.268569440257</v>
      </c>
      <c r="E2280" s="128">
        <f t="shared" ca="1" si="107"/>
        <v>82254.158174250464</v>
      </c>
    </row>
    <row r="2281" spans="1:5" x14ac:dyDescent="0.3">
      <c r="A2281" s="73">
        <v>40533</v>
      </c>
      <c r="B2281" s="130">
        <v>1254.599976</v>
      </c>
      <c r="C2281" s="125">
        <f t="shared" si="105"/>
        <v>2.5209377732379856E-2</v>
      </c>
      <c r="D2281" s="128">
        <f t="shared" si="106"/>
        <v>25209.377732379857</v>
      </c>
      <c r="E2281" s="128">
        <f t="shared" ca="1" si="107"/>
        <v>82254.158174250464</v>
      </c>
    </row>
    <row r="2282" spans="1:5" x14ac:dyDescent="0.3">
      <c r="A2282" s="73">
        <v>40532</v>
      </c>
      <c r="B2282" s="130">
        <v>1247.079956</v>
      </c>
      <c r="C2282" s="125">
        <f t="shared" si="105"/>
        <v>1.9589215365578339E-2</v>
      </c>
      <c r="D2282" s="128">
        <f t="shared" si="106"/>
        <v>19589.215365578337</v>
      </c>
      <c r="E2282" s="128">
        <f t="shared" ca="1" si="107"/>
        <v>82254.158174250464</v>
      </c>
    </row>
    <row r="2283" spans="1:5" x14ac:dyDescent="0.3">
      <c r="A2283" s="73">
        <v>40529</v>
      </c>
      <c r="B2283" s="130">
        <v>1243.910034</v>
      </c>
      <c r="C2283" s="125">
        <f t="shared" si="105"/>
        <v>1.5677240825511696E-2</v>
      </c>
      <c r="D2283" s="128">
        <f t="shared" si="106"/>
        <v>15677.240825511695</v>
      </c>
      <c r="E2283" s="128">
        <f t="shared" ca="1" si="107"/>
        <v>82254.158174250464</v>
      </c>
    </row>
    <row r="2284" spans="1:5" x14ac:dyDescent="0.3">
      <c r="A2284" s="73">
        <v>40528</v>
      </c>
      <c r="B2284" s="130">
        <v>1242.869995</v>
      </c>
      <c r="C2284" s="125">
        <f t="shared" si="105"/>
        <v>1.7469866064176776E-2</v>
      </c>
      <c r="D2284" s="128">
        <f t="shared" si="106"/>
        <v>17469.866064176775</v>
      </c>
      <c r="E2284" s="128">
        <f t="shared" ca="1" si="107"/>
        <v>82254.158174250464</v>
      </c>
    </row>
    <row r="2285" spans="1:5" x14ac:dyDescent="0.3">
      <c r="A2285" s="73">
        <v>40527</v>
      </c>
      <c r="B2285" s="130">
        <v>1235.2299800000001</v>
      </c>
      <c r="C2285" s="125">
        <f t="shared" si="105"/>
        <v>2.4177730401715891E-2</v>
      </c>
      <c r="D2285" s="128">
        <f t="shared" si="106"/>
        <v>24177.730401715889</v>
      </c>
      <c r="E2285" s="128">
        <f t="shared" ca="1" si="107"/>
        <v>82254.158174250464</v>
      </c>
    </row>
    <row r="2286" spans="1:5" x14ac:dyDescent="0.3">
      <c r="A2286" s="73">
        <v>40526</v>
      </c>
      <c r="B2286" s="130">
        <v>1241.589966</v>
      </c>
      <c r="C2286" s="125">
        <f t="shared" si="105"/>
        <v>5.1704641452265943E-2</v>
      </c>
      <c r="D2286" s="128">
        <f t="shared" si="106"/>
        <v>51704.64145226594</v>
      </c>
      <c r="E2286" s="128">
        <f t="shared" ca="1" si="107"/>
        <v>82254.158174250464</v>
      </c>
    </row>
    <row r="2287" spans="1:5" x14ac:dyDescent="0.3">
      <c r="A2287" s="73">
        <v>40525</v>
      </c>
      <c r="B2287" s="130">
        <v>1240.459961</v>
      </c>
      <c r="C2287" s="125">
        <f t="shared" si="105"/>
        <v>4.4369191213972536E-2</v>
      </c>
      <c r="D2287" s="128">
        <f t="shared" si="106"/>
        <v>44369.191213972539</v>
      </c>
      <c r="E2287" s="128">
        <f t="shared" ca="1" si="107"/>
        <v>82254.158174250464</v>
      </c>
    </row>
    <row r="2288" spans="1:5" x14ac:dyDescent="0.3">
      <c r="A2288" s="73">
        <v>40522</v>
      </c>
      <c r="B2288" s="130">
        <v>1240.400024</v>
      </c>
      <c r="C2288" s="125">
        <f t="shared" si="105"/>
        <v>4.2878761535992682E-2</v>
      </c>
      <c r="D2288" s="128">
        <f t="shared" si="106"/>
        <v>42878.761535992679</v>
      </c>
      <c r="E2288" s="128">
        <f t="shared" ca="1" si="107"/>
        <v>82254.158174250464</v>
      </c>
    </row>
    <row r="2289" spans="1:5" x14ac:dyDescent="0.3">
      <c r="A2289" s="73">
        <v>40521</v>
      </c>
      <c r="B2289" s="130">
        <v>1233</v>
      </c>
      <c r="C2289" s="125">
        <f t="shared" si="105"/>
        <v>2.8914778398593688E-2</v>
      </c>
      <c r="D2289" s="128">
        <f t="shared" si="106"/>
        <v>28914.778398593688</v>
      </c>
      <c r="E2289" s="128">
        <f t="shared" ca="1" si="107"/>
        <v>82254.158174250464</v>
      </c>
    </row>
    <row r="2290" spans="1:5" x14ac:dyDescent="0.3">
      <c r="A2290" s="73">
        <v>40520</v>
      </c>
      <c r="B2290" s="130">
        <v>1228.280029</v>
      </c>
      <c r="C2290" s="125">
        <f t="shared" si="105"/>
        <v>4.027173850536081E-2</v>
      </c>
      <c r="D2290" s="128">
        <f t="shared" si="106"/>
        <v>40271.738505360809</v>
      </c>
      <c r="E2290" s="128">
        <f t="shared" ca="1" si="107"/>
        <v>82254.158174250464</v>
      </c>
    </row>
    <row r="2291" spans="1:5" x14ac:dyDescent="0.3">
      <c r="A2291" s="73">
        <v>40519</v>
      </c>
      <c r="B2291" s="130">
        <v>1223.75</v>
      </c>
      <c r="C2291" s="125">
        <f t="shared" si="105"/>
        <v>2.1630630748214585E-2</v>
      </c>
      <c r="D2291" s="128">
        <f t="shared" si="106"/>
        <v>21630.630748214586</v>
      </c>
      <c r="E2291" s="128">
        <f t="shared" ca="1" si="107"/>
        <v>82254.158174250464</v>
      </c>
    </row>
    <row r="2292" spans="1:5" x14ac:dyDescent="0.3">
      <c r="A2292" s="73">
        <v>40518</v>
      </c>
      <c r="B2292" s="130">
        <v>1223.119995</v>
      </c>
      <c r="C2292" s="125">
        <f t="shared" si="105"/>
        <v>1.9496066106474919E-2</v>
      </c>
      <c r="D2292" s="128">
        <f t="shared" si="106"/>
        <v>19496.066106474918</v>
      </c>
      <c r="E2292" s="128">
        <f t="shared" ca="1" si="107"/>
        <v>82254.158174250464</v>
      </c>
    </row>
    <row r="2293" spans="1:5" x14ac:dyDescent="0.3">
      <c r="A2293" s="73">
        <v>40515</v>
      </c>
      <c r="B2293" s="130">
        <v>1224.709961</v>
      </c>
      <c r="C2293" s="125">
        <f t="shared" si="105"/>
        <v>2.3414603098096842E-2</v>
      </c>
      <c r="D2293" s="128">
        <f t="shared" si="106"/>
        <v>23414.603098096843</v>
      </c>
      <c r="E2293" s="128">
        <f t="shared" ca="1" si="107"/>
        <v>82254.158174250464</v>
      </c>
    </row>
    <row r="2294" spans="1:5" x14ac:dyDescent="0.3">
      <c r="A2294" s="73">
        <v>40514</v>
      </c>
      <c r="B2294" s="130">
        <v>1221.530029</v>
      </c>
      <c r="C2294" s="125">
        <f t="shared" si="105"/>
        <v>3.6433419797161193E-2</v>
      </c>
      <c r="D2294" s="128">
        <f t="shared" si="106"/>
        <v>36433.419797161194</v>
      </c>
      <c r="E2294" s="128">
        <f t="shared" ca="1" si="107"/>
        <v>82254.158174250464</v>
      </c>
    </row>
    <row r="2295" spans="1:5" x14ac:dyDescent="0.3">
      <c r="A2295" s="73">
        <v>40513</v>
      </c>
      <c r="B2295" s="130">
        <v>1206.0699460000001</v>
      </c>
      <c r="C2295" s="125">
        <f t="shared" si="105"/>
        <v>2.3533089600730861E-2</v>
      </c>
      <c r="D2295" s="128">
        <f t="shared" si="106"/>
        <v>23533.089600730862</v>
      </c>
      <c r="E2295" s="128">
        <f t="shared" ca="1" si="107"/>
        <v>82254.158174250464</v>
      </c>
    </row>
    <row r="2296" spans="1:5" x14ac:dyDescent="0.3">
      <c r="A2296" s="73">
        <v>40512</v>
      </c>
      <c r="B2296" s="130">
        <v>1180.5500489999999</v>
      </c>
      <c r="C2296" s="125">
        <f t="shared" si="105"/>
        <v>-1.4360217908578665E-2</v>
      </c>
      <c r="D2296" s="128">
        <f t="shared" si="106"/>
        <v>-14360.217908578665</v>
      </c>
      <c r="E2296" s="128">
        <f t="shared" ca="1" si="107"/>
        <v>82254.158174250464</v>
      </c>
    </row>
    <row r="2297" spans="1:5" x14ac:dyDescent="0.3">
      <c r="A2297" s="73">
        <v>40511</v>
      </c>
      <c r="B2297" s="130">
        <v>1187.76001</v>
      </c>
      <c r="C2297" s="125">
        <f t="shared" si="105"/>
        <v>-9.5479118522765472E-3</v>
      </c>
      <c r="D2297" s="128">
        <f t="shared" si="106"/>
        <v>-9547.9118522765475</v>
      </c>
      <c r="E2297" s="128">
        <f t="shared" ca="1" si="107"/>
        <v>82254.158174250464</v>
      </c>
    </row>
    <row r="2298" spans="1:5" x14ac:dyDescent="0.3">
      <c r="A2298" s="73">
        <v>40508</v>
      </c>
      <c r="B2298" s="130">
        <v>1189.400024</v>
      </c>
      <c r="C2298" s="125">
        <f t="shared" si="105"/>
        <v>-1.9892227882231328E-2</v>
      </c>
      <c r="D2298" s="128">
        <f t="shared" si="106"/>
        <v>-19892.227882231327</v>
      </c>
      <c r="E2298" s="128">
        <f t="shared" ca="1" si="107"/>
        <v>82254.158174250464</v>
      </c>
    </row>
    <row r="2299" spans="1:5" x14ac:dyDescent="0.3">
      <c r="A2299" s="73">
        <v>40506</v>
      </c>
      <c r="B2299" s="130">
        <v>1198.349976</v>
      </c>
      <c r="C2299" s="125">
        <f t="shared" si="105"/>
        <v>-1.670617755786119E-2</v>
      </c>
      <c r="D2299" s="128">
        <f t="shared" si="106"/>
        <v>-16706.177557861189</v>
      </c>
      <c r="E2299" s="128">
        <f t="shared" ca="1" si="107"/>
        <v>82254.158174250464</v>
      </c>
    </row>
    <row r="2300" spans="1:5" x14ac:dyDescent="0.3">
      <c r="A2300" s="73">
        <v>40505</v>
      </c>
      <c r="B2300" s="130">
        <v>1180.7299800000001</v>
      </c>
      <c r="C2300" s="125">
        <f t="shared" si="105"/>
        <v>-2.6924380545421789E-2</v>
      </c>
      <c r="D2300" s="128">
        <f t="shared" si="106"/>
        <v>-26924.380545421787</v>
      </c>
      <c r="E2300" s="128">
        <f t="shared" ca="1" si="107"/>
        <v>82254.158174250464</v>
      </c>
    </row>
    <row r="2301" spans="1:5" x14ac:dyDescent="0.3">
      <c r="A2301" s="73">
        <v>40504</v>
      </c>
      <c r="B2301" s="130">
        <v>1197.839966</v>
      </c>
      <c r="C2301" s="125">
        <f t="shared" si="105"/>
        <v>-2.077255998365013E-2</v>
      </c>
      <c r="D2301" s="128">
        <f t="shared" si="106"/>
        <v>-20772.559983650128</v>
      </c>
      <c r="E2301" s="128">
        <f t="shared" ca="1" si="107"/>
        <v>82254.158174250464</v>
      </c>
    </row>
    <row r="2302" spans="1:5" x14ac:dyDescent="0.3">
      <c r="A2302" s="73">
        <v>40501</v>
      </c>
      <c r="B2302" s="130">
        <v>1199.7299800000001</v>
      </c>
      <c r="C2302" s="125">
        <f t="shared" si="105"/>
        <v>-2.1307661223953778E-2</v>
      </c>
      <c r="D2302" s="128">
        <f t="shared" si="106"/>
        <v>-21307.661223953779</v>
      </c>
      <c r="E2302" s="128">
        <f t="shared" ca="1" si="107"/>
        <v>82254.158174250464</v>
      </c>
    </row>
    <row r="2303" spans="1:5" x14ac:dyDescent="0.3">
      <c r="A2303" s="73">
        <v>40500</v>
      </c>
      <c r="B2303" s="130">
        <v>1196.6899410000001</v>
      </c>
      <c r="C2303" s="125">
        <f t="shared" si="105"/>
        <v>-1.9958164891543451E-2</v>
      </c>
      <c r="D2303" s="128">
        <f t="shared" si="106"/>
        <v>-19958.164891543449</v>
      </c>
      <c r="E2303" s="128">
        <f t="shared" ca="1" si="107"/>
        <v>82254.158174250464</v>
      </c>
    </row>
    <row r="2304" spans="1:5" x14ac:dyDescent="0.3">
      <c r="A2304" s="73">
        <v>40499</v>
      </c>
      <c r="B2304" s="130">
        <v>1178.589966</v>
      </c>
      <c r="C2304" s="125">
        <f t="shared" si="105"/>
        <v>-1.6169150581485936E-2</v>
      </c>
      <c r="D2304" s="128">
        <f t="shared" si="106"/>
        <v>-16169.150581485936</v>
      </c>
      <c r="E2304" s="128">
        <f t="shared" ca="1" si="107"/>
        <v>82254.158174250464</v>
      </c>
    </row>
    <row r="2305" spans="1:5" x14ac:dyDescent="0.3">
      <c r="A2305" s="73">
        <v>40498</v>
      </c>
      <c r="B2305" s="130">
        <v>1178.339966</v>
      </c>
      <c r="C2305" s="125">
        <f t="shared" si="105"/>
        <v>-1.2760023030941925E-2</v>
      </c>
      <c r="D2305" s="128">
        <f t="shared" si="106"/>
        <v>-12760.023030941926</v>
      </c>
      <c r="E2305" s="128">
        <f t="shared" ca="1" si="107"/>
        <v>82254.158174250464</v>
      </c>
    </row>
    <row r="2306" spans="1:5" x14ac:dyDescent="0.3">
      <c r="A2306" s="73">
        <v>40497</v>
      </c>
      <c r="B2306" s="130">
        <v>1197.75</v>
      </c>
      <c r="C2306" s="125">
        <f t="shared" si="105"/>
        <v>1.128860242790064E-2</v>
      </c>
      <c r="D2306" s="128">
        <f t="shared" si="106"/>
        <v>11288.60242790064</v>
      </c>
      <c r="E2306" s="128">
        <f t="shared" ca="1" si="107"/>
        <v>82254.158174250464</v>
      </c>
    </row>
    <row r="2307" spans="1:5" x14ac:dyDescent="0.3">
      <c r="A2307" s="73">
        <v>40494</v>
      </c>
      <c r="B2307" s="130">
        <v>1199.209961</v>
      </c>
      <c r="C2307" s="125">
        <f t="shared" si="105"/>
        <v>1.3479667076723212E-2</v>
      </c>
      <c r="D2307" s="128">
        <f t="shared" si="106"/>
        <v>13479.667076723212</v>
      </c>
      <c r="E2307" s="128">
        <f t="shared" ca="1" si="107"/>
        <v>82254.158174250464</v>
      </c>
    </row>
    <row r="2308" spans="1:5" x14ac:dyDescent="0.3">
      <c r="A2308" s="73">
        <v>40493</v>
      </c>
      <c r="B2308" s="130">
        <v>1213.540039</v>
      </c>
      <c r="C2308" s="125">
        <f t="shared" si="105"/>
        <v>2.5139814214588219E-2</v>
      </c>
      <c r="D2308" s="128">
        <f t="shared" si="106"/>
        <v>25139.814214588219</v>
      </c>
      <c r="E2308" s="128">
        <f t="shared" ca="1" si="107"/>
        <v>82254.158174250464</v>
      </c>
    </row>
    <row r="2309" spans="1:5" x14ac:dyDescent="0.3">
      <c r="A2309" s="73">
        <v>40492</v>
      </c>
      <c r="B2309" s="130">
        <v>1218.709961</v>
      </c>
      <c r="C2309" s="125">
        <f t="shared" si="105"/>
        <v>3.0665154131331196E-2</v>
      </c>
      <c r="D2309" s="128">
        <f t="shared" si="106"/>
        <v>30665.154131331197</v>
      </c>
      <c r="E2309" s="128">
        <f t="shared" ca="1" si="107"/>
        <v>82254.158174250464</v>
      </c>
    </row>
    <row r="2310" spans="1:5" x14ac:dyDescent="0.3">
      <c r="A2310" s="73">
        <v>40491</v>
      </c>
      <c r="B2310" s="130">
        <v>1213.400024</v>
      </c>
      <c r="C2310" s="125">
        <f t="shared" si="105"/>
        <v>2.3413522358217698E-2</v>
      </c>
      <c r="D2310" s="128">
        <f t="shared" si="106"/>
        <v>23413.522358217699</v>
      </c>
      <c r="E2310" s="128">
        <f t="shared" ca="1" si="107"/>
        <v>82254.158174250464</v>
      </c>
    </row>
    <row r="2311" spans="1:5" x14ac:dyDescent="0.3">
      <c r="A2311" s="73">
        <v>40490</v>
      </c>
      <c r="B2311" s="130">
        <v>1223.25</v>
      </c>
      <c r="C2311" s="125">
        <f t="shared" si="105"/>
        <v>3.1738672727090744E-2</v>
      </c>
      <c r="D2311" s="128">
        <f t="shared" si="106"/>
        <v>31738.672727090743</v>
      </c>
      <c r="E2311" s="128">
        <f t="shared" ca="1" si="107"/>
        <v>82254.158174250464</v>
      </c>
    </row>
    <row r="2312" spans="1:5" x14ac:dyDescent="0.3">
      <c r="A2312" s="73">
        <v>40487</v>
      </c>
      <c r="B2312" s="130">
        <v>1225.849976</v>
      </c>
      <c r="C2312" s="125">
        <f t="shared" ref="C2312:C2375" si="108">B2312/B2322-1</f>
        <v>3.6151419676321517E-2</v>
      </c>
      <c r="D2312" s="128">
        <f t="shared" ref="D2312:D2375" si="109">C2312*$B$5</f>
        <v>36151.419676321515</v>
      </c>
      <c r="E2312" s="128">
        <f t="shared" ref="E2312:E2375" ca="1" si="110">ABS(_xlfn.PERCENTILE.INC(OFFSET(D2312,0,0,Window),1-VaRLevel))</f>
        <v>82254.158174250464</v>
      </c>
    </row>
    <row r="2313" spans="1:5" x14ac:dyDescent="0.3">
      <c r="A2313" s="73">
        <v>40486</v>
      </c>
      <c r="B2313" s="130">
        <v>1221.0600589999999</v>
      </c>
      <c r="C2313" s="125">
        <f t="shared" si="108"/>
        <v>3.4568695587678056E-2</v>
      </c>
      <c r="D2313" s="128">
        <f t="shared" si="109"/>
        <v>34568.695587678056</v>
      </c>
      <c r="E2313" s="128">
        <f t="shared" ca="1" si="110"/>
        <v>82254.158174250464</v>
      </c>
    </row>
    <row r="2314" spans="1:5" x14ac:dyDescent="0.3">
      <c r="A2314" s="73">
        <v>40485</v>
      </c>
      <c r="B2314" s="130">
        <v>1197.959961</v>
      </c>
      <c r="C2314" s="125">
        <f t="shared" si="108"/>
        <v>1.6797165316486451E-2</v>
      </c>
      <c r="D2314" s="128">
        <f t="shared" si="109"/>
        <v>16797.165316486451</v>
      </c>
      <c r="E2314" s="128">
        <f t="shared" ca="1" si="110"/>
        <v>82254.158174250464</v>
      </c>
    </row>
    <row r="2315" spans="1:5" x14ac:dyDescent="0.3">
      <c r="A2315" s="73">
        <v>40484</v>
      </c>
      <c r="B2315" s="130">
        <v>1193.5699460000001</v>
      </c>
      <c r="C2315" s="125">
        <f t="shared" si="108"/>
        <v>2.3732671267189254E-2</v>
      </c>
      <c r="D2315" s="128">
        <f t="shared" si="109"/>
        <v>23732.671267189253</v>
      </c>
      <c r="E2315" s="128">
        <f t="shared" ca="1" si="110"/>
        <v>82254.158174250464</v>
      </c>
    </row>
    <row r="2316" spans="1:5" x14ac:dyDescent="0.3">
      <c r="A2316" s="73">
        <v>40483</v>
      </c>
      <c r="B2316" s="130">
        <v>1184.380005</v>
      </c>
      <c r="C2316" s="125">
        <f t="shared" si="108"/>
        <v>-2.7851205008988522E-4</v>
      </c>
      <c r="D2316" s="128">
        <f t="shared" si="109"/>
        <v>-278.51205008988524</v>
      </c>
      <c r="E2316" s="128">
        <f t="shared" ca="1" si="110"/>
        <v>82254.158174250464</v>
      </c>
    </row>
    <row r="2317" spans="1:5" x14ac:dyDescent="0.3">
      <c r="A2317" s="73">
        <v>40480</v>
      </c>
      <c r="B2317" s="130">
        <v>1183.26001</v>
      </c>
      <c r="C2317" s="125">
        <f t="shared" si="108"/>
        <v>6.0109925731799407E-3</v>
      </c>
      <c r="D2317" s="128">
        <f t="shared" si="109"/>
        <v>6010.9925731799403</v>
      </c>
      <c r="E2317" s="128">
        <f t="shared" ca="1" si="110"/>
        <v>82254.158174250464</v>
      </c>
    </row>
    <row r="2318" spans="1:5" x14ac:dyDescent="0.3">
      <c r="A2318" s="73">
        <v>40479</v>
      </c>
      <c r="B2318" s="130">
        <v>1183.780029</v>
      </c>
      <c r="C2318" s="125">
        <f t="shared" si="108"/>
        <v>8.4936825370995894E-3</v>
      </c>
      <c r="D2318" s="128">
        <f t="shared" si="109"/>
        <v>8493.6825370995903</v>
      </c>
      <c r="E2318" s="128">
        <f t="shared" ca="1" si="110"/>
        <v>82254.158174250464</v>
      </c>
    </row>
    <row r="2319" spans="1:5" x14ac:dyDescent="0.3">
      <c r="A2319" s="73">
        <v>40478</v>
      </c>
      <c r="B2319" s="130">
        <v>1182.4499510000001</v>
      </c>
      <c r="C2319" s="125">
        <f t="shared" si="108"/>
        <v>3.69236489993785E-3</v>
      </c>
      <c r="D2319" s="128">
        <f t="shared" si="109"/>
        <v>3692.3648999378502</v>
      </c>
      <c r="E2319" s="128">
        <f t="shared" ca="1" si="110"/>
        <v>82254.158174250464</v>
      </c>
    </row>
    <row r="2320" spans="1:5" x14ac:dyDescent="0.3">
      <c r="A2320" s="73">
        <v>40477</v>
      </c>
      <c r="B2320" s="130">
        <v>1185.6400149999999</v>
      </c>
      <c r="C2320" s="125">
        <f t="shared" si="108"/>
        <v>1.3566765029590977E-2</v>
      </c>
      <c r="D2320" s="128">
        <f t="shared" si="109"/>
        <v>13566.765029590977</v>
      </c>
      <c r="E2320" s="128">
        <f t="shared" ca="1" si="110"/>
        <v>82254.158174250464</v>
      </c>
    </row>
    <row r="2321" spans="1:5" x14ac:dyDescent="0.3">
      <c r="A2321" s="73">
        <v>40476</v>
      </c>
      <c r="B2321" s="130">
        <v>1185.619995</v>
      </c>
      <c r="C2321" s="125">
        <f t="shared" si="108"/>
        <v>1.7420150637325493E-2</v>
      </c>
      <c r="D2321" s="128">
        <f t="shared" si="109"/>
        <v>17420.150637325492</v>
      </c>
      <c r="E2321" s="128">
        <f t="shared" ca="1" si="110"/>
        <v>82254.158174250464</v>
      </c>
    </row>
    <row r="2322" spans="1:5" x14ac:dyDescent="0.3">
      <c r="A2322" s="73">
        <v>40473</v>
      </c>
      <c r="B2322" s="130">
        <v>1183.079956</v>
      </c>
      <c r="C2322" s="125">
        <f t="shared" si="108"/>
        <v>1.5388517899562748E-2</v>
      </c>
      <c r="D2322" s="128">
        <f t="shared" si="109"/>
        <v>15388.517899562748</v>
      </c>
      <c r="E2322" s="128">
        <f t="shared" ca="1" si="110"/>
        <v>82254.158174250464</v>
      </c>
    </row>
    <row r="2323" spans="1:5" x14ac:dyDescent="0.3">
      <c r="A2323" s="73">
        <v>40472</v>
      </c>
      <c r="B2323" s="130">
        <v>1180.26001</v>
      </c>
      <c r="C2323" s="125">
        <f t="shared" si="108"/>
        <v>1.9169947903366902E-2</v>
      </c>
      <c r="D2323" s="128">
        <f t="shared" si="109"/>
        <v>19169.947903366901</v>
      </c>
      <c r="E2323" s="128">
        <f t="shared" ca="1" si="110"/>
        <v>82254.158174250464</v>
      </c>
    </row>
    <row r="2324" spans="1:5" x14ac:dyDescent="0.3">
      <c r="A2324" s="73">
        <v>40471</v>
      </c>
      <c r="B2324" s="130">
        <v>1178.170044</v>
      </c>
      <c r="C2324" s="125">
        <f t="shared" si="108"/>
        <v>1.569012427477734E-2</v>
      </c>
      <c r="D2324" s="128">
        <f t="shared" si="109"/>
        <v>15690.124274777339</v>
      </c>
      <c r="E2324" s="128">
        <f t="shared" ca="1" si="110"/>
        <v>82254.158174250464</v>
      </c>
    </row>
    <row r="2325" spans="1:5" x14ac:dyDescent="0.3">
      <c r="A2325" s="73">
        <v>40470</v>
      </c>
      <c r="B2325" s="130">
        <v>1165.900024</v>
      </c>
      <c r="C2325" s="125">
        <f t="shared" si="108"/>
        <v>4.4368072367004796E-3</v>
      </c>
      <c r="D2325" s="128">
        <f t="shared" si="109"/>
        <v>4436.8072367004797</v>
      </c>
      <c r="E2325" s="128">
        <f t="shared" ca="1" si="110"/>
        <v>82254.158174250464</v>
      </c>
    </row>
    <row r="2326" spans="1:5" x14ac:dyDescent="0.3">
      <c r="A2326" s="73">
        <v>40469</v>
      </c>
      <c r="B2326" s="130">
        <v>1184.709961</v>
      </c>
      <c r="C2326" s="125">
        <f t="shared" si="108"/>
        <v>4.1933749139355436E-2</v>
      </c>
      <c r="D2326" s="128">
        <f t="shared" si="109"/>
        <v>41933.749139355437</v>
      </c>
      <c r="E2326" s="128">
        <f t="shared" ca="1" si="110"/>
        <v>82254.158174250464</v>
      </c>
    </row>
    <row r="2327" spans="1:5" x14ac:dyDescent="0.3">
      <c r="A2327" s="73">
        <v>40466</v>
      </c>
      <c r="B2327" s="130">
        <v>1176.1899410000001</v>
      </c>
      <c r="C2327" s="125">
        <f t="shared" si="108"/>
        <v>2.6128865910532539E-2</v>
      </c>
      <c r="D2327" s="128">
        <f t="shared" si="109"/>
        <v>26128.865910532539</v>
      </c>
      <c r="E2327" s="128">
        <f t="shared" ca="1" si="110"/>
        <v>82254.158174250464</v>
      </c>
    </row>
    <row r="2328" spans="1:5" x14ac:dyDescent="0.3">
      <c r="A2328" s="73">
        <v>40465</v>
      </c>
      <c r="B2328" s="130">
        <v>1173.8100589999999</v>
      </c>
      <c r="C2328" s="125">
        <f t="shared" si="108"/>
        <v>2.8575279880992399E-2</v>
      </c>
      <c r="D2328" s="128">
        <f t="shared" si="109"/>
        <v>28575.279880992399</v>
      </c>
      <c r="E2328" s="128">
        <f t="shared" ca="1" si="110"/>
        <v>82254.158174250464</v>
      </c>
    </row>
    <row r="2329" spans="1:5" x14ac:dyDescent="0.3">
      <c r="A2329" s="73">
        <v>40464</v>
      </c>
      <c r="B2329" s="130">
        <v>1178.099976</v>
      </c>
      <c r="C2329" s="125">
        <f t="shared" si="108"/>
        <v>2.9150975848470262E-2</v>
      </c>
      <c r="D2329" s="128">
        <f t="shared" si="109"/>
        <v>29150.975848470262</v>
      </c>
      <c r="E2329" s="128">
        <f t="shared" ca="1" si="110"/>
        <v>82254.158174250464</v>
      </c>
    </row>
    <row r="2330" spans="1:5" x14ac:dyDescent="0.3">
      <c r="A2330" s="73">
        <v>40463</v>
      </c>
      <c r="B2330" s="130">
        <v>1169.7700199999999</v>
      </c>
      <c r="C2330" s="125">
        <f t="shared" si="108"/>
        <v>1.9229824816817453E-2</v>
      </c>
      <c r="D2330" s="128">
        <f t="shared" si="109"/>
        <v>19229.824816817454</v>
      </c>
      <c r="E2330" s="128">
        <f t="shared" ca="1" si="110"/>
        <v>82254.158174250464</v>
      </c>
    </row>
    <row r="2331" spans="1:5" x14ac:dyDescent="0.3">
      <c r="A2331" s="73">
        <v>40462</v>
      </c>
      <c r="B2331" s="130">
        <v>1165.3199460000001</v>
      </c>
      <c r="C2331" s="125">
        <f t="shared" si="108"/>
        <v>2.027729154459279E-2</v>
      </c>
      <c r="D2331" s="128">
        <f t="shared" si="109"/>
        <v>20277.29154459279</v>
      </c>
      <c r="E2331" s="128">
        <f t="shared" ca="1" si="110"/>
        <v>82254.158174250464</v>
      </c>
    </row>
    <row r="2332" spans="1:5" x14ac:dyDescent="0.3">
      <c r="A2332" s="73">
        <v>40459</v>
      </c>
      <c r="B2332" s="130">
        <v>1165.150024</v>
      </c>
      <c r="C2332" s="125">
        <f t="shared" si="108"/>
        <v>1.4347009470719652E-2</v>
      </c>
      <c r="D2332" s="128">
        <f t="shared" si="109"/>
        <v>14347.009470719651</v>
      </c>
      <c r="E2332" s="128">
        <f t="shared" ca="1" si="110"/>
        <v>82254.158174250464</v>
      </c>
    </row>
    <row r="2333" spans="1:5" x14ac:dyDescent="0.3">
      <c r="A2333" s="73">
        <v>40458</v>
      </c>
      <c r="B2333" s="130">
        <v>1158.0600589999999</v>
      </c>
      <c r="C2333" s="125">
        <f t="shared" si="108"/>
        <v>2.9542334663782643E-2</v>
      </c>
      <c r="D2333" s="128">
        <f t="shared" si="109"/>
        <v>29542.334663782643</v>
      </c>
      <c r="E2333" s="128">
        <f t="shared" ca="1" si="110"/>
        <v>82254.158174250464</v>
      </c>
    </row>
    <row r="2334" spans="1:5" x14ac:dyDescent="0.3">
      <c r="A2334" s="73">
        <v>40457</v>
      </c>
      <c r="B2334" s="130">
        <v>1159.969971</v>
      </c>
      <c r="C2334" s="125">
        <f t="shared" si="108"/>
        <v>2.2648676996145811E-2</v>
      </c>
      <c r="D2334" s="128">
        <f t="shared" si="109"/>
        <v>22648.676996145812</v>
      </c>
      <c r="E2334" s="128">
        <f t="shared" ca="1" si="110"/>
        <v>82254.158174250464</v>
      </c>
    </row>
    <row r="2335" spans="1:5" x14ac:dyDescent="0.3">
      <c r="A2335" s="73">
        <v>40456</v>
      </c>
      <c r="B2335" s="130">
        <v>1160.75</v>
      </c>
      <c r="C2335" s="125">
        <f t="shared" si="108"/>
        <v>1.8398261477171385E-2</v>
      </c>
      <c r="D2335" s="128">
        <f t="shared" si="109"/>
        <v>18398.261477171385</v>
      </c>
      <c r="E2335" s="128">
        <f t="shared" ca="1" si="110"/>
        <v>82254.158174250464</v>
      </c>
    </row>
    <row r="2336" spans="1:5" x14ac:dyDescent="0.3">
      <c r="A2336" s="73">
        <v>40455</v>
      </c>
      <c r="B2336" s="130">
        <v>1137.030029</v>
      </c>
      <c r="C2336" s="125">
        <f t="shared" si="108"/>
        <v>-4.970580631877386E-3</v>
      </c>
      <c r="D2336" s="128">
        <f t="shared" si="109"/>
        <v>-4970.5806318773857</v>
      </c>
      <c r="E2336" s="128">
        <f t="shared" ca="1" si="110"/>
        <v>82254.158174250464</v>
      </c>
    </row>
    <row r="2337" spans="1:5" x14ac:dyDescent="0.3">
      <c r="A2337" s="73">
        <v>40452</v>
      </c>
      <c r="B2337" s="130">
        <v>1146.23999</v>
      </c>
      <c r="C2337" s="125">
        <f t="shared" si="108"/>
        <v>1.8345956008637643E-2</v>
      </c>
      <c r="D2337" s="128">
        <f t="shared" si="109"/>
        <v>18345.956008637644</v>
      </c>
      <c r="E2337" s="128">
        <f t="shared" ca="1" si="110"/>
        <v>82254.158174250464</v>
      </c>
    </row>
    <row r="2338" spans="1:5" x14ac:dyDescent="0.3">
      <c r="A2338" s="73">
        <v>40451</v>
      </c>
      <c r="B2338" s="130">
        <v>1141.1999510000001</v>
      </c>
      <c r="C2338" s="125">
        <f t="shared" si="108"/>
        <v>1.4706592659093243E-2</v>
      </c>
      <c r="D2338" s="128">
        <f t="shared" si="109"/>
        <v>14706.592659093243</v>
      </c>
      <c r="E2338" s="128">
        <f t="shared" ca="1" si="110"/>
        <v>82254.158174250464</v>
      </c>
    </row>
    <row r="2339" spans="1:5" x14ac:dyDescent="0.3">
      <c r="A2339" s="73">
        <v>40450</v>
      </c>
      <c r="B2339" s="130">
        <v>1144.7299800000001</v>
      </c>
      <c r="C2339" s="125">
        <f t="shared" si="108"/>
        <v>1.7474499314374281E-2</v>
      </c>
      <c r="D2339" s="128">
        <f t="shared" si="109"/>
        <v>17474.499314374279</v>
      </c>
      <c r="E2339" s="128">
        <f t="shared" ca="1" si="110"/>
        <v>82254.158174250464</v>
      </c>
    </row>
    <row r="2340" spans="1:5" x14ac:dyDescent="0.3">
      <c r="A2340" s="73">
        <v>40449</v>
      </c>
      <c r="B2340" s="130">
        <v>1147.6999510000001</v>
      </c>
      <c r="C2340" s="125">
        <f t="shared" si="108"/>
        <v>2.372667520242655E-2</v>
      </c>
      <c r="D2340" s="128">
        <f t="shared" si="109"/>
        <v>23726.675202426552</v>
      </c>
      <c r="E2340" s="128">
        <f t="shared" ca="1" si="110"/>
        <v>82254.158174250464</v>
      </c>
    </row>
    <row r="2341" spans="1:5" x14ac:dyDescent="0.3">
      <c r="A2341" s="73">
        <v>40448</v>
      </c>
      <c r="B2341" s="130">
        <v>1142.160034</v>
      </c>
      <c r="C2341" s="125">
        <f t="shared" si="108"/>
        <v>1.8058659030744328E-2</v>
      </c>
      <c r="D2341" s="128">
        <f t="shared" si="109"/>
        <v>18058.659030744329</v>
      </c>
      <c r="E2341" s="128">
        <f t="shared" ca="1" si="110"/>
        <v>82254.158174250464</v>
      </c>
    </row>
    <row r="2342" spans="1:5" x14ac:dyDescent="0.3">
      <c r="A2342" s="73">
        <v>40445</v>
      </c>
      <c r="B2342" s="130">
        <v>1148.670044</v>
      </c>
      <c r="C2342" s="125">
        <f t="shared" si="108"/>
        <v>3.5257530775883117E-2</v>
      </c>
      <c r="D2342" s="128">
        <f t="shared" si="109"/>
        <v>35257.530775883119</v>
      </c>
      <c r="E2342" s="128">
        <f t="shared" ca="1" si="110"/>
        <v>82254.158174250464</v>
      </c>
    </row>
    <row r="2343" spans="1:5" x14ac:dyDescent="0.3">
      <c r="A2343" s="73">
        <v>40444</v>
      </c>
      <c r="B2343" s="130">
        <v>1124.829956</v>
      </c>
      <c r="C2343" s="125">
        <f t="shared" si="108"/>
        <v>1.8701571292828456E-2</v>
      </c>
      <c r="D2343" s="128">
        <f t="shared" si="109"/>
        <v>18701.571292828456</v>
      </c>
      <c r="E2343" s="128">
        <f t="shared" ca="1" si="110"/>
        <v>82254.158174250464</v>
      </c>
    </row>
    <row r="2344" spans="1:5" x14ac:dyDescent="0.3">
      <c r="A2344" s="73">
        <v>40443</v>
      </c>
      <c r="B2344" s="130">
        <v>1134.280029</v>
      </c>
      <c r="C2344" s="125">
        <f t="shared" si="108"/>
        <v>3.2224043027037075E-2</v>
      </c>
      <c r="D2344" s="128">
        <f t="shared" si="109"/>
        <v>32224.043027037074</v>
      </c>
      <c r="E2344" s="128">
        <f t="shared" ca="1" si="110"/>
        <v>82254.158174250464</v>
      </c>
    </row>
    <row r="2345" spans="1:5" x14ac:dyDescent="0.3">
      <c r="A2345" s="73">
        <v>40442</v>
      </c>
      <c r="B2345" s="130">
        <v>1139.780029</v>
      </c>
      <c r="C2345" s="125">
        <f t="shared" si="108"/>
        <v>4.3907591307204452E-2</v>
      </c>
      <c r="D2345" s="128">
        <f t="shared" si="109"/>
        <v>43907.59130720445</v>
      </c>
      <c r="E2345" s="128">
        <f t="shared" ca="1" si="110"/>
        <v>82254.158174250464</v>
      </c>
    </row>
    <row r="2346" spans="1:5" x14ac:dyDescent="0.3">
      <c r="A2346" s="73">
        <v>40441</v>
      </c>
      <c r="B2346" s="130">
        <v>1142.709961</v>
      </c>
      <c r="C2346" s="125">
        <f t="shared" si="108"/>
        <v>3.4585427614187036E-2</v>
      </c>
      <c r="D2346" s="128">
        <f t="shared" si="109"/>
        <v>34585.427614187036</v>
      </c>
      <c r="E2346" s="128">
        <f t="shared" ca="1" si="110"/>
        <v>82254.158174250464</v>
      </c>
    </row>
    <row r="2347" spans="1:5" x14ac:dyDescent="0.3">
      <c r="A2347" s="73">
        <v>40438</v>
      </c>
      <c r="B2347" s="130">
        <v>1125.589966</v>
      </c>
      <c r="C2347" s="125">
        <f t="shared" si="108"/>
        <v>3.2556637722557014E-2</v>
      </c>
      <c r="D2347" s="128">
        <f t="shared" si="109"/>
        <v>32556.637722557014</v>
      </c>
      <c r="E2347" s="128">
        <f t="shared" ca="1" si="110"/>
        <v>82254.158174250464</v>
      </c>
    </row>
    <row r="2348" spans="1:5" x14ac:dyDescent="0.3">
      <c r="A2348" s="73">
        <v>40437</v>
      </c>
      <c r="B2348" s="130">
        <v>1124.660034</v>
      </c>
      <c r="C2348" s="125">
        <f t="shared" si="108"/>
        <v>4.1072298547779162E-2</v>
      </c>
      <c r="D2348" s="128">
        <f t="shared" si="109"/>
        <v>41072.298547779159</v>
      </c>
      <c r="E2348" s="128">
        <f t="shared" ca="1" si="110"/>
        <v>82254.158174250464</v>
      </c>
    </row>
    <row r="2349" spans="1:5" x14ac:dyDescent="0.3">
      <c r="A2349" s="73">
        <v>40436</v>
      </c>
      <c r="B2349" s="130">
        <v>1125.0699460000001</v>
      </c>
      <c r="C2349" s="125">
        <f t="shared" si="108"/>
        <v>7.2179384155502069E-2</v>
      </c>
      <c r="D2349" s="128">
        <f t="shared" si="109"/>
        <v>72179.384155502063</v>
      </c>
      <c r="E2349" s="128">
        <f t="shared" ca="1" si="110"/>
        <v>82254.158174250464</v>
      </c>
    </row>
    <row r="2350" spans="1:5" x14ac:dyDescent="0.3">
      <c r="A2350" s="73">
        <v>40435</v>
      </c>
      <c r="B2350" s="130">
        <v>1121.099976</v>
      </c>
      <c r="C2350" s="125">
        <f t="shared" si="108"/>
        <v>6.8813569168480804E-2</v>
      </c>
      <c r="D2350" s="128">
        <f t="shared" si="109"/>
        <v>68813.569168480797</v>
      </c>
      <c r="E2350" s="128">
        <f t="shared" ca="1" si="110"/>
        <v>82254.158174250464</v>
      </c>
    </row>
    <row r="2351" spans="1:5" x14ac:dyDescent="0.3">
      <c r="A2351" s="73">
        <v>40434</v>
      </c>
      <c r="B2351" s="130">
        <v>1121.900024</v>
      </c>
      <c r="C2351" s="125">
        <f t="shared" si="108"/>
        <v>5.3832987187857784E-2</v>
      </c>
      <c r="D2351" s="128">
        <f t="shared" si="109"/>
        <v>53832.987187857783</v>
      </c>
      <c r="E2351" s="128">
        <f t="shared" ca="1" si="110"/>
        <v>82254.158174250464</v>
      </c>
    </row>
    <row r="2352" spans="1:5" x14ac:dyDescent="0.3">
      <c r="A2352" s="73">
        <v>40431</v>
      </c>
      <c r="B2352" s="130">
        <v>1109.5500489999999</v>
      </c>
      <c r="C2352" s="125">
        <f t="shared" si="108"/>
        <v>5.951956582768414E-2</v>
      </c>
      <c r="D2352" s="128">
        <f t="shared" si="109"/>
        <v>59519.565827684142</v>
      </c>
      <c r="E2352" s="128">
        <f t="shared" ca="1" si="110"/>
        <v>82254.158174250464</v>
      </c>
    </row>
    <row r="2353" spans="1:5" x14ac:dyDescent="0.3">
      <c r="A2353" s="73">
        <v>40430</v>
      </c>
      <c r="B2353" s="130">
        <v>1104.1800539999999</v>
      </c>
      <c r="C2353" s="125">
        <f t="shared" si="108"/>
        <v>4.6288933354223794E-2</v>
      </c>
      <c r="D2353" s="128">
        <f t="shared" si="109"/>
        <v>46288.933354223795</v>
      </c>
      <c r="E2353" s="128">
        <f t="shared" ca="1" si="110"/>
        <v>82254.158174250464</v>
      </c>
    </row>
    <row r="2354" spans="1:5" x14ac:dyDescent="0.3">
      <c r="A2354" s="73">
        <v>40429</v>
      </c>
      <c r="B2354" s="130">
        <v>1098.869995</v>
      </c>
      <c r="C2354" s="125">
        <f t="shared" si="108"/>
        <v>4.4682327876459649E-2</v>
      </c>
      <c r="D2354" s="128">
        <f t="shared" si="109"/>
        <v>44682.327876459647</v>
      </c>
      <c r="E2354" s="128">
        <f t="shared" ca="1" si="110"/>
        <v>82254.158174250464</v>
      </c>
    </row>
    <row r="2355" spans="1:5" x14ac:dyDescent="0.3">
      <c r="A2355" s="73">
        <v>40428</v>
      </c>
      <c r="B2355" s="130">
        <v>1091.839966</v>
      </c>
      <c r="C2355" s="125">
        <f t="shared" si="108"/>
        <v>2.2935074711462056E-2</v>
      </c>
      <c r="D2355" s="128">
        <f t="shared" si="109"/>
        <v>22935.074711462057</v>
      </c>
      <c r="E2355" s="128">
        <f t="shared" ca="1" si="110"/>
        <v>82254.158174250464</v>
      </c>
    </row>
    <row r="2356" spans="1:5" x14ac:dyDescent="0.3">
      <c r="A2356" s="73">
        <v>40424</v>
      </c>
      <c r="B2356" s="130">
        <v>1104.51001</v>
      </c>
      <c r="C2356" s="125">
        <f t="shared" si="108"/>
        <v>3.062459368553494E-2</v>
      </c>
      <c r="D2356" s="128">
        <f t="shared" si="109"/>
        <v>30624.593685534939</v>
      </c>
      <c r="E2356" s="128">
        <f t="shared" ca="1" si="110"/>
        <v>82254.158174250464</v>
      </c>
    </row>
    <row r="2357" spans="1:5" x14ac:dyDescent="0.3">
      <c r="A2357" s="73">
        <v>40423</v>
      </c>
      <c r="B2357" s="130">
        <v>1090.099976</v>
      </c>
      <c r="C2357" s="125">
        <f t="shared" si="108"/>
        <v>1.3452554254471449E-2</v>
      </c>
      <c r="D2357" s="128">
        <f t="shared" si="109"/>
        <v>13452.55425447145</v>
      </c>
      <c r="E2357" s="128">
        <f t="shared" ca="1" si="110"/>
        <v>82254.158174250464</v>
      </c>
    </row>
    <row r="2358" spans="1:5" x14ac:dyDescent="0.3">
      <c r="A2358" s="73">
        <v>40422</v>
      </c>
      <c r="B2358" s="130">
        <v>1080.290039</v>
      </c>
      <c r="C2358" s="125">
        <f t="shared" si="108"/>
        <v>-1.2676386057800415E-2</v>
      </c>
      <c r="D2358" s="128">
        <f t="shared" si="109"/>
        <v>-12676.386057800415</v>
      </c>
      <c r="E2358" s="128">
        <f t="shared" ca="1" si="110"/>
        <v>82254.158174250464</v>
      </c>
    </row>
    <row r="2359" spans="1:5" x14ac:dyDescent="0.3">
      <c r="A2359" s="73">
        <v>40421</v>
      </c>
      <c r="B2359" s="130">
        <v>1049.329956</v>
      </c>
      <c r="C2359" s="125">
        <f t="shared" si="108"/>
        <v>-3.9550113915779339E-2</v>
      </c>
      <c r="D2359" s="128">
        <f t="shared" si="109"/>
        <v>-39550.113915779337</v>
      </c>
      <c r="E2359" s="128">
        <f t="shared" ca="1" si="110"/>
        <v>82254.158174250464</v>
      </c>
    </row>
    <row r="2360" spans="1:5" x14ac:dyDescent="0.3">
      <c r="A2360" s="73">
        <v>40420</v>
      </c>
      <c r="B2360" s="130">
        <v>1048.920044</v>
      </c>
      <c r="C2360" s="125">
        <f t="shared" si="108"/>
        <v>-2.8219867756397843E-2</v>
      </c>
      <c r="D2360" s="128">
        <f t="shared" si="109"/>
        <v>-28219.867756397842</v>
      </c>
      <c r="E2360" s="128">
        <f t="shared" ca="1" si="110"/>
        <v>82254.158174250464</v>
      </c>
    </row>
    <row r="2361" spans="1:5" x14ac:dyDescent="0.3">
      <c r="A2361" s="73">
        <v>40417</v>
      </c>
      <c r="B2361" s="130">
        <v>1064.589966</v>
      </c>
      <c r="C2361" s="125">
        <f t="shared" si="108"/>
        <v>-1.3583538568450293E-2</v>
      </c>
      <c r="D2361" s="128">
        <f t="shared" si="109"/>
        <v>-13583.538568450293</v>
      </c>
      <c r="E2361" s="128">
        <f t="shared" ca="1" si="110"/>
        <v>82254.158174250464</v>
      </c>
    </row>
    <row r="2362" spans="1:5" x14ac:dyDescent="0.3">
      <c r="A2362" s="73">
        <v>40416</v>
      </c>
      <c r="B2362" s="130">
        <v>1047.219971</v>
      </c>
      <c r="C2362" s="125">
        <f t="shared" si="108"/>
        <v>-3.3582206240006185E-2</v>
      </c>
      <c r="D2362" s="128">
        <f t="shared" si="109"/>
        <v>-33582.206240006184</v>
      </c>
      <c r="E2362" s="128">
        <f t="shared" ca="1" si="110"/>
        <v>82254.158174250464</v>
      </c>
    </row>
    <row r="2363" spans="1:5" x14ac:dyDescent="0.3">
      <c r="A2363" s="73">
        <v>40415</v>
      </c>
      <c r="B2363" s="130">
        <v>1055.329956</v>
      </c>
      <c r="C2363" s="125">
        <f t="shared" si="108"/>
        <v>-3.1336352454637728E-2</v>
      </c>
      <c r="D2363" s="128">
        <f t="shared" si="109"/>
        <v>-31336.352454637727</v>
      </c>
      <c r="E2363" s="128">
        <f t="shared" ca="1" si="110"/>
        <v>82254.158174250464</v>
      </c>
    </row>
    <row r="2364" spans="1:5" x14ac:dyDescent="0.3">
      <c r="A2364" s="73">
        <v>40414</v>
      </c>
      <c r="B2364" s="130">
        <v>1051.869995</v>
      </c>
      <c r="C2364" s="125">
        <f t="shared" si="108"/>
        <v>-6.171842752271306E-2</v>
      </c>
      <c r="D2364" s="128">
        <f t="shared" si="109"/>
        <v>-61718.427522713057</v>
      </c>
      <c r="E2364" s="128">
        <f t="shared" ca="1" si="110"/>
        <v>82254.158174250464</v>
      </c>
    </row>
    <row r="2365" spans="1:5" x14ac:dyDescent="0.3">
      <c r="A2365" s="73">
        <v>40413</v>
      </c>
      <c r="B2365" s="130">
        <v>1067.3599850000001</v>
      </c>
      <c r="C2365" s="125">
        <f t="shared" si="108"/>
        <v>-5.358271656095015E-2</v>
      </c>
      <c r="D2365" s="128">
        <f t="shared" si="109"/>
        <v>-53582.716560950154</v>
      </c>
      <c r="E2365" s="128">
        <f t="shared" ca="1" si="110"/>
        <v>82254.158174250464</v>
      </c>
    </row>
    <row r="2366" spans="1:5" x14ac:dyDescent="0.3">
      <c r="A2366" s="73">
        <v>40410</v>
      </c>
      <c r="B2366" s="130">
        <v>1071.6899410000001</v>
      </c>
      <c r="C2366" s="125">
        <f t="shared" si="108"/>
        <v>-4.4533070621593174E-2</v>
      </c>
      <c r="D2366" s="128">
        <f t="shared" si="109"/>
        <v>-44533.070621593171</v>
      </c>
      <c r="E2366" s="128">
        <f t="shared" ca="1" si="110"/>
        <v>82254.158174250464</v>
      </c>
    </row>
    <row r="2367" spans="1:5" x14ac:dyDescent="0.3">
      <c r="A2367" s="73">
        <v>40409</v>
      </c>
      <c r="B2367" s="130">
        <v>1075.630005</v>
      </c>
      <c r="C2367" s="125">
        <f t="shared" si="108"/>
        <v>-4.4572397980323863E-2</v>
      </c>
      <c r="D2367" s="128">
        <f t="shared" si="109"/>
        <v>-44572.397980323862</v>
      </c>
      <c r="E2367" s="128">
        <f t="shared" ca="1" si="110"/>
        <v>82254.158174250464</v>
      </c>
    </row>
    <row r="2368" spans="1:5" x14ac:dyDescent="0.3">
      <c r="A2368" s="73">
        <v>40408</v>
      </c>
      <c r="B2368" s="130">
        <v>1094.160034</v>
      </c>
      <c r="C2368" s="125">
        <f t="shared" si="108"/>
        <v>-2.9345974498296568E-2</v>
      </c>
      <c r="D2368" s="128">
        <f t="shared" si="109"/>
        <v>-29345.974498296568</v>
      </c>
      <c r="E2368" s="128">
        <f t="shared" ca="1" si="110"/>
        <v>82254.158174250464</v>
      </c>
    </row>
    <row r="2369" spans="1:5" x14ac:dyDescent="0.3">
      <c r="A2369" s="73">
        <v>40407</v>
      </c>
      <c r="B2369" s="130">
        <v>1092.540039</v>
      </c>
      <c r="C2369" s="125">
        <f t="shared" si="108"/>
        <v>-2.4918268364611418E-2</v>
      </c>
      <c r="D2369" s="128">
        <f t="shared" si="109"/>
        <v>-24918.268364611416</v>
      </c>
      <c r="E2369" s="128">
        <f t="shared" ca="1" si="110"/>
        <v>82254.158174250464</v>
      </c>
    </row>
    <row r="2370" spans="1:5" x14ac:dyDescent="0.3">
      <c r="A2370" s="73">
        <v>40406</v>
      </c>
      <c r="B2370" s="130">
        <v>1079.380005</v>
      </c>
      <c r="C2370" s="125">
        <f t="shared" si="108"/>
        <v>-4.1283979019824613E-2</v>
      </c>
      <c r="D2370" s="128">
        <f t="shared" si="109"/>
        <v>-41283.979019824612</v>
      </c>
      <c r="E2370" s="128">
        <f t="shared" ca="1" si="110"/>
        <v>82254.158174250464</v>
      </c>
    </row>
    <row r="2371" spans="1:5" x14ac:dyDescent="0.3">
      <c r="A2371" s="73">
        <v>40403</v>
      </c>
      <c r="B2371" s="130">
        <v>1079.25</v>
      </c>
      <c r="C2371" s="125">
        <f t="shared" si="108"/>
        <v>-2.0288649679491289E-2</v>
      </c>
      <c r="D2371" s="128">
        <f t="shared" si="109"/>
        <v>-20288.649679491289</v>
      </c>
      <c r="E2371" s="128">
        <f t="shared" ca="1" si="110"/>
        <v>82254.158174250464</v>
      </c>
    </row>
    <row r="2372" spans="1:5" x14ac:dyDescent="0.3">
      <c r="A2372" s="73">
        <v>40402</v>
      </c>
      <c r="B2372" s="130">
        <v>1083.6099850000001</v>
      </c>
      <c r="C2372" s="125">
        <f t="shared" si="108"/>
        <v>-1.6268320906574152E-2</v>
      </c>
      <c r="D2372" s="128">
        <f t="shared" si="109"/>
        <v>-16268.320906574152</v>
      </c>
      <c r="E2372" s="128">
        <f t="shared" ca="1" si="110"/>
        <v>82254.158174250464</v>
      </c>
    </row>
    <row r="2373" spans="1:5" x14ac:dyDescent="0.3">
      <c r="A2373" s="73">
        <v>40401</v>
      </c>
      <c r="B2373" s="130">
        <v>1089.469971</v>
      </c>
      <c r="C2373" s="125">
        <f t="shared" si="108"/>
        <v>-1.5061551467451584E-2</v>
      </c>
      <c r="D2373" s="128">
        <f t="shared" si="109"/>
        <v>-15061.551467451583</v>
      </c>
      <c r="E2373" s="128">
        <f t="shared" ca="1" si="110"/>
        <v>82254.158174250464</v>
      </c>
    </row>
    <row r="2374" spans="1:5" x14ac:dyDescent="0.3">
      <c r="A2374" s="73">
        <v>40400</v>
      </c>
      <c r="B2374" s="130">
        <v>1121.0600589999999</v>
      </c>
      <c r="C2374" s="125">
        <f t="shared" si="108"/>
        <v>6.4821637042964397E-3</v>
      </c>
      <c r="D2374" s="128">
        <f t="shared" si="109"/>
        <v>6482.1637042964394</v>
      </c>
      <c r="E2374" s="128">
        <f t="shared" ca="1" si="110"/>
        <v>82254.158174250464</v>
      </c>
    </row>
    <row r="2375" spans="1:5" x14ac:dyDescent="0.3">
      <c r="A2375" s="73">
        <v>40399</v>
      </c>
      <c r="B2375" s="130">
        <v>1127.790039</v>
      </c>
      <c r="C2375" s="125">
        <f t="shared" si="108"/>
        <v>1.1461806517772954E-2</v>
      </c>
      <c r="D2375" s="128">
        <f t="shared" si="109"/>
        <v>11461.806517772955</v>
      </c>
      <c r="E2375" s="128">
        <f t="shared" ca="1" si="110"/>
        <v>82254.158174250464</v>
      </c>
    </row>
    <row r="2376" spans="1:5" x14ac:dyDescent="0.3">
      <c r="A2376" s="73">
        <v>40396</v>
      </c>
      <c r="B2376" s="130">
        <v>1121.6400149999999</v>
      </c>
      <c r="C2376" s="125">
        <f t="shared" ref="C2376:C2439" si="111">B2376/B2386-1</f>
        <v>1.7212903718971662E-2</v>
      </c>
      <c r="D2376" s="128">
        <f t="shared" ref="D2376:D2439" si="112">C2376*$B$5</f>
        <v>17212.903718971662</v>
      </c>
      <c r="E2376" s="128">
        <f t="shared" ref="E2376:E2439" ca="1" si="113">ABS(_xlfn.PERCENTILE.INC(OFFSET(D2376,0,0,Window),1-VaRLevel))</f>
        <v>82254.158174250464</v>
      </c>
    </row>
    <row r="2377" spans="1:5" x14ac:dyDescent="0.3">
      <c r="A2377" s="73">
        <v>40395</v>
      </c>
      <c r="B2377" s="130">
        <v>1125.8100589999999</v>
      </c>
      <c r="C2377" s="125">
        <f t="shared" si="111"/>
        <v>2.9387304860660546E-2</v>
      </c>
      <c r="D2377" s="128">
        <f t="shared" si="112"/>
        <v>29387.304860660544</v>
      </c>
      <c r="E2377" s="128">
        <f t="shared" ca="1" si="113"/>
        <v>82254.158174250464</v>
      </c>
    </row>
    <row r="2378" spans="1:5" x14ac:dyDescent="0.3">
      <c r="A2378" s="73">
        <v>40394</v>
      </c>
      <c r="B2378" s="130">
        <v>1127.23999</v>
      </c>
      <c r="C2378" s="125">
        <f t="shared" si="111"/>
        <v>5.3899181772989913E-2</v>
      </c>
      <c r="D2378" s="128">
        <f t="shared" si="112"/>
        <v>53899.181772989912</v>
      </c>
      <c r="E2378" s="128">
        <f t="shared" ca="1" si="113"/>
        <v>82254.158174250464</v>
      </c>
    </row>
    <row r="2379" spans="1:5" x14ac:dyDescent="0.3">
      <c r="A2379" s="73">
        <v>40393</v>
      </c>
      <c r="B2379" s="130">
        <v>1120.459961</v>
      </c>
      <c r="C2379" s="125">
        <f t="shared" si="111"/>
        <v>3.4130746928983324E-2</v>
      </c>
      <c r="D2379" s="128">
        <f t="shared" si="112"/>
        <v>34130.746928983324</v>
      </c>
      <c r="E2379" s="128">
        <f t="shared" ca="1" si="113"/>
        <v>82254.158174250464</v>
      </c>
    </row>
    <row r="2380" spans="1:5" x14ac:dyDescent="0.3">
      <c r="A2380" s="73">
        <v>40392</v>
      </c>
      <c r="B2380" s="130">
        <v>1125.8599850000001</v>
      </c>
      <c r="C2380" s="125">
        <f t="shared" si="111"/>
        <v>5.0977815635939283E-2</v>
      </c>
      <c r="D2380" s="128">
        <f t="shared" si="112"/>
        <v>50977.815635939281</v>
      </c>
      <c r="E2380" s="128">
        <f t="shared" ca="1" si="113"/>
        <v>82254.158174250464</v>
      </c>
    </row>
    <row r="2381" spans="1:5" x14ac:dyDescent="0.3">
      <c r="A2381" s="73">
        <v>40389</v>
      </c>
      <c r="B2381" s="130">
        <v>1101.599976</v>
      </c>
      <c r="C2381" s="125">
        <f t="shared" si="111"/>
        <v>3.4482731225665253E-2</v>
      </c>
      <c r="D2381" s="128">
        <f t="shared" si="112"/>
        <v>34482.731225665251</v>
      </c>
      <c r="E2381" s="128">
        <f t="shared" ca="1" si="113"/>
        <v>82254.158174250464</v>
      </c>
    </row>
    <row r="2382" spans="1:5" x14ac:dyDescent="0.3">
      <c r="A2382" s="73">
        <v>40388</v>
      </c>
      <c r="B2382" s="130">
        <v>1101.530029</v>
      </c>
      <c r="C2382" s="125">
        <f t="shared" si="111"/>
        <v>4.6056919342931657E-3</v>
      </c>
      <c r="D2382" s="128">
        <f t="shared" si="112"/>
        <v>4605.691934293166</v>
      </c>
      <c r="E2382" s="128">
        <f t="shared" ca="1" si="113"/>
        <v>82254.158174250464</v>
      </c>
    </row>
    <row r="2383" spans="1:5" x14ac:dyDescent="0.3">
      <c r="A2383" s="73">
        <v>40387</v>
      </c>
      <c r="B2383" s="130">
        <v>1106.130005</v>
      </c>
      <c r="C2383" s="125">
        <f t="shared" si="111"/>
        <v>1.0007542719092211E-2</v>
      </c>
      <c r="D2383" s="128">
        <f t="shared" si="112"/>
        <v>10007.542719092211</v>
      </c>
      <c r="E2383" s="128">
        <f t="shared" ca="1" si="113"/>
        <v>82254.158174250464</v>
      </c>
    </row>
    <row r="2384" spans="1:5" x14ac:dyDescent="0.3">
      <c r="A2384" s="73">
        <v>40386</v>
      </c>
      <c r="B2384" s="130">
        <v>1113.839966</v>
      </c>
      <c r="C2384" s="125">
        <f t="shared" si="111"/>
        <v>1.6889733392600359E-2</v>
      </c>
      <c r="D2384" s="128">
        <f t="shared" si="112"/>
        <v>16889.733392600359</v>
      </c>
      <c r="E2384" s="128">
        <f t="shared" ca="1" si="113"/>
        <v>82254.158174250464</v>
      </c>
    </row>
    <row r="2385" spans="1:5" x14ac:dyDescent="0.3">
      <c r="A2385" s="73">
        <v>40385</v>
      </c>
      <c r="B2385" s="130">
        <v>1115.01001</v>
      </c>
      <c r="C2385" s="125">
        <f t="shared" si="111"/>
        <v>3.3612987253765825E-2</v>
      </c>
      <c r="D2385" s="128">
        <f t="shared" si="112"/>
        <v>33612.987253765823</v>
      </c>
      <c r="E2385" s="128">
        <f t="shared" ca="1" si="113"/>
        <v>82254.158174250464</v>
      </c>
    </row>
    <row r="2386" spans="1:5" x14ac:dyDescent="0.3">
      <c r="A2386" s="73">
        <v>40382</v>
      </c>
      <c r="B2386" s="130">
        <v>1102.660034</v>
      </c>
      <c r="C2386" s="125">
        <f t="shared" si="111"/>
        <v>2.2913720262008885E-2</v>
      </c>
      <c r="D2386" s="128">
        <f t="shared" si="112"/>
        <v>22913.720262008886</v>
      </c>
      <c r="E2386" s="128">
        <f t="shared" ca="1" si="113"/>
        <v>82254.158174250464</v>
      </c>
    </row>
    <row r="2387" spans="1:5" x14ac:dyDescent="0.3">
      <c r="A2387" s="73">
        <v>40381</v>
      </c>
      <c r="B2387" s="130">
        <v>1093.670044</v>
      </c>
      <c r="C2387" s="125">
        <f t="shared" si="111"/>
        <v>2.1882778790002222E-2</v>
      </c>
      <c r="D2387" s="128">
        <f t="shared" si="112"/>
        <v>21882.778790002223</v>
      </c>
      <c r="E2387" s="128">
        <f t="shared" ca="1" si="113"/>
        <v>82254.158174250464</v>
      </c>
    </row>
    <row r="2388" spans="1:5" x14ac:dyDescent="0.3">
      <c r="A2388" s="73">
        <v>40380</v>
      </c>
      <c r="B2388" s="130">
        <v>1069.589966</v>
      </c>
      <c r="C2388" s="125">
        <f t="shared" si="111"/>
        <v>8.7901627172293217E-3</v>
      </c>
      <c r="D2388" s="128">
        <f t="shared" si="112"/>
        <v>8790.1627172293211</v>
      </c>
      <c r="E2388" s="128">
        <f t="shared" ca="1" si="113"/>
        <v>82254.158174250464</v>
      </c>
    </row>
    <row r="2389" spans="1:5" x14ac:dyDescent="0.3">
      <c r="A2389" s="73">
        <v>40379</v>
      </c>
      <c r="B2389" s="130">
        <v>1083.4799800000001</v>
      </c>
      <c r="C2389" s="125">
        <f t="shared" si="111"/>
        <v>5.3907279555153176E-2</v>
      </c>
      <c r="D2389" s="128">
        <f t="shared" si="112"/>
        <v>53907.279555153174</v>
      </c>
      <c r="E2389" s="128">
        <f t="shared" ca="1" si="113"/>
        <v>82254.158174250464</v>
      </c>
    </row>
    <row r="2390" spans="1:5" x14ac:dyDescent="0.3">
      <c r="A2390" s="73">
        <v>40378</v>
      </c>
      <c r="B2390" s="130">
        <v>1071.25</v>
      </c>
      <c r="C2390" s="125">
        <f t="shared" si="111"/>
        <v>4.7595280751511204E-2</v>
      </c>
      <c r="D2390" s="128">
        <f t="shared" si="112"/>
        <v>47595.280751511207</v>
      </c>
      <c r="E2390" s="128">
        <f t="shared" ca="1" si="113"/>
        <v>82254.158174250464</v>
      </c>
    </row>
    <row r="2391" spans="1:5" x14ac:dyDescent="0.3">
      <c r="A2391" s="73">
        <v>40375</v>
      </c>
      <c r="B2391" s="130">
        <v>1064.880005</v>
      </c>
      <c r="C2391" s="125">
        <f t="shared" si="111"/>
        <v>3.6510711995243694E-2</v>
      </c>
      <c r="D2391" s="128">
        <f t="shared" si="112"/>
        <v>36510.711995243691</v>
      </c>
      <c r="E2391" s="128">
        <f t="shared" ca="1" si="113"/>
        <v>82254.158174250464</v>
      </c>
    </row>
    <row r="2392" spans="1:5" x14ac:dyDescent="0.3">
      <c r="A2392" s="73">
        <v>40374</v>
      </c>
      <c r="B2392" s="130">
        <v>1096.4799800000001</v>
      </c>
      <c r="C2392" s="125">
        <f t="shared" si="111"/>
        <v>6.3810403982309083E-2</v>
      </c>
      <c r="D2392" s="128">
        <f t="shared" si="112"/>
        <v>63810.403982309086</v>
      </c>
      <c r="E2392" s="128">
        <f t="shared" ca="1" si="113"/>
        <v>82254.158174250464</v>
      </c>
    </row>
    <row r="2393" spans="1:5" x14ac:dyDescent="0.3">
      <c r="A2393" s="73">
        <v>40373</v>
      </c>
      <c r="B2393" s="130">
        <v>1095.170044</v>
      </c>
      <c r="C2393" s="125">
        <f t="shared" si="111"/>
        <v>5.1794067187142856E-2</v>
      </c>
      <c r="D2393" s="128">
        <f t="shared" si="112"/>
        <v>51794.067187142857</v>
      </c>
      <c r="E2393" s="128">
        <f t="shared" ca="1" si="113"/>
        <v>82254.158174250464</v>
      </c>
    </row>
    <row r="2394" spans="1:5" x14ac:dyDescent="0.3">
      <c r="A2394" s="73">
        <v>40372</v>
      </c>
      <c r="B2394" s="130">
        <v>1095.339966</v>
      </c>
      <c r="C2394" s="125">
        <f t="shared" si="111"/>
        <v>1.9328681280650573E-2</v>
      </c>
      <c r="D2394" s="128">
        <f t="shared" si="112"/>
        <v>19328.681280650573</v>
      </c>
      <c r="E2394" s="128">
        <f t="shared" ca="1" si="113"/>
        <v>82254.158174250464</v>
      </c>
    </row>
    <row r="2395" spans="1:5" x14ac:dyDescent="0.3">
      <c r="A2395" s="73">
        <v>40371</v>
      </c>
      <c r="B2395" s="130">
        <v>1078.75</v>
      </c>
      <c r="C2395" s="125">
        <f t="shared" si="111"/>
        <v>1.8481276993189688E-3</v>
      </c>
      <c r="D2395" s="128">
        <f t="shared" si="112"/>
        <v>1848.1276993189688</v>
      </c>
      <c r="E2395" s="128">
        <f t="shared" ca="1" si="113"/>
        <v>82254.158174250464</v>
      </c>
    </row>
    <row r="2396" spans="1:5" x14ac:dyDescent="0.3">
      <c r="A2396" s="73">
        <v>40368</v>
      </c>
      <c r="B2396" s="130">
        <v>1077.959961</v>
      </c>
      <c r="C2396" s="125">
        <f t="shared" si="111"/>
        <v>3.976958185919921E-3</v>
      </c>
      <c r="D2396" s="128">
        <f t="shared" si="112"/>
        <v>3976.9581859199211</v>
      </c>
      <c r="E2396" s="128">
        <f t="shared" ca="1" si="113"/>
        <v>82254.158174250464</v>
      </c>
    </row>
    <row r="2397" spans="1:5" x14ac:dyDescent="0.3">
      <c r="A2397" s="73">
        <v>40367</v>
      </c>
      <c r="B2397" s="130">
        <v>1070.25</v>
      </c>
      <c r="C2397" s="125">
        <f t="shared" si="111"/>
        <v>-1.9953516557830175E-2</v>
      </c>
      <c r="D2397" s="128">
        <f t="shared" si="112"/>
        <v>-19953.516557830175</v>
      </c>
      <c r="E2397" s="128">
        <f t="shared" ca="1" si="113"/>
        <v>82254.158174250464</v>
      </c>
    </row>
    <row r="2398" spans="1:5" x14ac:dyDescent="0.3">
      <c r="A2398" s="73">
        <v>40366</v>
      </c>
      <c r="B2398" s="130">
        <v>1060.2700199999999</v>
      </c>
      <c r="C2398" s="125">
        <f t="shared" si="111"/>
        <v>-3.1990977086425176E-2</v>
      </c>
      <c r="D2398" s="128">
        <f t="shared" si="112"/>
        <v>-31990.977086425177</v>
      </c>
      <c r="E2398" s="128">
        <f t="shared" ca="1" si="113"/>
        <v>82254.158174250464</v>
      </c>
    </row>
    <row r="2399" spans="1:5" x14ac:dyDescent="0.3">
      <c r="A2399" s="73">
        <v>40365</v>
      </c>
      <c r="B2399" s="130">
        <v>1028.0600589999999</v>
      </c>
      <c r="C2399" s="125">
        <f t="shared" si="111"/>
        <v>-7.6482119787660841E-2</v>
      </c>
      <c r="D2399" s="128">
        <f t="shared" si="112"/>
        <v>-76482.119787660835</v>
      </c>
      <c r="E2399" s="128">
        <f t="shared" ca="1" si="113"/>
        <v>82254.158174250464</v>
      </c>
    </row>
    <row r="2400" spans="1:5" x14ac:dyDescent="0.3">
      <c r="A2400" s="73">
        <v>40361</v>
      </c>
      <c r="B2400" s="130">
        <v>1022.580017</v>
      </c>
      <c r="C2400" s="125">
        <f t="shared" si="111"/>
        <v>-8.4947778678063024E-2</v>
      </c>
      <c r="D2400" s="128">
        <f t="shared" si="112"/>
        <v>-84947.778678063027</v>
      </c>
      <c r="E2400" s="128">
        <f t="shared" ca="1" si="113"/>
        <v>82254.158174250464</v>
      </c>
    </row>
    <row r="2401" spans="1:5" x14ac:dyDescent="0.3">
      <c r="A2401" s="73">
        <v>40360</v>
      </c>
      <c r="B2401" s="130">
        <v>1027.369995</v>
      </c>
      <c r="C2401" s="125">
        <f t="shared" si="111"/>
        <v>-7.9450593976404749E-2</v>
      </c>
      <c r="D2401" s="128">
        <f t="shared" si="112"/>
        <v>-79450.593976404751</v>
      </c>
      <c r="E2401" s="128">
        <f t="shared" ca="1" si="113"/>
        <v>77403.56703671877</v>
      </c>
    </row>
    <row r="2402" spans="1:5" x14ac:dyDescent="0.3">
      <c r="A2402" s="73">
        <v>40359</v>
      </c>
      <c r="B2402" s="130">
        <v>1030.709961</v>
      </c>
      <c r="C2402" s="125">
        <f t="shared" si="111"/>
        <v>-7.5272987977045624E-2</v>
      </c>
      <c r="D2402" s="128">
        <f t="shared" si="112"/>
        <v>-75272.987977045617</v>
      </c>
      <c r="E2402" s="128">
        <f t="shared" ca="1" si="113"/>
        <v>74759.050610204373</v>
      </c>
    </row>
    <row r="2403" spans="1:5" x14ac:dyDescent="0.3">
      <c r="A2403" s="73">
        <v>40358</v>
      </c>
      <c r="B2403" s="130">
        <v>1041.23999</v>
      </c>
      <c r="C2403" s="125">
        <f t="shared" si="111"/>
        <v>-6.6345051089821028E-2</v>
      </c>
      <c r="D2403" s="128">
        <f t="shared" si="112"/>
        <v>-66345.051089821034</v>
      </c>
      <c r="E2403" s="128">
        <f t="shared" ca="1" si="113"/>
        <v>72516.664693376835</v>
      </c>
    </row>
    <row r="2404" spans="1:5" x14ac:dyDescent="0.3">
      <c r="A2404" s="73">
        <v>40357</v>
      </c>
      <c r="B2404" s="130">
        <v>1074.5699460000001</v>
      </c>
      <c r="C2404" s="125">
        <f t="shared" si="111"/>
        <v>-1.3821259446687106E-2</v>
      </c>
      <c r="D2404" s="128">
        <f t="shared" si="112"/>
        <v>-13821.259446687107</v>
      </c>
      <c r="E2404" s="128">
        <f t="shared" ca="1" si="113"/>
        <v>72516.664693376835</v>
      </c>
    </row>
    <row r="2405" spans="1:5" x14ac:dyDescent="0.3">
      <c r="A2405" s="73">
        <v>40354</v>
      </c>
      <c r="B2405" s="130">
        <v>1076.76001</v>
      </c>
      <c r="C2405" s="125">
        <f t="shared" si="111"/>
        <v>-1.3594692493837157E-2</v>
      </c>
      <c r="D2405" s="128">
        <f t="shared" si="112"/>
        <v>-13594.692493837158</v>
      </c>
      <c r="E2405" s="128">
        <f t="shared" ca="1" si="113"/>
        <v>72516.664693376835</v>
      </c>
    </row>
    <row r="2406" spans="1:5" x14ac:dyDescent="0.3">
      <c r="A2406" s="73">
        <v>40353</v>
      </c>
      <c r="B2406" s="130">
        <v>1073.6899410000001</v>
      </c>
      <c r="C2406" s="125">
        <f t="shared" si="111"/>
        <v>-1.2099320425616344E-2</v>
      </c>
      <c r="D2406" s="128">
        <f t="shared" si="112"/>
        <v>-12099.320425616344</v>
      </c>
      <c r="E2406" s="128">
        <f t="shared" ca="1" si="113"/>
        <v>72516.664693376835</v>
      </c>
    </row>
    <row r="2407" spans="1:5" x14ac:dyDescent="0.3">
      <c r="A2407" s="73">
        <v>40352</v>
      </c>
      <c r="B2407" s="130">
        <v>1092.040039</v>
      </c>
      <c r="C2407" s="125">
        <f t="shared" si="111"/>
        <v>3.4432551252280952E-2</v>
      </c>
      <c r="D2407" s="128">
        <f t="shared" si="112"/>
        <v>34432.551252280951</v>
      </c>
      <c r="E2407" s="128">
        <f t="shared" ca="1" si="113"/>
        <v>72516.664693376835</v>
      </c>
    </row>
    <row r="2408" spans="1:5" x14ac:dyDescent="0.3">
      <c r="A2408" s="73">
        <v>40351</v>
      </c>
      <c r="B2408" s="130">
        <v>1095.3100589999999</v>
      </c>
      <c r="C2408" s="125">
        <f t="shared" si="111"/>
        <v>3.136540395480214E-2</v>
      </c>
      <c r="D2408" s="128">
        <f t="shared" si="112"/>
        <v>31365.403954802139</v>
      </c>
      <c r="E2408" s="128">
        <f t="shared" ca="1" si="113"/>
        <v>72516.664693376835</v>
      </c>
    </row>
    <row r="2409" spans="1:5" x14ac:dyDescent="0.3">
      <c r="A2409" s="73">
        <v>40350</v>
      </c>
      <c r="B2409" s="130">
        <v>1113.1999510000001</v>
      </c>
      <c r="C2409" s="125">
        <f t="shared" si="111"/>
        <v>5.9716109676399398E-2</v>
      </c>
      <c r="D2409" s="128">
        <f t="shared" si="112"/>
        <v>59716.109676399399</v>
      </c>
      <c r="E2409" s="128">
        <f t="shared" ca="1" si="113"/>
        <v>72516.664693376835</v>
      </c>
    </row>
    <row r="2410" spans="1:5" x14ac:dyDescent="0.3">
      <c r="A2410" s="73">
        <v>40347</v>
      </c>
      <c r="B2410" s="130">
        <v>1117.51001</v>
      </c>
      <c r="C2410" s="125">
        <f t="shared" si="111"/>
        <v>4.9423413673731265E-2</v>
      </c>
      <c r="D2410" s="128">
        <f t="shared" si="112"/>
        <v>49423.413673731266</v>
      </c>
      <c r="E2410" s="128">
        <f t="shared" ca="1" si="113"/>
        <v>72516.664693376835</v>
      </c>
    </row>
    <row r="2411" spans="1:5" x14ac:dyDescent="0.3">
      <c r="A2411" s="73">
        <v>40346</v>
      </c>
      <c r="B2411" s="130">
        <v>1116.040039</v>
      </c>
      <c r="C2411" s="125">
        <f t="shared" si="111"/>
        <v>1.1978349815517708E-2</v>
      </c>
      <c r="D2411" s="128">
        <f t="shared" si="112"/>
        <v>11978.349815517708</v>
      </c>
      <c r="E2411" s="128">
        <f t="shared" ca="1" si="113"/>
        <v>72516.664693376835</v>
      </c>
    </row>
    <row r="2412" spans="1:5" x14ac:dyDescent="0.3">
      <c r="A2412" s="73">
        <v>40345</v>
      </c>
      <c r="B2412" s="130">
        <v>1114.6099850000001</v>
      </c>
      <c r="C2412" s="125">
        <f t="shared" si="111"/>
        <v>1.4776288648845171E-2</v>
      </c>
      <c r="D2412" s="128">
        <f t="shared" si="112"/>
        <v>14776.288648845171</v>
      </c>
      <c r="E2412" s="128">
        <f t="shared" ca="1" si="113"/>
        <v>72516.664693376835</v>
      </c>
    </row>
    <row r="2413" spans="1:5" x14ac:dyDescent="0.3">
      <c r="A2413" s="73">
        <v>40344</v>
      </c>
      <c r="B2413" s="130">
        <v>1115.2299800000001</v>
      </c>
      <c r="C2413" s="125">
        <f t="shared" si="111"/>
        <v>4.1579905503466241E-2</v>
      </c>
      <c r="D2413" s="128">
        <f t="shared" si="112"/>
        <v>41579.905503466238</v>
      </c>
      <c r="E2413" s="128">
        <f t="shared" ca="1" si="113"/>
        <v>72516.664693376835</v>
      </c>
    </row>
    <row r="2414" spans="1:5" x14ac:dyDescent="0.3">
      <c r="A2414" s="73">
        <v>40343</v>
      </c>
      <c r="B2414" s="130">
        <v>1089.630005</v>
      </c>
      <c r="C2414" s="125">
        <f t="shared" si="111"/>
        <v>2.0191754540044293E-4</v>
      </c>
      <c r="D2414" s="128">
        <f t="shared" si="112"/>
        <v>201.91754540044292</v>
      </c>
      <c r="E2414" s="128">
        <f t="shared" ca="1" si="113"/>
        <v>72516.664693376835</v>
      </c>
    </row>
    <row r="2415" spans="1:5" x14ac:dyDescent="0.3">
      <c r="A2415" s="73">
        <v>40340</v>
      </c>
      <c r="B2415" s="130">
        <v>1091.599976</v>
      </c>
      <c r="C2415" s="125">
        <f t="shared" si="111"/>
        <v>-1.0389355417681712E-2</v>
      </c>
      <c r="D2415" s="128">
        <f t="shared" si="112"/>
        <v>-10389.355417681712</v>
      </c>
      <c r="E2415" s="128">
        <f t="shared" ca="1" si="113"/>
        <v>72516.664693376835</v>
      </c>
    </row>
    <row r="2416" spans="1:5" x14ac:dyDescent="0.3">
      <c r="A2416" s="73">
        <v>40339</v>
      </c>
      <c r="B2416" s="130">
        <v>1086.839966</v>
      </c>
      <c r="C2416" s="125">
        <f t="shared" si="111"/>
        <v>1.7688108869064356E-2</v>
      </c>
      <c r="D2416" s="128">
        <f t="shared" si="112"/>
        <v>17688.108869064356</v>
      </c>
      <c r="E2416" s="128">
        <f t="shared" ca="1" si="113"/>
        <v>72516.664693376835</v>
      </c>
    </row>
    <row r="2417" spans="1:5" x14ac:dyDescent="0.3">
      <c r="A2417" s="73">
        <v>40338</v>
      </c>
      <c r="B2417" s="130">
        <v>1055.6899410000001</v>
      </c>
      <c r="C2417" s="125">
        <f t="shared" si="111"/>
        <v>-1.7075954586740827E-2</v>
      </c>
      <c r="D2417" s="128">
        <f t="shared" si="112"/>
        <v>-17075.954586740827</v>
      </c>
      <c r="E2417" s="128">
        <f t="shared" ca="1" si="113"/>
        <v>72516.664693376835</v>
      </c>
    </row>
    <row r="2418" spans="1:5" x14ac:dyDescent="0.3">
      <c r="A2418" s="73">
        <v>40337</v>
      </c>
      <c r="B2418" s="130">
        <v>1062</v>
      </c>
      <c r="C2418" s="125">
        <f t="shared" si="111"/>
        <v>-1.0850858044595069E-2</v>
      </c>
      <c r="D2418" s="128">
        <f t="shared" si="112"/>
        <v>-10850.858044595068</v>
      </c>
      <c r="E2418" s="128">
        <f t="shared" ca="1" si="113"/>
        <v>72516.664693376835</v>
      </c>
    </row>
    <row r="2419" spans="1:5" x14ac:dyDescent="0.3">
      <c r="A2419" s="73">
        <v>40336</v>
      </c>
      <c r="B2419" s="130">
        <v>1050.469971</v>
      </c>
      <c r="C2419" s="125">
        <f t="shared" si="111"/>
        <v>-3.4219283085196839E-2</v>
      </c>
      <c r="D2419" s="128">
        <f t="shared" si="112"/>
        <v>-34219.283085196839</v>
      </c>
      <c r="E2419" s="128">
        <f t="shared" ca="1" si="113"/>
        <v>72516.664693376835</v>
      </c>
    </row>
    <row r="2420" spans="1:5" x14ac:dyDescent="0.3">
      <c r="A2420" s="73">
        <v>40333</v>
      </c>
      <c r="B2420" s="130">
        <v>1064.880005</v>
      </c>
      <c r="C2420" s="125">
        <f t="shared" si="111"/>
        <v>-6.2616870378572331E-3</v>
      </c>
      <c r="D2420" s="128">
        <f t="shared" si="112"/>
        <v>-6261.687037857233</v>
      </c>
      <c r="E2420" s="128">
        <f t="shared" ca="1" si="113"/>
        <v>72516.664693376835</v>
      </c>
    </row>
    <row r="2421" spans="1:5" x14ac:dyDescent="0.3">
      <c r="A2421" s="73">
        <v>40332</v>
      </c>
      <c r="B2421" s="130">
        <v>1102.829956</v>
      </c>
      <c r="C2421" s="125">
        <f t="shared" si="111"/>
        <v>-1.095923273664634E-2</v>
      </c>
      <c r="D2421" s="128">
        <f t="shared" si="112"/>
        <v>-10959.23273664634</v>
      </c>
      <c r="E2421" s="128">
        <f t="shared" ca="1" si="113"/>
        <v>72516.664693376835</v>
      </c>
    </row>
    <row r="2422" spans="1:5" x14ac:dyDescent="0.3">
      <c r="A2422" s="73">
        <v>40331</v>
      </c>
      <c r="B2422" s="130">
        <v>1098.380005</v>
      </c>
      <c r="C2422" s="125">
        <f t="shared" si="111"/>
        <v>-2.0003607262511824E-2</v>
      </c>
      <c r="D2422" s="128">
        <f t="shared" si="112"/>
        <v>-20003.607262511825</v>
      </c>
      <c r="E2422" s="128">
        <f t="shared" ca="1" si="113"/>
        <v>72516.664693376835</v>
      </c>
    </row>
    <row r="2423" spans="1:5" x14ac:dyDescent="0.3">
      <c r="A2423" s="73">
        <v>40330</v>
      </c>
      <c r="B2423" s="130">
        <v>1070.709961</v>
      </c>
      <c r="C2423" s="125">
        <f t="shared" si="111"/>
        <v>-5.8252839584250315E-2</v>
      </c>
      <c r="D2423" s="128">
        <f t="shared" si="112"/>
        <v>-58252.839584250316</v>
      </c>
      <c r="E2423" s="128">
        <f t="shared" ca="1" si="113"/>
        <v>72516.664693376835</v>
      </c>
    </row>
    <row r="2424" spans="1:5" x14ac:dyDescent="0.3">
      <c r="A2424" s="73">
        <v>40326</v>
      </c>
      <c r="B2424" s="130">
        <v>1089.410034</v>
      </c>
      <c r="C2424" s="125">
        <f t="shared" si="111"/>
        <v>-4.0742126127012113E-2</v>
      </c>
      <c r="D2424" s="128">
        <f t="shared" si="112"/>
        <v>-40742.12612701211</v>
      </c>
      <c r="E2424" s="128">
        <f t="shared" ca="1" si="113"/>
        <v>72516.664693376835</v>
      </c>
    </row>
    <row r="2425" spans="1:5" x14ac:dyDescent="0.3">
      <c r="A2425" s="73">
        <v>40325</v>
      </c>
      <c r="B2425" s="130">
        <v>1103.0600589999999</v>
      </c>
      <c r="C2425" s="125">
        <f t="shared" si="111"/>
        <v>-4.6982897404609369E-2</v>
      </c>
      <c r="D2425" s="128">
        <f t="shared" si="112"/>
        <v>-46982.897404609372</v>
      </c>
      <c r="E2425" s="128">
        <f t="shared" ca="1" si="113"/>
        <v>72516.664693376835</v>
      </c>
    </row>
    <row r="2426" spans="1:5" x14ac:dyDescent="0.3">
      <c r="A2426" s="73">
        <v>40324</v>
      </c>
      <c r="B2426" s="130">
        <v>1067.9499510000001</v>
      </c>
      <c r="C2426" s="125">
        <f t="shared" si="111"/>
        <v>-8.852329504465839E-2</v>
      </c>
      <c r="D2426" s="128">
        <f t="shared" si="112"/>
        <v>-88523.295044658385</v>
      </c>
      <c r="E2426" s="128">
        <f t="shared" ca="1" si="113"/>
        <v>72516.664693376835</v>
      </c>
    </row>
    <row r="2427" spans="1:5" x14ac:dyDescent="0.3">
      <c r="A2427" s="73">
        <v>40323</v>
      </c>
      <c r="B2427" s="130">
        <v>1074.030029</v>
      </c>
      <c r="C2427" s="125">
        <f t="shared" si="111"/>
        <v>-7.0739500463889993E-2</v>
      </c>
      <c r="D2427" s="128">
        <f t="shared" si="112"/>
        <v>-70739.500463889999</v>
      </c>
      <c r="E2427" s="128">
        <f t="shared" ca="1" si="113"/>
        <v>68720.305374339398</v>
      </c>
    </row>
    <row r="2428" spans="1:5" x14ac:dyDescent="0.3">
      <c r="A2428" s="73">
        <v>40322</v>
      </c>
      <c r="B2428" s="130">
        <v>1073.650024</v>
      </c>
      <c r="C2428" s="125">
        <f t="shared" si="111"/>
        <v>-7.422413620798185E-2</v>
      </c>
      <c r="D2428" s="128">
        <f t="shared" si="112"/>
        <v>-74224.13620798185</v>
      </c>
      <c r="E2428" s="128">
        <f t="shared" ca="1" si="113"/>
        <v>65799.963762629166</v>
      </c>
    </row>
    <row r="2429" spans="1:5" x14ac:dyDescent="0.3">
      <c r="A2429" s="73">
        <v>40319</v>
      </c>
      <c r="B2429" s="130">
        <v>1087.6899410000001</v>
      </c>
      <c r="C2429" s="125">
        <f t="shared" si="111"/>
        <v>-2.087539958917517E-2</v>
      </c>
      <c r="D2429" s="128">
        <f t="shared" si="112"/>
        <v>-20875.399589175169</v>
      </c>
      <c r="E2429" s="128">
        <f t="shared" ca="1" si="113"/>
        <v>59745.608824624738</v>
      </c>
    </row>
    <row r="2430" spans="1:5" x14ac:dyDescent="0.3">
      <c r="A2430" s="73">
        <v>40318</v>
      </c>
      <c r="B2430" s="130">
        <v>1071.589966</v>
      </c>
      <c r="C2430" s="125">
        <f t="shared" si="111"/>
        <v>-5.0135227404826122E-2</v>
      </c>
      <c r="D2430" s="128">
        <f t="shared" si="112"/>
        <v>-50135.227404826124</v>
      </c>
      <c r="E2430" s="128">
        <f t="shared" ca="1" si="113"/>
        <v>59745.608824624738</v>
      </c>
    </row>
    <row r="2431" spans="1:5" x14ac:dyDescent="0.3">
      <c r="A2431" s="73">
        <v>40317</v>
      </c>
      <c r="B2431" s="130">
        <v>1115.0500489999999</v>
      </c>
      <c r="C2431" s="125">
        <f t="shared" si="111"/>
        <v>-4.3589719452382103E-2</v>
      </c>
      <c r="D2431" s="128">
        <f t="shared" si="112"/>
        <v>-43589.719452382102</v>
      </c>
      <c r="E2431" s="128">
        <f t="shared" ca="1" si="113"/>
        <v>59745.608824624738</v>
      </c>
    </row>
    <row r="2432" spans="1:5" x14ac:dyDescent="0.3">
      <c r="A2432" s="73">
        <v>40316</v>
      </c>
      <c r="B2432" s="130">
        <v>1120.8000489999999</v>
      </c>
      <c r="C2432" s="125">
        <f t="shared" si="111"/>
        <v>-4.498971376938754E-2</v>
      </c>
      <c r="D2432" s="128">
        <f t="shared" si="112"/>
        <v>-44989.713769387541</v>
      </c>
      <c r="E2432" s="128">
        <f t="shared" ca="1" si="113"/>
        <v>59745.608824624738</v>
      </c>
    </row>
    <row r="2433" spans="1:5" x14ac:dyDescent="0.3">
      <c r="A2433" s="73">
        <v>40315</v>
      </c>
      <c r="B2433" s="130">
        <v>1136.9399410000001</v>
      </c>
      <c r="C2433" s="125">
        <f t="shared" si="111"/>
        <v>-5.4331066871300071E-2</v>
      </c>
      <c r="D2433" s="128">
        <f t="shared" si="112"/>
        <v>-54331.06687130007</v>
      </c>
      <c r="E2433" s="128">
        <f t="shared" ca="1" si="113"/>
        <v>59745.608824624738</v>
      </c>
    </row>
    <row r="2434" spans="1:5" x14ac:dyDescent="0.3">
      <c r="A2434" s="73">
        <v>40312</v>
      </c>
      <c r="B2434" s="130">
        <v>1135.6800539999999</v>
      </c>
      <c r="C2434" s="125">
        <f t="shared" si="111"/>
        <v>-4.2985016757633554E-2</v>
      </c>
      <c r="D2434" s="128">
        <f t="shared" si="112"/>
        <v>-42985.016757633552</v>
      </c>
      <c r="E2434" s="128">
        <f t="shared" ca="1" si="113"/>
        <v>59276.858962610888</v>
      </c>
    </row>
    <row r="2435" spans="1:5" x14ac:dyDescent="0.3">
      <c r="A2435" s="73">
        <v>40311</v>
      </c>
      <c r="B2435" s="130">
        <v>1157.4399410000001</v>
      </c>
      <c r="C2435" s="125">
        <f t="shared" si="111"/>
        <v>-4.0885734611373792E-2</v>
      </c>
      <c r="D2435" s="128">
        <f t="shared" si="112"/>
        <v>-40885.734611373795</v>
      </c>
      <c r="E2435" s="128">
        <f t="shared" ca="1" si="113"/>
        <v>59276.858962610888</v>
      </c>
    </row>
    <row r="2436" spans="1:5" x14ac:dyDescent="0.3">
      <c r="A2436" s="73">
        <v>40310</v>
      </c>
      <c r="B2436" s="130">
        <v>1171.670044</v>
      </c>
      <c r="C2436" s="125">
        <f t="shared" si="111"/>
        <v>-1.6527280794981669E-2</v>
      </c>
      <c r="D2436" s="128">
        <f t="shared" si="112"/>
        <v>-16527.280794981671</v>
      </c>
      <c r="E2436" s="128">
        <f t="shared" ca="1" si="113"/>
        <v>59276.858962610888</v>
      </c>
    </row>
    <row r="2437" spans="1:5" x14ac:dyDescent="0.3">
      <c r="A2437" s="73">
        <v>40309</v>
      </c>
      <c r="B2437" s="130">
        <v>1155.790039</v>
      </c>
      <c r="C2437" s="125">
        <f t="shared" si="111"/>
        <v>-2.3586793150252139E-2</v>
      </c>
      <c r="D2437" s="128">
        <f t="shared" si="112"/>
        <v>-23586.793150252139</v>
      </c>
      <c r="E2437" s="128">
        <f t="shared" ca="1" si="113"/>
        <v>59276.858962610888</v>
      </c>
    </row>
    <row r="2438" spans="1:5" x14ac:dyDescent="0.3">
      <c r="A2438" s="73">
        <v>40308</v>
      </c>
      <c r="B2438" s="130">
        <v>1159.7299800000001</v>
      </c>
      <c r="C2438" s="125">
        <f t="shared" si="111"/>
        <v>-4.3166591217224437E-2</v>
      </c>
      <c r="D2438" s="128">
        <f t="shared" si="112"/>
        <v>-43166.591217224435</v>
      </c>
      <c r="E2438" s="128">
        <f t="shared" ca="1" si="113"/>
        <v>59276.858962610888</v>
      </c>
    </row>
    <row r="2439" spans="1:5" x14ac:dyDescent="0.3">
      <c r="A2439" s="73">
        <v>40305</v>
      </c>
      <c r="B2439" s="130">
        <v>1110.880005</v>
      </c>
      <c r="C2439" s="125">
        <f t="shared" si="111"/>
        <v>-8.7408009221516592E-2</v>
      </c>
      <c r="D2439" s="128">
        <f t="shared" si="112"/>
        <v>-87408.009221516593</v>
      </c>
      <c r="E2439" s="128">
        <f t="shared" ca="1" si="113"/>
        <v>59276.858962610888</v>
      </c>
    </row>
    <row r="2440" spans="1:5" x14ac:dyDescent="0.3">
      <c r="A2440" s="73">
        <v>40304</v>
      </c>
      <c r="B2440" s="130">
        <v>1128.150024</v>
      </c>
      <c r="C2440" s="125">
        <f t="shared" ref="C2440:C2503" si="114">B2440/B2450-1</f>
        <v>-6.661869415868471E-2</v>
      </c>
      <c r="D2440" s="128">
        <f t="shared" ref="D2440:D2503" si="115">C2440*$B$5</f>
        <v>-66618.69415868471</v>
      </c>
      <c r="E2440" s="128">
        <f t="shared" ref="E2440:E2503" ca="1" si="116">ABS(_xlfn.PERCENTILE.INC(OFFSET(D2440,0,0,Window),1-VaRLevel))</f>
        <v>51829.376545907304</v>
      </c>
    </row>
    <row r="2441" spans="1:5" x14ac:dyDescent="0.3">
      <c r="A2441" s="73">
        <v>40303</v>
      </c>
      <c r="B2441" s="130">
        <v>1165.869995</v>
      </c>
      <c r="C2441" s="125">
        <f t="shared" si="114"/>
        <v>-3.3227148913214433E-2</v>
      </c>
      <c r="D2441" s="128">
        <f t="shared" si="115"/>
        <v>-33227.148913214434</v>
      </c>
      <c r="E2441" s="128">
        <f t="shared" ca="1" si="116"/>
        <v>50172.87992219974</v>
      </c>
    </row>
    <row r="2442" spans="1:5" x14ac:dyDescent="0.3">
      <c r="A2442" s="73">
        <v>40302</v>
      </c>
      <c r="B2442" s="130">
        <v>1173.599976</v>
      </c>
      <c r="C2442" s="125">
        <f t="shared" si="114"/>
        <v>-2.7808897484536965E-2</v>
      </c>
      <c r="D2442" s="128">
        <f t="shared" si="115"/>
        <v>-27808.897484536967</v>
      </c>
      <c r="E2442" s="128">
        <f t="shared" ca="1" si="116"/>
        <v>50172.87992219974</v>
      </c>
    </row>
    <row r="2443" spans="1:5" x14ac:dyDescent="0.3">
      <c r="A2443" s="73">
        <v>40301</v>
      </c>
      <c r="B2443" s="130">
        <v>1202.26001</v>
      </c>
      <c r="C2443" s="125">
        <f t="shared" si="114"/>
        <v>3.9581718224634965E-3</v>
      </c>
      <c r="D2443" s="128">
        <f t="shared" si="115"/>
        <v>3958.1718224634965</v>
      </c>
      <c r="E2443" s="128">
        <f t="shared" ca="1" si="116"/>
        <v>50172.87992219974</v>
      </c>
    </row>
    <row r="2444" spans="1:5" x14ac:dyDescent="0.3">
      <c r="A2444" s="73">
        <v>40298</v>
      </c>
      <c r="B2444" s="130">
        <v>1186.6899410000001</v>
      </c>
      <c r="C2444" s="125">
        <f t="shared" si="114"/>
        <v>-4.5633143844910906E-3</v>
      </c>
      <c r="D2444" s="128">
        <f t="shared" si="115"/>
        <v>-4563.314384491091</v>
      </c>
      <c r="E2444" s="128">
        <f t="shared" ca="1" si="116"/>
        <v>50172.87992219974</v>
      </c>
    </row>
    <row r="2445" spans="1:5" x14ac:dyDescent="0.3">
      <c r="A2445" s="73">
        <v>40297</v>
      </c>
      <c r="B2445" s="130">
        <v>1206.780029</v>
      </c>
      <c r="C2445" s="125">
        <f t="shared" si="114"/>
        <v>-4.0357645418523935E-3</v>
      </c>
      <c r="D2445" s="128">
        <f t="shared" si="115"/>
        <v>-4035.7645418523934</v>
      </c>
      <c r="E2445" s="128">
        <f t="shared" ca="1" si="116"/>
        <v>50172.87992219974</v>
      </c>
    </row>
    <row r="2446" spans="1:5" x14ac:dyDescent="0.3">
      <c r="A2446" s="73">
        <v>40296</v>
      </c>
      <c r="B2446" s="130">
        <v>1191.3599850000001</v>
      </c>
      <c r="C2446" s="125">
        <f t="shared" si="114"/>
        <v>-1.5933621292357869E-2</v>
      </c>
      <c r="D2446" s="128">
        <f t="shared" si="115"/>
        <v>-15933.62129235787</v>
      </c>
      <c r="E2446" s="128">
        <f t="shared" ca="1" si="116"/>
        <v>50172.87992219974</v>
      </c>
    </row>
    <row r="2447" spans="1:5" x14ac:dyDescent="0.3">
      <c r="A2447" s="73">
        <v>40295</v>
      </c>
      <c r="B2447" s="130">
        <v>1183.709961</v>
      </c>
      <c r="C2447" s="125">
        <f t="shared" si="114"/>
        <v>-1.1350611746279049E-2</v>
      </c>
      <c r="D2447" s="128">
        <f t="shared" si="115"/>
        <v>-11350.61174627905</v>
      </c>
      <c r="E2447" s="128">
        <f t="shared" ca="1" si="116"/>
        <v>50172.87992219974</v>
      </c>
    </row>
    <row r="2448" spans="1:5" x14ac:dyDescent="0.3">
      <c r="A2448" s="73">
        <v>40294</v>
      </c>
      <c r="B2448" s="130">
        <v>1212.0500489999999</v>
      </c>
      <c r="C2448" s="125">
        <f t="shared" si="114"/>
        <v>1.3013229857803177E-2</v>
      </c>
      <c r="D2448" s="128">
        <f t="shared" si="115"/>
        <v>13013.229857803177</v>
      </c>
      <c r="E2448" s="128">
        <f t="shared" ca="1" si="116"/>
        <v>50172.87992219974</v>
      </c>
    </row>
    <row r="2449" spans="1:5" x14ac:dyDescent="0.3">
      <c r="A2449" s="73">
        <v>40291</v>
      </c>
      <c r="B2449" s="130">
        <v>1217.280029</v>
      </c>
      <c r="C2449" s="125">
        <f t="shared" si="114"/>
        <v>1.9181689171620553E-2</v>
      </c>
      <c r="D2449" s="128">
        <f t="shared" si="115"/>
        <v>19181.689171620554</v>
      </c>
      <c r="E2449" s="128">
        <f t="shared" ca="1" si="116"/>
        <v>50172.87992219974</v>
      </c>
    </row>
    <row r="2450" spans="1:5" x14ac:dyDescent="0.3">
      <c r="A2450" s="73">
        <v>40290</v>
      </c>
      <c r="B2450" s="130">
        <v>1208.670044</v>
      </c>
      <c r="C2450" s="125">
        <f t="shared" si="114"/>
        <v>1.8736812738505026E-2</v>
      </c>
      <c r="D2450" s="128">
        <f t="shared" si="115"/>
        <v>18736.812738505025</v>
      </c>
      <c r="E2450" s="128">
        <f t="shared" ca="1" si="116"/>
        <v>50172.87992219974</v>
      </c>
    </row>
    <row r="2451" spans="1:5" x14ac:dyDescent="0.3">
      <c r="A2451" s="73">
        <v>40289</v>
      </c>
      <c r="B2451" s="130">
        <v>1205.9399410000001</v>
      </c>
      <c r="C2451" s="125">
        <f t="shared" si="114"/>
        <v>1.9865525792558403E-2</v>
      </c>
      <c r="D2451" s="128">
        <f t="shared" si="115"/>
        <v>19865.525792558401</v>
      </c>
      <c r="E2451" s="128">
        <f t="shared" ca="1" si="116"/>
        <v>50172.87992219974</v>
      </c>
    </row>
    <row r="2452" spans="1:5" x14ac:dyDescent="0.3">
      <c r="A2452" s="73">
        <v>40288</v>
      </c>
      <c r="B2452" s="130">
        <v>1207.170044</v>
      </c>
      <c r="C2452" s="125">
        <f t="shared" si="114"/>
        <v>1.4906261668910847E-2</v>
      </c>
      <c r="D2452" s="128">
        <f t="shared" si="115"/>
        <v>14906.261668910847</v>
      </c>
      <c r="E2452" s="128">
        <f t="shared" ca="1" si="116"/>
        <v>50172.87992219974</v>
      </c>
    </row>
    <row r="2453" spans="1:5" x14ac:dyDescent="0.3">
      <c r="A2453" s="73">
        <v>40287</v>
      </c>
      <c r="B2453" s="130">
        <v>1197.5200199999999</v>
      </c>
      <c r="C2453" s="125">
        <f t="shared" si="114"/>
        <v>8.488916914409117E-3</v>
      </c>
      <c r="D2453" s="128">
        <f t="shared" si="115"/>
        <v>8488.9169144091175</v>
      </c>
      <c r="E2453" s="128">
        <f t="shared" ca="1" si="116"/>
        <v>50172.87992219974</v>
      </c>
    </row>
    <row r="2454" spans="1:5" x14ac:dyDescent="0.3">
      <c r="A2454" s="73">
        <v>40284</v>
      </c>
      <c r="B2454" s="130">
        <v>1192.130005</v>
      </c>
      <c r="C2454" s="125">
        <f t="shared" si="114"/>
        <v>1.190903088516837E-2</v>
      </c>
      <c r="D2454" s="128">
        <f t="shared" si="115"/>
        <v>11909.030885168369</v>
      </c>
      <c r="E2454" s="128">
        <f t="shared" ca="1" si="116"/>
        <v>50172.87992219974</v>
      </c>
    </row>
    <row r="2455" spans="1:5" x14ac:dyDescent="0.3">
      <c r="A2455" s="73">
        <v>40283</v>
      </c>
      <c r="B2455" s="130">
        <v>1211.670044</v>
      </c>
      <c r="C2455" s="125">
        <f t="shared" si="114"/>
        <v>3.6120150885056823E-2</v>
      </c>
      <c r="D2455" s="128">
        <f t="shared" si="115"/>
        <v>36120.150885056821</v>
      </c>
      <c r="E2455" s="128">
        <f t="shared" ca="1" si="116"/>
        <v>50172.87992219974</v>
      </c>
    </row>
    <row r="2456" spans="1:5" x14ac:dyDescent="0.3">
      <c r="A2456" s="73">
        <v>40282</v>
      </c>
      <c r="B2456" s="130">
        <v>1210.650024</v>
      </c>
      <c r="C2456" s="125">
        <f t="shared" si="114"/>
        <v>3.1859677109963291E-2</v>
      </c>
      <c r="D2456" s="128">
        <f t="shared" si="115"/>
        <v>31859.67710996329</v>
      </c>
      <c r="E2456" s="128">
        <f t="shared" ca="1" si="116"/>
        <v>50172.87992219974</v>
      </c>
    </row>
    <row r="2457" spans="1:5" x14ac:dyDescent="0.3">
      <c r="A2457" s="73">
        <v>40281</v>
      </c>
      <c r="B2457" s="130">
        <v>1197.3000489999999</v>
      </c>
      <c r="C2457" s="125">
        <f t="shared" si="114"/>
        <v>2.0524776764135E-2</v>
      </c>
      <c r="D2457" s="128">
        <f t="shared" si="115"/>
        <v>20524.776764135</v>
      </c>
      <c r="E2457" s="128">
        <f t="shared" ca="1" si="116"/>
        <v>50172.87992219974</v>
      </c>
    </row>
    <row r="2458" spans="1:5" x14ac:dyDescent="0.3">
      <c r="A2458" s="73">
        <v>40280</v>
      </c>
      <c r="B2458" s="130">
        <v>1196.4799800000001</v>
      </c>
      <c r="C2458" s="125">
        <f t="shared" si="114"/>
        <v>2.5621696458171028E-2</v>
      </c>
      <c r="D2458" s="128">
        <f t="shared" si="115"/>
        <v>25621.696458171027</v>
      </c>
      <c r="E2458" s="128">
        <f t="shared" ca="1" si="116"/>
        <v>50172.87992219974</v>
      </c>
    </row>
    <row r="2459" spans="1:5" x14ac:dyDescent="0.3">
      <c r="A2459" s="73">
        <v>40277</v>
      </c>
      <c r="B2459" s="130">
        <v>1194.369995</v>
      </c>
      <c r="C2459" s="125">
        <f t="shared" si="114"/>
        <v>2.4568309549695133E-2</v>
      </c>
      <c r="D2459" s="128">
        <f t="shared" si="115"/>
        <v>24568.309549695132</v>
      </c>
      <c r="E2459" s="128">
        <f t="shared" ca="1" si="116"/>
        <v>50172.87992219974</v>
      </c>
    </row>
    <row r="2460" spans="1:5" x14ac:dyDescent="0.3">
      <c r="A2460" s="73">
        <v>40276</v>
      </c>
      <c r="B2460" s="130">
        <v>1186.4399410000001</v>
      </c>
      <c r="C2460" s="125">
        <f t="shared" si="114"/>
        <v>1.6031215072881633E-2</v>
      </c>
      <c r="D2460" s="128">
        <f t="shared" si="115"/>
        <v>16031.215072881632</v>
      </c>
      <c r="E2460" s="128">
        <f t="shared" ca="1" si="116"/>
        <v>50172.87992219974</v>
      </c>
    </row>
    <row r="2461" spans="1:5" x14ac:dyDescent="0.3">
      <c r="A2461" s="73">
        <v>40275</v>
      </c>
      <c r="B2461" s="130">
        <v>1182.4499510000001</v>
      </c>
      <c r="C2461" s="125">
        <f t="shared" si="114"/>
        <v>7.05171030576901E-3</v>
      </c>
      <c r="D2461" s="128">
        <f t="shared" si="115"/>
        <v>7051.7103057690101</v>
      </c>
      <c r="E2461" s="128">
        <f t="shared" ca="1" si="116"/>
        <v>50172.87992219974</v>
      </c>
    </row>
    <row r="2462" spans="1:5" x14ac:dyDescent="0.3">
      <c r="A2462" s="73">
        <v>40274</v>
      </c>
      <c r="B2462" s="130">
        <v>1189.4399410000001</v>
      </c>
      <c r="C2462" s="125">
        <f t="shared" si="114"/>
        <v>2.0269066832610205E-2</v>
      </c>
      <c r="D2462" s="128">
        <f t="shared" si="115"/>
        <v>20269.066832610206</v>
      </c>
      <c r="E2462" s="128">
        <f t="shared" ca="1" si="116"/>
        <v>50172.87992219974</v>
      </c>
    </row>
    <row r="2463" spans="1:5" x14ac:dyDescent="0.3">
      <c r="A2463" s="73">
        <v>40273</v>
      </c>
      <c r="B2463" s="130">
        <v>1187.4399410000001</v>
      </c>
      <c r="C2463" s="125">
        <f t="shared" si="114"/>
        <v>2.3743354108250347E-2</v>
      </c>
      <c r="D2463" s="128">
        <f t="shared" si="115"/>
        <v>23743.354108250347</v>
      </c>
      <c r="E2463" s="128">
        <f t="shared" ca="1" si="116"/>
        <v>50172.87992219974</v>
      </c>
    </row>
    <row r="2464" spans="1:5" x14ac:dyDescent="0.3">
      <c r="A2464" s="73">
        <v>40269</v>
      </c>
      <c r="B2464" s="130">
        <v>1178.099976</v>
      </c>
      <c r="C2464" s="125">
        <f t="shared" si="114"/>
        <v>1.0524708116180781E-2</v>
      </c>
      <c r="D2464" s="128">
        <f t="shared" si="115"/>
        <v>10524.70811618078</v>
      </c>
      <c r="E2464" s="128">
        <f t="shared" ca="1" si="116"/>
        <v>50172.87992219974</v>
      </c>
    </row>
    <row r="2465" spans="1:5" x14ac:dyDescent="0.3">
      <c r="A2465" s="73">
        <v>40268</v>
      </c>
      <c r="B2465" s="130">
        <v>1169.4300539999999</v>
      </c>
      <c r="C2465" s="125">
        <f t="shared" si="114"/>
        <v>2.7611606037378778E-3</v>
      </c>
      <c r="D2465" s="128">
        <f t="shared" si="115"/>
        <v>2761.1606037378779</v>
      </c>
      <c r="E2465" s="128">
        <f t="shared" ca="1" si="116"/>
        <v>50172.87992219974</v>
      </c>
    </row>
    <row r="2466" spans="1:5" x14ac:dyDescent="0.3">
      <c r="A2466" s="73">
        <v>40267</v>
      </c>
      <c r="B2466" s="130">
        <v>1173.2700199999999</v>
      </c>
      <c r="C2466" s="125">
        <f t="shared" si="114"/>
        <v>1.1910768344332689E-2</v>
      </c>
      <c r="D2466" s="128">
        <f t="shared" si="115"/>
        <v>11910.76834433269</v>
      </c>
      <c r="E2466" s="128">
        <f t="shared" ca="1" si="116"/>
        <v>50172.87992219974</v>
      </c>
    </row>
    <row r="2467" spans="1:5" x14ac:dyDescent="0.3">
      <c r="A2467" s="73">
        <v>40266</v>
      </c>
      <c r="B2467" s="130">
        <v>1173.219971</v>
      </c>
      <c r="C2467" s="125">
        <f t="shared" si="114"/>
        <v>1.9739038167951195E-2</v>
      </c>
      <c r="D2467" s="128">
        <f t="shared" si="115"/>
        <v>19739.038167951196</v>
      </c>
      <c r="E2467" s="128">
        <f t="shared" ca="1" si="116"/>
        <v>50172.87992219974</v>
      </c>
    </row>
    <row r="2468" spans="1:5" x14ac:dyDescent="0.3">
      <c r="A2468" s="73">
        <v>40263</v>
      </c>
      <c r="B2468" s="130">
        <v>1166.589966</v>
      </c>
      <c r="C2468" s="125">
        <f t="shared" si="114"/>
        <v>1.4434887385410988E-2</v>
      </c>
      <c r="D2468" s="128">
        <f t="shared" si="115"/>
        <v>14434.887385410988</v>
      </c>
      <c r="E2468" s="128">
        <f t="shared" ca="1" si="116"/>
        <v>50172.87992219974</v>
      </c>
    </row>
    <row r="2469" spans="1:5" x14ac:dyDescent="0.3">
      <c r="A2469" s="73">
        <v>40262</v>
      </c>
      <c r="B2469" s="130">
        <v>1165.7299800000001</v>
      </c>
      <c r="C2469" s="125">
        <f t="shared" si="114"/>
        <v>1.346674618746313E-2</v>
      </c>
      <c r="D2469" s="128">
        <f t="shared" si="115"/>
        <v>13466.74618746313</v>
      </c>
      <c r="E2469" s="128">
        <f t="shared" ca="1" si="116"/>
        <v>50172.87992219974</v>
      </c>
    </row>
    <row r="2470" spans="1:5" x14ac:dyDescent="0.3">
      <c r="A2470" s="73">
        <v>40261</v>
      </c>
      <c r="B2470" s="130">
        <v>1167.719971</v>
      </c>
      <c r="C2470" s="125">
        <f t="shared" si="114"/>
        <v>1.9299749731144233E-2</v>
      </c>
      <c r="D2470" s="128">
        <f t="shared" si="115"/>
        <v>19299.749731144235</v>
      </c>
      <c r="E2470" s="128">
        <f t="shared" ca="1" si="116"/>
        <v>50172.87992219974</v>
      </c>
    </row>
    <row r="2471" spans="1:5" x14ac:dyDescent="0.3">
      <c r="A2471" s="73">
        <v>40260</v>
      </c>
      <c r="B2471" s="130">
        <v>1174.170044</v>
      </c>
      <c r="C2471" s="125">
        <f t="shared" si="114"/>
        <v>2.9567358892367501E-2</v>
      </c>
      <c r="D2471" s="128">
        <f t="shared" si="115"/>
        <v>29567.358892367502</v>
      </c>
      <c r="E2471" s="128">
        <f t="shared" ca="1" si="116"/>
        <v>50172.87992219974</v>
      </c>
    </row>
    <row r="2472" spans="1:5" x14ac:dyDescent="0.3">
      <c r="A2472" s="73">
        <v>40259</v>
      </c>
      <c r="B2472" s="130">
        <v>1165.8100589999999</v>
      </c>
      <c r="C2472" s="125">
        <f t="shared" si="114"/>
        <v>2.3987754940711481E-2</v>
      </c>
      <c r="D2472" s="128">
        <f t="shared" si="115"/>
        <v>23987.754940711482</v>
      </c>
      <c r="E2472" s="128">
        <f t="shared" ca="1" si="116"/>
        <v>50172.87992219974</v>
      </c>
    </row>
    <row r="2473" spans="1:5" x14ac:dyDescent="0.3">
      <c r="A2473" s="73">
        <v>40256</v>
      </c>
      <c r="B2473" s="130">
        <v>1159.900024</v>
      </c>
      <c r="C2473" s="125">
        <f t="shared" si="114"/>
        <v>1.8617786872987985E-2</v>
      </c>
      <c r="D2473" s="128">
        <f t="shared" si="115"/>
        <v>18617.786872987985</v>
      </c>
      <c r="E2473" s="128">
        <f t="shared" ca="1" si="116"/>
        <v>50172.87992219974</v>
      </c>
    </row>
    <row r="2474" spans="1:5" x14ac:dyDescent="0.3">
      <c r="A2474" s="73">
        <v>40255</v>
      </c>
      <c r="B2474" s="130">
        <v>1165.829956</v>
      </c>
      <c r="C2474" s="125">
        <f t="shared" si="114"/>
        <v>3.8166635000785876E-2</v>
      </c>
      <c r="D2474" s="128">
        <f t="shared" si="115"/>
        <v>38166.635000785878</v>
      </c>
      <c r="E2474" s="128">
        <f t="shared" ca="1" si="116"/>
        <v>50172.87992219974</v>
      </c>
    </row>
    <row r="2475" spans="1:5" x14ac:dyDescent="0.3">
      <c r="A2475" s="73">
        <v>40254</v>
      </c>
      <c r="B2475" s="130">
        <v>1166.209961</v>
      </c>
      <c r="C2475" s="125">
        <f t="shared" si="114"/>
        <v>4.238500553900626E-2</v>
      </c>
      <c r="D2475" s="128">
        <f t="shared" si="115"/>
        <v>42385.005539006263</v>
      </c>
      <c r="E2475" s="128">
        <f t="shared" ca="1" si="116"/>
        <v>50172.87992219974</v>
      </c>
    </row>
    <row r="2476" spans="1:5" x14ac:dyDescent="0.3">
      <c r="A2476" s="73">
        <v>40253</v>
      </c>
      <c r="B2476" s="130">
        <v>1159.459961</v>
      </c>
      <c r="C2476" s="125">
        <f t="shared" si="114"/>
        <v>3.6796505288342551E-2</v>
      </c>
      <c r="D2476" s="128">
        <f t="shared" si="115"/>
        <v>36796.505288342552</v>
      </c>
      <c r="E2476" s="128">
        <f t="shared" ca="1" si="116"/>
        <v>50172.87992219974</v>
      </c>
    </row>
    <row r="2477" spans="1:5" x14ac:dyDescent="0.3">
      <c r="A2477" s="73">
        <v>40252</v>
      </c>
      <c r="B2477" s="130">
        <v>1150.51001</v>
      </c>
      <c r="C2477" s="125">
        <f t="shared" si="114"/>
        <v>3.1190945869846942E-2</v>
      </c>
      <c r="D2477" s="128">
        <f t="shared" si="115"/>
        <v>31190.945869846943</v>
      </c>
      <c r="E2477" s="128">
        <f t="shared" ca="1" si="116"/>
        <v>50172.87992219974</v>
      </c>
    </row>
    <row r="2478" spans="1:5" x14ac:dyDescent="0.3">
      <c r="A2478" s="73">
        <v>40249</v>
      </c>
      <c r="B2478" s="130">
        <v>1149.98999</v>
      </c>
      <c r="C2478" s="125">
        <f t="shared" si="114"/>
        <v>4.1195484261473458E-2</v>
      </c>
      <c r="D2478" s="128">
        <f t="shared" si="115"/>
        <v>41195.484261473459</v>
      </c>
      <c r="E2478" s="128">
        <f t="shared" ca="1" si="116"/>
        <v>50172.87992219974</v>
      </c>
    </row>
    <row r="2479" spans="1:5" x14ac:dyDescent="0.3">
      <c r="A2479" s="73">
        <v>40248</v>
      </c>
      <c r="B2479" s="130">
        <v>1150.23999</v>
      </c>
      <c r="C2479" s="125">
        <f t="shared" si="114"/>
        <v>4.288542579853849E-2</v>
      </c>
      <c r="D2479" s="128">
        <f t="shared" si="115"/>
        <v>42885.42579853849</v>
      </c>
      <c r="E2479" s="128">
        <f t="shared" ca="1" si="116"/>
        <v>50172.87992219974</v>
      </c>
    </row>
    <row r="2480" spans="1:5" x14ac:dyDescent="0.3">
      <c r="A2480" s="73">
        <v>40247</v>
      </c>
      <c r="B2480" s="130">
        <v>1145.6099850000001</v>
      </c>
      <c r="C2480" s="125">
        <f t="shared" si="114"/>
        <v>3.652599920855204E-2</v>
      </c>
      <c r="D2480" s="128">
        <f t="shared" si="115"/>
        <v>36525.999208552043</v>
      </c>
      <c r="E2480" s="128">
        <f t="shared" ca="1" si="116"/>
        <v>50172.87992219974</v>
      </c>
    </row>
    <row r="2481" spans="1:5" x14ac:dyDescent="0.3">
      <c r="A2481" s="73">
        <v>40246</v>
      </c>
      <c r="B2481" s="130">
        <v>1140.4499510000001</v>
      </c>
      <c r="C2481" s="125">
        <f t="shared" si="114"/>
        <v>4.1887425548418067E-2</v>
      </c>
      <c r="D2481" s="128">
        <f t="shared" si="115"/>
        <v>41887.425548418069</v>
      </c>
      <c r="E2481" s="128">
        <f t="shared" ca="1" si="116"/>
        <v>50172.87992219974</v>
      </c>
    </row>
    <row r="2482" spans="1:5" x14ac:dyDescent="0.3">
      <c r="A2482" s="73">
        <v>40245</v>
      </c>
      <c r="B2482" s="130">
        <v>1138.5</v>
      </c>
      <c r="C2482" s="125">
        <f t="shared" si="114"/>
        <v>2.751779291235823E-2</v>
      </c>
      <c r="D2482" s="128">
        <f t="shared" si="115"/>
        <v>27517.792912358229</v>
      </c>
      <c r="E2482" s="128">
        <f t="shared" ca="1" si="116"/>
        <v>51829.376545907304</v>
      </c>
    </row>
    <row r="2483" spans="1:5" x14ac:dyDescent="0.3">
      <c r="A2483" s="73">
        <v>40242</v>
      </c>
      <c r="B2483" s="130">
        <v>1138.6999510000001</v>
      </c>
      <c r="C2483" s="125">
        <f t="shared" si="114"/>
        <v>2.6623426371583658E-2</v>
      </c>
      <c r="D2483" s="128">
        <f t="shared" si="115"/>
        <v>26623.426371583657</v>
      </c>
      <c r="E2483" s="128">
        <f t="shared" ca="1" si="116"/>
        <v>55183.959495677918</v>
      </c>
    </row>
    <row r="2484" spans="1:5" x14ac:dyDescent="0.3">
      <c r="A2484" s="73">
        <v>40241</v>
      </c>
      <c r="B2484" s="130">
        <v>1122.969971</v>
      </c>
      <c r="C2484" s="125">
        <f t="shared" si="114"/>
        <v>1.4655496724644168E-2</v>
      </c>
      <c r="D2484" s="128">
        <f t="shared" si="115"/>
        <v>14655.496724644168</v>
      </c>
      <c r="E2484" s="128">
        <f t="shared" ca="1" si="116"/>
        <v>61015.422193903039</v>
      </c>
    </row>
    <row r="2485" spans="1:5" x14ac:dyDescent="0.3">
      <c r="A2485" s="73">
        <v>40240</v>
      </c>
      <c r="B2485" s="130">
        <v>1118.790039</v>
      </c>
      <c r="C2485" s="125">
        <f t="shared" si="114"/>
        <v>1.7535110025965084E-2</v>
      </c>
      <c r="D2485" s="128">
        <f t="shared" si="115"/>
        <v>17535.110025965085</v>
      </c>
      <c r="E2485" s="128">
        <f t="shared" ca="1" si="116"/>
        <v>67141.991063370791</v>
      </c>
    </row>
    <row r="2486" spans="1:5" x14ac:dyDescent="0.3">
      <c r="A2486" s="73">
        <v>40239</v>
      </c>
      <c r="B2486" s="130">
        <v>1118.3100589999999</v>
      </c>
      <c r="C2486" s="125">
        <f t="shared" si="114"/>
        <v>2.140899294623555E-2</v>
      </c>
      <c r="D2486" s="128">
        <f t="shared" si="115"/>
        <v>21408.99294623555</v>
      </c>
      <c r="E2486" s="128">
        <f t="shared" ca="1" si="116"/>
        <v>79764.145292887202</v>
      </c>
    </row>
    <row r="2487" spans="1:5" x14ac:dyDescent="0.3">
      <c r="A2487" s="73">
        <v>40238</v>
      </c>
      <c r="B2487" s="130">
        <v>1115.709961</v>
      </c>
      <c r="C2487" s="125">
        <f t="shared" si="114"/>
        <v>3.7377570293371853E-2</v>
      </c>
      <c r="D2487" s="128">
        <f t="shared" si="115"/>
        <v>37377.570293371857</v>
      </c>
      <c r="E2487" s="128">
        <f t="shared" ca="1" si="116"/>
        <v>92904.788416445677</v>
      </c>
    </row>
    <row r="2488" spans="1:5" x14ac:dyDescent="0.3">
      <c r="A2488" s="73">
        <v>40235</v>
      </c>
      <c r="B2488" s="130">
        <v>1104.48999</v>
      </c>
      <c r="C2488" s="125">
        <f t="shared" si="114"/>
        <v>2.4126790452842384E-2</v>
      </c>
      <c r="D2488" s="128">
        <f t="shared" si="115"/>
        <v>24126.790452842382</v>
      </c>
      <c r="E2488" s="128">
        <f t="shared" ca="1" si="116"/>
        <v>104355.09569363813</v>
      </c>
    </row>
    <row r="2489" spans="1:5" x14ac:dyDescent="0.3">
      <c r="A2489" s="73">
        <v>40234</v>
      </c>
      <c r="B2489" s="130">
        <v>1102.9399410000001</v>
      </c>
      <c r="C2489" s="125">
        <f t="shared" si="114"/>
        <v>3.2589605981530489E-2</v>
      </c>
      <c r="D2489" s="128">
        <f t="shared" si="115"/>
        <v>32589.605981530491</v>
      </c>
      <c r="E2489" s="128">
        <f t="shared" ca="1" si="116"/>
        <v>115147.74367578543</v>
      </c>
    </row>
    <row r="2490" spans="1:5" x14ac:dyDescent="0.3">
      <c r="A2490" s="73">
        <v>40233</v>
      </c>
      <c r="B2490" s="130">
        <v>1105.23999</v>
      </c>
      <c r="C2490" s="125">
        <f t="shared" si="114"/>
        <v>3.2432807748892012E-2</v>
      </c>
      <c r="D2490" s="128">
        <f t="shared" si="115"/>
        <v>32432.807748892013</v>
      </c>
      <c r="E2490" s="128">
        <f t="shared" ca="1" si="116"/>
        <v>118769.84558092734</v>
      </c>
    </row>
    <row r="2491" spans="1:5" x14ac:dyDescent="0.3">
      <c r="A2491" s="73">
        <v>40232</v>
      </c>
      <c r="B2491" s="130">
        <v>1094.599976</v>
      </c>
      <c r="C2491" s="125">
        <f t="shared" si="114"/>
        <v>3.5827153659624411E-2</v>
      </c>
      <c r="D2491" s="128">
        <f t="shared" si="115"/>
        <v>35827.153659624411</v>
      </c>
      <c r="E2491" s="128">
        <f t="shared" ca="1" si="116"/>
        <v>118769.84558092734</v>
      </c>
    </row>
    <row r="2492" spans="1:5" x14ac:dyDescent="0.3">
      <c r="A2492" s="73">
        <v>40231</v>
      </c>
      <c r="B2492" s="130">
        <v>1108.01001</v>
      </c>
      <c r="C2492" s="125">
        <f t="shared" si="114"/>
        <v>3.9223845012808845E-2</v>
      </c>
      <c r="D2492" s="128">
        <f t="shared" si="115"/>
        <v>39223.845012808844</v>
      </c>
      <c r="E2492" s="128">
        <f t="shared" ca="1" si="116"/>
        <v>118769.84558092734</v>
      </c>
    </row>
    <row r="2493" spans="1:5" x14ac:dyDescent="0.3">
      <c r="A2493" s="73">
        <v>40228</v>
      </c>
      <c r="B2493" s="130">
        <v>1109.170044</v>
      </c>
      <c r="C2493" s="125">
        <f t="shared" si="114"/>
        <v>4.332577028706952E-2</v>
      </c>
      <c r="D2493" s="128">
        <f t="shared" si="115"/>
        <v>43325.770287069521</v>
      </c>
      <c r="E2493" s="128">
        <f t="shared" ca="1" si="116"/>
        <v>118769.84558092734</v>
      </c>
    </row>
    <row r="2494" spans="1:5" x14ac:dyDescent="0.3">
      <c r="A2494" s="73">
        <v>40227</v>
      </c>
      <c r="B2494" s="130">
        <v>1106.75</v>
      </c>
      <c r="C2494" s="125">
        <f t="shared" si="114"/>
        <v>8.6304049556340523E-3</v>
      </c>
      <c r="D2494" s="128">
        <f t="shared" si="115"/>
        <v>8630.4049556340524</v>
      </c>
      <c r="E2494" s="128">
        <f t="shared" ca="1" si="116"/>
        <v>121837.94394962578</v>
      </c>
    </row>
    <row r="2495" spans="1:5" x14ac:dyDescent="0.3">
      <c r="A2495" s="73">
        <v>40226</v>
      </c>
      <c r="B2495" s="130">
        <v>1099.51001</v>
      </c>
      <c r="C2495" s="125">
        <f t="shared" si="114"/>
        <v>-3.4531560983853682E-3</v>
      </c>
      <c r="D2495" s="128">
        <f t="shared" si="115"/>
        <v>-3453.1560983853683</v>
      </c>
      <c r="E2495" s="128">
        <f t="shared" ca="1" si="116"/>
        <v>121837.94394962578</v>
      </c>
    </row>
    <row r="2496" spans="1:5" x14ac:dyDescent="0.3">
      <c r="A2496" s="73">
        <v>40225</v>
      </c>
      <c r="B2496" s="130">
        <v>1094.869995</v>
      </c>
      <c r="C2496" s="125">
        <f t="shared" si="114"/>
        <v>5.2149343160339257E-3</v>
      </c>
      <c r="D2496" s="128">
        <f t="shared" si="115"/>
        <v>5214.9343160339258</v>
      </c>
      <c r="E2496" s="128">
        <f t="shared" ca="1" si="116"/>
        <v>121837.94394962578</v>
      </c>
    </row>
    <row r="2497" spans="1:5" x14ac:dyDescent="0.3">
      <c r="A2497" s="73">
        <v>40221</v>
      </c>
      <c r="B2497" s="130">
        <v>1075.51001</v>
      </c>
      <c r="C2497" s="125">
        <f t="shared" si="114"/>
        <v>1.5272006924822445E-3</v>
      </c>
      <c r="D2497" s="128">
        <f t="shared" si="115"/>
        <v>1527.2006924822444</v>
      </c>
      <c r="E2497" s="128">
        <f t="shared" ca="1" si="116"/>
        <v>121837.94394962578</v>
      </c>
    </row>
    <row r="2498" spans="1:5" x14ac:dyDescent="0.3">
      <c r="A2498" s="73">
        <v>40220</v>
      </c>
      <c r="B2498" s="130">
        <v>1078.469971</v>
      </c>
      <c r="C2498" s="125">
        <f t="shared" si="114"/>
        <v>-5.5877272532396383E-3</v>
      </c>
      <c r="D2498" s="128">
        <f t="shared" si="115"/>
        <v>-5587.7272532396382</v>
      </c>
      <c r="E2498" s="128">
        <f t="shared" ca="1" si="116"/>
        <v>121837.94394962578</v>
      </c>
    </row>
    <row r="2499" spans="1:5" x14ac:dyDescent="0.3">
      <c r="A2499" s="73">
        <v>40219</v>
      </c>
      <c r="B2499" s="130">
        <v>1068.130005</v>
      </c>
      <c r="C2499" s="125">
        <f t="shared" si="114"/>
        <v>-2.6760815489749401E-2</v>
      </c>
      <c r="D2499" s="128">
        <f t="shared" si="115"/>
        <v>-26760.815489749402</v>
      </c>
      <c r="E2499" s="128">
        <f t="shared" ca="1" si="116"/>
        <v>121837.94394962578</v>
      </c>
    </row>
    <row r="2500" spans="1:5" x14ac:dyDescent="0.3">
      <c r="A2500" s="73">
        <v>40218</v>
      </c>
      <c r="B2500" s="130">
        <v>1070.5200199999999</v>
      </c>
      <c r="C2500" s="125">
        <f t="shared" si="114"/>
        <v>-1.9822942516083186E-2</v>
      </c>
      <c r="D2500" s="128">
        <f t="shared" si="115"/>
        <v>-19822.942516083185</v>
      </c>
      <c r="E2500" s="128">
        <f t="shared" ca="1" si="116"/>
        <v>121837.94394962578</v>
      </c>
    </row>
    <row r="2501" spans="1:5" x14ac:dyDescent="0.3">
      <c r="A2501" s="73">
        <v>40217</v>
      </c>
      <c r="B2501" s="130">
        <v>1056.73999</v>
      </c>
      <c r="C2501" s="125">
        <f t="shared" si="114"/>
        <v>-3.6506900145243271E-2</v>
      </c>
      <c r="D2501" s="128">
        <f t="shared" si="115"/>
        <v>-36506.900145243271</v>
      </c>
      <c r="E2501" s="128">
        <f t="shared" ca="1" si="116"/>
        <v>121837.94394962578</v>
      </c>
    </row>
    <row r="2502" spans="1:5" x14ac:dyDescent="0.3">
      <c r="A2502" s="73">
        <v>40214</v>
      </c>
      <c r="B2502" s="130">
        <v>1066.1899410000001</v>
      </c>
      <c r="C2502" s="125">
        <f t="shared" si="114"/>
        <v>-2.3420961352119796E-2</v>
      </c>
      <c r="D2502" s="128">
        <f t="shared" si="115"/>
        <v>-23420.961352119797</v>
      </c>
      <c r="E2502" s="128">
        <f t="shared" ca="1" si="116"/>
        <v>121837.94394962578</v>
      </c>
    </row>
    <row r="2503" spans="1:5" x14ac:dyDescent="0.3">
      <c r="A2503" s="73">
        <v>40213</v>
      </c>
      <c r="B2503" s="130">
        <v>1063.1099850000001</v>
      </c>
      <c r="C2503" s="125">
        <f t="shared" si="114"/>
        <v>-4.7802017014223597E-2</v>
      </c>
      <c r="D2503" s="128">
        <f t="shared" si="115"/>
        <v>-47802.017014223595</v>
      </c>
      <c r="E2503" s="128">
        <f t="shared" ca="1" si="116"/>
        <v>121837.94394962578</v>
      </c>
    </row>
    <row r="2504" spans="1:5" x14ac:dyDescent="0.3">
      <c r="A2504" s="73">
        <v>40212</v>
      </c>
      <c r="B2504" s="130">
        <v>1097.280029</v>
      </c>
      <c r="C2504" s="125">
        <f t="shared" ref="C2504:C2567" si="117">B2504/B2514-1</f>
        <v>-3.5815971849123995E-2</v>
      </c>
      <c r="D2504" s="128">
        <f t="shared" ref="D2504:D2567" si="118">C2504*$B$5</f>
        <v>-35815.971849123998</v>
      </c>
      <c r="E2504" s="128">
        <f t="shared" ref="E2504:E2567" ca="1" si="119">ABS(_xlfn.PERCENTILE.INC(OFFSET(D2504,0,0,Window),1-VaRLevel))</f>
        <v>121837.94394962578</v>
      </c>
    </row>
    <row r="2505" spans="1:5" x14ac:dyDescent="0.3">
      <c r="A2505" s="73">
        <v>40211</v>
      </c>
      <c r="B2505" s="130">
        <v>1103.3199460000001</v>
      </c>
      <c r="C2505" s="125">
        <f t="shared" si="117"/>
        <v>-4.0783177986718822E-2</v>
      </c>
      <c r="D2505" s="128">
        <f t="shared" si="118"/>
        <v>-40783.177986718823</v>
      </c>
      <c r="E2505" s="128">
        <f t="shared" ca="1" si="119"/>
        <v>121837.94394962578</v>
      </c>
    </row>
    <row r="2506" spans="1:5" x14ac:dyDescent="0.3">
      <c r="A2506" s="73">
        <v>40210</v>
      </c>
      <c r="B2506" s="130">
        <v>1089.1899410000001</v>
      </c>
      <c r="C2506" s="125">
        <f t="shared" si="117"/>
        <v>-4.1231381921507215E-2</v>
      </c>
      <c r="D2506" s="128">
        <f t="shared" si="118"/>
        <v>-41231.381921507214</v>
      </c>
      <c r="E2506" s="128">
        <f t="shared" ca="1" si="119"/>
        <v>121837.94394962578</v>
      </c>
    </row>
    <row r="2507" spans="1:5" x14ac:dyDescent="0.3">
      <c r="A2507" s="73">
        <v>40207</v>
      </c>
      <c r="B2507" s="130">
        <v>1073.869995</v>
      </c>
      <c r="C2507" s="125">
        <f t="shared" si="117"/>
        <v>-6.4947815799387687E-2</v>
      </c>
      <c r="D2507" s="128">
        <f t="shared" si="118"/>
        <v>-64947.815799387688</v>
      </c>
      <c r="E2507" s="128">
        <f t="shared" ca="1" si="119"/>
        <v>121837.94394962578</v>
      </c>
    </row>
    <row r="2508" spans="1:5" x14ac:dyDescent="0.3">
      <c r="A2508" s="73">
        <v>40206</v>
      </c>
      <c r="B2508" s="130">
        <v>1084.530029</v>
      </c>
      <c r="C2508" s="125">
        <f t="shared" si="117"/>
        <v>-5.3374434499843249E-2</v>
      </c>
      <c r="D2508" s="128">
        <f t="shared" si="118"/>
        <v>-53374.43449984325</v>
      </c>
      <c r="E2508" s="128">
        <f t="shared" ca="1" si="119"/>
        <v>121837.94394962578</v>
      </c>
    </row>
    <row r="2509" spans="1:5" x14ac:dyDescent="0.3">
      <c r="A2509" s="73">
        <v>40205</v>
      </c>
      <c r="B2509" s="130">
        <v>1097.5</v>
      </c>
      <c r="C2509" s="125">
        <f t="shared" si="117"/>
        <v>-3.4077882794052772E-2</v>
      </c>
      <c r="D2509" s="128">
        <f t="shared" si="118"/>
        <v>-34077.88279405277</v>
      </c>
      <c r="E2509" s="128">
        <f t="shared" ca="1" si="119"/>
        <v>121837.94394962578</v>
      </c>
    </row>
    <row r="2510" spans="1:5" x14ac:dyDescent="0.3">
      <c r="A2510" s="73">
        <v>40204</v>
      </c>
      <c r="B2510" s="130">
        <v>1092.170044</v>
      </c>
      <c r="C2510" s="125">
        <f t="shared" si="117"/>
        <v>-4.7786305738309443E-2</v>
      </c>
      <c r="D2510" s="128">
        <f t="shared" si="118"/>
        <v>-47786.305738309442</v>
      </c>
      <c r="E2510" s="128">
        <f t="shared" ca="1" si="119"/>
        <v>121837.94394962578</v>
      </c>
    </row>
    <row r="2511" spans="1:5" x14ac:dyDescent="0.3">
      <c r="A2511" s="73">
        <v>40203</v>
      </c>
      <c r="B2511" s="130">
        <v>1096.780029</v>
      </c>
      <c r="C2511" s="125">
        <f t="shared" si="117"/>
        <v>-4.2096763124190195E-2</v>
      </c>
      <c r="D2511" s="128">
        <f t="shared" si="118"/>
        <v>-42096.763124190198</v>
      </c>
      <c r="E2511" s="128">
        <f t="shared" ca="1" si="119"/>
        <v>121837.94394962578</v>
      </c>
    </row>
    <row r="2512" spans="1:5" x14ac:dyDescent="0.3">
      <c r="A2512" s="73">
        <v>40200</v>
      </c>
      <c r="B2512" s="130">
        <v>1091.76001</v>
      </c>
      <c r="C2512" s="125">
        <f t="shared" si="117"/>
        <v>-4.3733354571090288E-2</v>
      </c>
      <c r="D2512" s="128">
        <f t="shared" si="118"/>
        <v>-43733.354571090291</v>
      </c>
      <c r="E2512" s="128">
        <f t="shared" ca="1" si="119"/>
        <v>121837.94394962578</v>
      </c>
    </row>
    <row r="2513" spans="1:5" x14ac:dyDescent="0.3">
      <c r="A2513" s="73">
        <v>40199</v>
      </c>
      <c r="B2513" s="130">
        <v>1116.4799800000001</v>
      </c>
      <c r="C2513" s="125">
        <f t="shared" si="117"/>
        <v>-1.8168417897069467E-2</v>
      </c>
      <c r="D2513" s="128">
        <f t="shared" si="118"/>
        <v>-18168.417897069467</v>
      </c>
      <c r="E2513" s="128">
        <f t="shared" ca="1" si="119"/>
        <v>121837.94394962578</v>
      </c>
    </row>
    <row r="2514" spans="1:5" x14ac:dyDescent="0.3">
      <c r="A2514" s="73">
        <v>40198</v>
      </c>
      <c r="B2514" s="130">
        <v>1138.040039</v>
      </c>
      <c r="C2514" s="125">
        <f t="shared" si="117"/>
        <v>1.3374326657265012E-3</v>
      </c>
      <c r="D2514" s="128">
        <f t="shared" si="118"/>
        <v>1337.4326657265012</v>
      </c>
      <c r="E2514" s="128">
        <f t="shared" ca="1" si="119"/>
        <v>121837.94394962578</v>
      </c>
    </row>
    <row r="2515" spans="1:5" x14ac:dyDescent="0.3">
      <c r="A2515" s="73">
        <v>40197</v>
      </c>
      <c r="B2515" s="130">
        <v>1150.2299800000001</v>
      </c>
      <c r="C2515" s="125">
        <f t="shared" si="117"/>
        <v>1.5216365680335908E-2</v>
      </c>
      <c r="D2515" s="128">
        <f t="shared" si="118"/>
        <v>15216.365680335908</v>
      </c>
      <c r="E2515" s="128">
        <f t="shared" ca="1" si="119"/>
        <v>121837.94394962578</v>
      </c>
    </row>
    <row r="2516" spans="1:5" x14ac:dyDescent="0.3">
      <c r="A2516" s="73">
        <v>40193</v>
      </c>
      <c r="B2516" s="130">
        <v>1136.030029</v>
      </c>
      <c r="C2516" s="125">
        <f t="shared" si="117"/>
        <v>1.8769665008045999E-2</v>
      </c>
      <c r="D2516" s="128">
        <f t="shared" si="118"/>
        <v>18769.665008045999</v>
      </c>
      <c r="E2516" s="128">
        <f t="shared" ca="1" si="119"/>
        <v>121837.94394962578</v>
      </c>
    </row>
    <row r="2517" spans="1:5" x14ac:dyDescent="0.3">
      <c r="A2517" s="73">
        <v>40192</v>
      </c>
      <c r="B2517" s="130">
        <v>1148.459961</v>
      </c>
      <c r="C2517" s="125">
        <f t="shared" si="117"/>
        <v>1.9566339499548224E-2</v>
      </c>
      <c r="D2517" s="128">
        <f t="shared" si="118"/>
        <v>19566.339499548223</v>
      </c>
      <c r="E2517" s="128">
        <f t="shared" ca="1" si="119"/>
        <v>127848.77450422254</v>
      </c>
    </row>
    <row r="2518" spans="1:5" x14ac:dyDescent="0.3">
      <c r="A2518" s="73">
        <v>40191</v>
      </c>
      <c r="B2518" s="130">
        <v>1145.6800539999999</v>
      </c>
      <c r="C2518" s="125">
        <f t="shared" si="117"/>
        <v>1.7297197520478091E-2</v>
      </c>
      <c r="D2518" s="128">
        <f t="shared" si="118"/>
        <v>17297.19752047809</v>
      </c>
      <c r="E2518" s="128">
        <f t="shared" ca="1" si="119"/>
        <v>127848.77450422254</v>
      </c>
    </row>
    <row r="2519" spans="1:5" x14ac:dyDescent="0.3">
      <c r="A2519" s="73">
        <v>40190</v>
      </c>
      <c r="B2519" s="130">
        <v>1136.219971</v>
      </c>
      <c r="C2519" s="125">
        <f t="shared" si="117"/>
        <v>7.4836774751931845E-3</v>
      </c>
      <c r="D2519" s="128">
        <f t="shared" si="118"/>
        <v>7483.6774751931844</v>
      </c>
      <c r="E2519" s="128">
        <f t="shared" ca="1" si="119"/>
        <v>127848.77450422254</v>
      </c>
    </row>
    <row r="2520" spans="1:5" x14ac:dyDescent="0.3">
      <c r="A2520" s="73">
        <v>40189</v>
      </c>
      <c r="B2520" s="130">
        <v>1146.9799800000001</v>
      </c>
      <c r="C2520" s="125">
        <f t="shared" si="117"/>
        <v>1.8198281695161578E-2</v>
      </c>
      <c r="D2520" s="128">
        <f t="shared" si="118"/>
        <v>18198.281695161579</v>
      </c>
      <c r="E2520" s="128">
        <f t="shared" ca="1" si="119"/>
        <v>127848.77450422254</v>
      </c>
    </row>
    <row r="2521" spans="1:5" x14ac:dyDescent="0.3">
      <c r="A2521" s="73">
        <v>40186</v>
      </c>
      <c r="B2521" s="130">
        <v>1144.9799800000001</v>
      </c>
      <c r="C2521" s="125">
        <f t="shared" si="117"/>
        <v>2.1765333208418225E-2</v>
      </c>
      <c r="D2521" s="128">
        <f t="shared" si="118"/>
        <v>21765.333208418226</v>
      </c>
      <c r="E2521" s="128">
        <f t="shared" ca="1" si="119"/>
        <v>127848.77450422254</v>
      </c>
    </row>
    <row r="2522" spans="1:5" x14ac:dyDescent="0.3">
      <c r="A2522" s="73">
        <v>40185</v>
      </c>
      <c r="B2522" s="130">
        <v>1141.6899410000001</v>
      </c>
      <c r="C2522" s="125">
        <f t="shared" si="117"/>
        <v>2.1171285465890088E-2</v>
      </c>
      <c r="D2522" s="128">
        <f t="shared" si="118"/>
        <v>21171.285465890087</v>
      </c>
      <c r="E2522" s="128">
        <f t="shared" ca="1" si="119"/>
        <v>127848.77450422254</v>
      </c>
    </row>
    <row r="2523" spans="1:5" x14ac:dyDescent="0.3">
      <c r="A2523" s="73">
        <v>40184</v>
      </c>
      <c r="B2523" s="130">
        <v>1137.1400149999999</v>
      </c>
      <c r="C2523" s="125">
        <f t="shared" si="117"/>
        <v>2.0726147824979835E-2</v>
      </c>
      <c r="D2523" s="128">
        <f t="shared" si="118"/>
        <v>20726.147824979835</v>
      </c>
      <c r="E2523" s="128">
        <f t="shared" ca="1" si="119"/>
        <v>127848.77450422254</v>
      </c>
    </row>
    <row r="2524" spans="1:5" x14ac:dyDescent="0.3">
      <c r="A2524" s="73">
        <v>40183</v>
      </c>
      <c r="B2524" s="130">
        <v>1136.5200199999999</v>
      </c>
      <c r="C2524" s="125">
        <f t="shared" si="117"/>
        <v>3.0885239413019683E-2</v>
      </c>
      <c r="D2524" s="128">
        <f t="shared" si="118"/>
        <v>30885.239413019684</v>
      </c>
      <c r="E2524" s="128">
        <f t="shared" ca="1" si="119"/>
        <v>127848.77450422254</v>
      </c>
    </row>
    <row r="2525" spans="1:5" x14ac:dyDescent="0.3">
      <c r="A2525" s="73">
        <v>40182</v>
      </c>
      <c r="B2525" s="130">
        <v>1132.98999</v>
      </c>
      <c r="C2525" s="125">
        <f t="shared" si="117"/>
        <v>3.3674581674404847E-2</v>
      </c>
      <c r="D2525" s="128">
        <f t="shared" si="118"/>
        <v>33674.58167440485</v>
      </c>
      <c r="E2525" s="128">
        <f t="shared" ca="1" si="119"/>
        <v>127848.77450422254</v>
      </c>
    </row>
    <row r="2526" spans="1:5" x14ac:dyDescent="0.3">
      <c r="A2526" s="73">
        <v>40178</v>
      </c>
      <c r="B2526" s="130">
        <v>1115.099976</v>
      </c>
      <c r="C2526" s="125">
        <f t="shared" si="117"/>
        <v>5.337205603951567E-3</v>
      </c>
      <c r="D2526" s="128">
        <f t="shared" si="118"/>
        <v>5337.2056039515674</v>
      </c>
      <c r="E2526" s="128">
        <f t="shared" ca="1" si="119"/>
        <v>127848.77450422254</v>
      </c>
    </row>
    <row r="2527" spans="1:5" x14ac:dyDescent="0.3">
      <c r="A2527" s="73">
        <v>40177</v>
      </c>
      <c r="B2527" s="130">
        <v>1126.420044</v>
      </c>
      <c r="C2527" s="125">
        <f t="shared" si="117"/>
        <v>1.6688770137830433E-2</v>
      </c>
      <c r="D2527" s="128">
        <f t="shared" si="118"/>
        <v>16688.770137830434</v>
      </c>
      <c r="E2527" s="128">
        <f t="shared" ca="1" si="119"/>
        <v>127848.77450422254</v>
      </c>
    </row>
    <row r="2528" spans="1:5" x14ac:dyDescent="0.3">
      <c r="A2528" s="73">
        <v>40176</v>
      </c>
      <c r="B2528" s="130">
        <v>1126.1999510000001</v>
      </c>
      <c r="C2528" s="125">
        <f t="shared" si="117"/>
        <v>1.0851680859856883E-2</v>
      </c>
      <c r="D2528" s="128">
        <f t="shared" si="118"/>
        <v>10851.680859856882</v>
      </c>
      <c r="E2528" s="128">
        <f t="shared" ca="1" si="119"/>
        <v>127848.77450422254</v>
      </c>
    </row>
    <row r="2529" spans="1:5" x14ac:dyDescent="0.3">
      <c r="A2529" s="73">
        <v>40175</v>
      </c>
      <c r="B2529" s="130">
        <v>1127.780029</v>
      </c>
      <c r="C2529" s="125">
        <f t="shared" si="117"/>
        <v>1.9314715470123867E-2</v>
      </c>
      <c r="D2529" s="128">
        <f t="shared" si="118"/>
        <v>19314.715470123865</v>
      </c>
      <c r="E2529" s="128">
        <f t="shared" ca="1" si="119"/>
        <v>127848.77450422254</v>
      </c>
    </row>
    <row r="2530" spans="1:5" x14ac:dyDescent="0.3">
      <c r="A2530" s="73">
        <v>40171</v>
      </c>
      <c r="B2530" s="130">
        <v>1126.4799800000001</v>
      </c>
      <c r="C2530" s="125">
        <f t="shared" si="117"/>
        <v>2.1889603597179397E-2</v>
      </c>
      <c r="D2530" s="128">
        <f t="shared" si="118"/>
        <v>21889.603597179397</v>
      </c>
      <c r="E2530" s="128">
        <f t="shared" ca="1" si="119"/>
        <v>127848.77450422254</v>
      </c>
    </row>
    <row r="2531" spans="1:5" x14ac:dyDescent="0.3">
      <c r="A2531" s="73">
        <v>40170</v>
      </c>
      <c r="B2531" s="130">
        <v>1120.589966</v>
      </c>
      <c r="C2531" s="125">
        <f t="shared" si="117"/>
        <v>2.2482792190936518E-2</v>
      </c>
      <c r="D2531" s="128">
        <f t="shared" si="118"/>
        <v>22482.792190936518</v>
      </c>
      <c r="E2531" s="128">
        <f t="shared" ca="1" si="119"/>
        <v>127848.77450422254</v>
      </c>
    </row>
    <row r="2532" spans="1:5" x14ac:dyDescent="0.3">
      <c r="A2532" s="73">
        <v>40169</v>
      </c>
      <c r="B2532" s="130">
        <v>1118.0200199999999</v>
      </c>
      <c r="C2532" s="125">
        <f t="shared" si="117"/>
        <v>2.3884169834575086E-2</v>
      </c>
      <c r="D2532" s="128">
        <f t="shared" si="118"/>
        <v>23884.169834575085</v>
      </c>
      <c r="E2532" s="128">
        <f t="shared" ca="1" si="119"/>
        <v>127848.77450422254</v>
      </c>
    </row>
    <row r="2533" spans="1:5" x14ac:dyDescent="0.3">
      <c r="A2533" s="73">
        <v>40168</v>
      </c>
      <c r="B2533" s="130">
        <v>1114.0500489999999</v>
      </c>
      <c r="C2533" s="125">
        <f t="shared" si="117"/>
        <v>9.7893034217084729E-3</v>
      </c>
      <c r="D2533" s="128">
        <f t="shared" si="118"/>
        <v>9789.3034217084733</v>
      </c>
      <c r="E2533" s="128">
        <f t="shared" ca="1" si="119"/>
        <v>127848.77450422254</v>
      </c>
    </row>
    <row r="2534" spans="1:5" x14ac:dyDescent="0.3">
      <c r="A2534" s="73">
        <v>40165</v>
      </c>
      <c r="B2534" s="130">
        <v>1102.469971</v>
      </c>
      <c r="C2534" s="125">
        <f t="shared" si="117"/>
        <v>-3.173664138115817E-3</v>
      </c>
      <c r="D2534" s="128">
        <f t="shared" si="118"/>
        <v>-3173.664138115817</v>
      </c>
      <c r="E2534" s="128">
        <f t="shared" ca="1" si="119"/>
        <v>127848.77450422254</v>
      </c>
    </row>
    <row r="2535" spans="1:5" x14ac:dyDescent="0.3">
      <c r="A2535" s="73">
        <v>40164</v>
      </c>
      <c r="B2535" s="130">
        <v>1096.079956</v>
      </c>
      <c r="C2535" s="125">
        <f t="shared" si="117"/>
        <v>-3.4912428598309342E-3</v>
      </c>
      <c r="D2535" s="128">
        <f t="shared" si="118"/>
        <v>-3491.2428598309343</v>
      </c>
      <c r="E2535" s="128">
        <f t="shared" ca="1" si="119"/>
        <v>127848.77450422254</v>
      </c>
    </row>
    <row r="2536" spans="1:5" x14ac:dyDescent="0.3">
      <c r="A2536" s="73">
        <v>40163</v>
      </c>
      <c r="B2536" s="130">
        <v>1109.1800539999999</v>
      </c>
      <c r="C2536" s="125">
        <f t="shared" si="117"/>
        <v>-5.403339271969898E-5</v>
      </c>
      <c r="D2536" s="128">
        <f t="shared" si="118"/>
        <v>-54.03339271969898</v>
      </c>
      <c r="E2536" s="128">
        <f t="shared" ca="1" si="119"/>
        <v>127848.77450422254</v>
      </c>
    </row>
    <row r="2537" spans="1:5" x14ac:dyDescent="0.3">
      <c r="A2537" s="73">
        <v>40162</v>
      </c>
      <c r="B2537" s="130">
        <v>1107.9300539999999</v>
      </c>
      <c r="C2537" s="125">
        <f t="shared" si="117"/>
        <v>-8.3863698986319513E-4</v>
      </c>
      <c r="D2537" s="128">
        <f t="shared" si="118"/>
        <v>-838.63698986319514</v>
      </c>
      <c r="E2537" s="128">
        <f t="shared" ca="1" si="119"/>
        <v>127848.77450422254</v>
      </c>
    </row>
    <row r="2538" spans="1:5" x14ac:dyDescent="0.3">
      <c r="A2538" s="73">
        <v>40161</v>
      </c>
      <c r="B2538" s="130">
        <v>1114.1099850000001</v>
      </c>
      <c r="C2538" s="125">
        <f t="shared" si="117"/>
        <v>1.6866989691469936E-2</v>
      </c>
      <c r="D2538" s="128">
        <f t="shared" si="118"/>
        <v>16866.989691469935</v>
      </c>
      <c r="E2538" s="128">
        <f t="shared" ca="1" si="119"/>
        <v>127848.77450422254</v>
      </c>
    </row>
    <row r="2539" spans="1:5" x14ac:dyDescent="0.3">
      <c r="A2539" s="73">
        <v>40158</v>
      </c>
      <c r="B2539" s="130">
        <v>1106.410034</v>
      </c>
      <c r="C2539" s="125">
        <f t="shared" si="117"/>
        <v>1.3669428154810648E-2</v>
      </c>
      <c r="D2539" s="128">
        <f t="shared" si="118"/>
        <v>13669.428154810648</v>
      </c>
      <c r="E2539" s="128">
        <f t="shared" ca="1" si="119"/>
        <v>127848.77450422254</v>
      </c>
    </row>
    <row r="2540" spans="1:5" x14ac:dyDescent="0.3">
      <c r="A2540" s="73">
        <v>40157</v>
      </c>
      <c r="B2540" s="130">
        <v>1102.349976</v>
      </c>
      <c r="C2540" s="125">
        <f t="shared" si="117"/>
        <v>-7.4552541915162696E-3</v>
      </c>
      <c r="D2540" s="128">
        <f t="shared" si="118"/>
        <v>-7455.2541915162692</v>
      </c>
      <c r="E2540" s="128">
        <f t="shared" ca="1" si="119"/>
        <v>127848.77450422254</v>
      </c>
    </row>
    <row r="2541" spans="1:5" x14ac:dyDescent="0.3">
      <c r="A2541" s="73">
        <v>40156</v>
      </c>
      <c r="B2541" s="130">
        <v>1095.9499510000001</v>
      </c>
      <c r="C2541" s="125">
        <f t="shared" si="117"/>
        <v>-8.7731857183046547E-3</v>
      </c>
      <c r="D2541" s="128">
        <f t="shared" si="118"/>
        <v>-8773.1857183046541</v>
      </c>
      <c r="E2541" s="128">
        <f t="shared" ca="1" si="119"/>
        <v>127848.77450422254</v>
      </c>
    </row>
    <row r="2542" spans="1:5" x14ac:dyDescent="0.3">
      <c r="A2542" s="73">
        <v>40155</v>
      </c>
      <c r="B2542" s="130">
        <v>1091.9399410000001</v>
      </c>
      <c r="C2542" s="125">
        <f t="shared" si="117"/>
        <v>-1.2926714934613726E-2</v>
      </c>
      <c r="D2542" s="128">
        <f t="shared" si="118"/>
        <v>-12926.714934613725</v>
      </c>
      <c r="E2542" s="128">
        <f t="shared" ca="1" si="119"/>
        <v>127848.77450422254</v>
      </c>
    </row>
    <row r="2543" spans="1:5" x14ac:dyDescent="0.3">
      <c r="A2543" s="73">
        <v>40154</v>
      </c>
      <c r="B2543" s="130">
        <v>1103.25</v>
      </c>
      <c r="C2543" s="125">
        <f t="shared" si="117"/>
        <v>1.0876133835711954E-2</v>
      </c>
      <c r="D2543" s="128">
        <f t="shared" si="118"/>
        <v>10876.133835711955</v>
      </c>
      <c r="E2543" s="128">
        <f t="shared" ca="1" si="119"/>
        <v>127848.77450422254</v>
      </c>
    </row>
    <row r="2544" spans="1:5" x14ac:dyDescent="0.3">
      <c r="A2544" s="73">
        <v>40151</v>
      </c>
      <c r="B2544" s="130">
        <v>1105.9799800000001</v>
      </c>
      <c r="C2544" s="125">
        <f t="shared" si="117"/>
        <v>1.0119605221599715E-2</v>
      </c>
      <c r="D2544" s="128">
        <f t="shared" si="118"/>
        <v>10119.605221599715</v>
      </c>
      <c r="E2544" s="128">
        <f t="shared" ca="1" si="119"/>
        <v>127848.77450422254</v>
      </c>
    </row>
    <row r="2545" spans="1:5" x14ac:dyDescent="0.3">
      <c r="A2545" s="73">
        <v>40150</v>
      </c>
      <c r="B2545" s="130">
        <v>1099.920044</v>
      </c>
      <c r="C2545" s="125">
        <f t="shared" si="117"/>
        <v>-8.9025090680996399E-3</v>
      </c>
      <c r="D2545" s="128">
        <f t="shared" si="118"/>
        <v>-8902.50906809964</v>
      </c>
      <c r="E2545" s="128">
        <f t="shared" ca="1" si="119"/>
        <v>127848.77450422254</v>
      </c>
    </row>
    <row r="2546" spans="1:5" x14ac:dyDescent="0.3">
      <c r="A2546" s="73">
        <v>40149</v>
      </c>
      <c r="B2546" s="130">
        <v>1109.23999</v>
      </c>
      <c r="C2546" s="125">
        <f t="shared" si="117"/>
        <v>-9.7265297618998048E-4</v>
      </c>
      <c r="D2546" s="128">
        <f t="shared" si="118"/>
        <v>-972.65297618998045</v>
      </c>
      <c r="E2546" s="128">
        <f t="shared" ca="1" si="119"/>
        <v>127848.77450422254</v>
      </c>
    </row>
    <row r="2547" spans="1:5" x14ac:dyDescent="0.3">
      <c r="A2547" s="73">
        <v>40148</v>
      </c>
      <c r="B2547" s="130">
        <v>1108.8599850000001</v>
      </c>
      <c r="C2547" s="125">
        <f t="shared" si="117"/>
        <v>-3.9670421036819281E-4</v>
      </c>
      <c r="D2547" s="128">
        <f t="shared" si="118"/>
        <v>-396.70421036819283</v>
      </c>
      <c r="E2547" s="128">
        <f t="shared" ca="1" si="119"/>
        <v>127848.77450422254</v>
      </c>
    </row>
    <row r="2548" spans="1:5" x14ac:dyDescent="0.3">
      <c r="A2548" s="73">
        <v>40147</v>
      </c>
      <c r="B2548" s="130">
        <v>1095.630005</v>
      </c>
      <c r="C2548" s="125">
        <f t="shared" si="117"/>
        <v>1.9662225548928713E-3</v>
      </c>
      <c r="D2548" s="128">
        <f t="shared" si="118"/>
        <v>1966.2225548928714</v>
      </c>
      <c r="E2548" s="128">
        <f t="shared" ca="1" si="119"/>
        <v>127848.77450422254</v>
      </c>
    </row>
    <row r="2549" spans="1:5" x14ac:dyDescent="0.3">
      <c r="A2549" s="73">
        <v>40144</v>
      </c>
      <c r="B2549" s="130">
        <v>1091.48999</v>
      </c>
      <c r="C2549" s="125">
        <f t="shared" si="117"/>
        <v>3.9089805738290462E-3</v>
      </c>
      <c r="D2549" s="128">
        <f t="shared" si="118"/>
        <v>3908.9805738290461</v>
      </c>
      <c r="E2549" s="128">
        <f t="shared" ca="1" si="119"/>
        <v>127848.77450422254</v>
      </c>
    </row>
    <row r="2550" spans="1:5" x14ac:dyDescent="0.3">
      <c r="A2550" s="73">
        <v>40142</v>
      </c>
      <c r="B2550" s="130">
        <v>1110.630005</v>
      </c>
      <c r="C2550" s="125">
        <f t="shared" si="117"/>
        <v>1.1033122037731768E-2</v>
      </c>
      <c r="D2550" s="128">
        <f t="shared" si="118"/>
        <v>11033.122037731768</v>
      </c>
      <c r="E2550" s="128">
        <f t="shared" ca="1" si="119"/>
        <v>127848.77450422254</v>
      </c>
    </row>
    <row r="2551" spans="1:5" x14ac:dyDescent="0.3">
      <c r="A2551" s="73">
        <v>40141</v>
      </c>
      <c r="B2551" s="130">
        <v>1105.650024</v>
      </c>
      <c r="C2551" s="125">
        <f t="shared" si="117"/>
        <v>1.1564408271064197E-2</v>
      </c>
      <c r="D2551" s="128">
        <f t="shared" si="118"/>
        <v>11564.408271064198</v>
      </c>
      <c r="E2551" s="128">
        <f t="shared" ca="1" si="119"/>
        <v>127848.77450422254</v>
      </c>
    </row>
    <row r="2552" spans="1:5" x14ac:dyDescent="0.3">
      <c r="A2552" s="73">
        <v>40140</v>
      </c>
      <c r="B2552" s="130">
        <v>1106.23999</v>
      </c>
      <c r="C2552" s="125">
        <f t="shared" si="117"/>
        <v>1.2039406566521915E-2</v>
      </c>
      <c r="D2552" s="128">
        <f t="shared" si="118"/>
        <v>12039.406566521915</v>
      </c>
      <c r="E2552" s="128">
        <f t="shared" ca="1" si="119"/>
        <v>127848.77450422254</v>
      </c>
    </row>
    <row r="2553" spans="1:5" x14ac:dyDescent="0.3">
      <c r="A2553" s="73">
        <v>40137</v>
      </c>
      <c r="B2553" s="130">
        <v>1091.380005</v>
      </c>
      <c r="C2553" s="125">
        <f t="shared" si="117"/>
        <v>2.0648980630505909E-2</v>
      </c>
      <c r="D2553" s="128">
        <f t="shared" si="118"/>
        <v>20648.98063050591</v>
      </c>
      <c r="E2553" s="128">
        <f t="shared" ca="1" si="119"/>
        <v>127848.77450422254</v>
      </c>
    </row>
    <row r="2554" spans="1:5" x14ac:dyDescent="0.3">
      <c r="A2554" s="73">
        <v>40136</v>
      </c>
      <c r="B2554" s="130">
        <v>1094.900024</v>
      </c>
      <c r="C2554" s="125">
        <f t="shared" si="117"/>
        <v>2.6504053765110447E-2</v>
      </c>
      <c r="D2554" s="128">
        <f t="shared" si="118"/>
        <v>26504.053765110446</v>
      </c>
      <c r="E2554" s="128">
        <f t="shared" ca="1" si="119"/>
        <v>127848.77450422254</v>
      </c>
    </row>
    <row r="2555" spans="1:5" x14ac:dyDescent="0.3">
      <c r="A2555" s="73">
        <v>40135</v>
      </c>
      <c r="B2555" s="130">
        <v>1109.8000489999999</v>
      </c>
      <c r="C2555" s="125">
        <f t="shared" si="117"/>
        <v>6.048738557095068E-2</v>
      </c>
      <c r="D2555" s="128">
        <f t="shared" si="118"/>
        <v>60487.385570950682</v>
      </c>
      <c r="E2555" s="128">
        <f t="shared" ca="1" si="119"/>
        <v>136318.2265139301</v>
      </c>
    </row>
    <row r="2556" spans="1:5" x14ac:dyDescent="0.3">
      <c r="A2556" s="73">
        <v>40134</v>
      </c>
      <c r="B2556" s="130">
        <v>1110.3199460000001</v>
      </c>
      <c r="C2556" s="125">
        <f t="shared" si="117"/>
        <v>6.2090385484094179E-2</v>
      </c>
      <c r="D2556" s="128">
        <f t="shared" si="118"/>
        <v>62090.385484094179</v>
      </c>
      <c r="E2556" s="128">
        <f t="shared" ca="1" si="119"/>
        <v>142479.51259052684</v>
      </c>
    </row>
    <row r="2557" spans="1:5" x14ac:dyDescent="0.3">
      <c r="A2557" s="73">
        <v>40133</v>
      </c>
      <c r="B2557" s="130">
        <v>1109.3000489999999</v>
      </c>
      <c r="C2557" s="125">
        <f t="shared" si="117"/>
        <v>6.3689056920791076E-2</v>
      </c>
      <c r="D2557" s="128">
        <f t="shared" si="118"/>
        <v>63689.056920791074</v>
      </c>
      <c r="E2557" s="128">
        <f t="shared" ca="1" si="119"/>
        <v>148397.98666760337</v>
      </c>
    </row>
    <row r="2558" spans="1:5" x14ac:dyDescent="0.3">
      <c r="A2558" s="73">
        <v>40130</v>
      </c>
      <c r="B2558" s="130">
        <v>1093.4799800000001</v>
      </c>
      <c r="C2558" s="125">
        <f t="shared" si="117"/>
        <v>5.5289128694600898E-2</v>
      </c>
      <c r="D2558" s="128">
        <f t="shared" si="118"/>
        <v>55289.128694600899</v>
      </c>
      <c r="E2558" s="128">
        <f t="shared" ca="1" si="119"/>
        <v>149167.85559568749</v>
      </c>
    </row>
    <row r="2559" spans="1:5" x14ac:dyDescent="0.3">
      <c r="A2559" s="73">
        <v>40129</v>
      </c>
      <c r="B2559" s="130">
        <v>1087.23999</v>
      </c>
      <c r="C2559" s="125">
        <f t="shared" si="117"/>
        <v>1.9819723384356003E-2</v>
      </c>
      <c r="D2559" s="128">
        <f t="shared" si="118"/>
        <v>19819.723384356002</v>
      </c>
      <c r="E2559" s="128">
        <f t="shared" ca="1" si="119"/>
        <v>149167.85559568749</v>
      </c>
    </row>
    <row r="2560" spans="1:5" x14ac:dyDescent="0.3">
      <c r="A2560" s="73">
        <v>40128</v>
      </c>
      <c r="B2560" s="130">
        <v>1098.51001</v>
      </c>
      <c r="C2560" s="125">
        <f t="shared" si="117"/>
        <v>5.3595239665100491E-2</v>
      </c>
      <c r="D2560" s="128">
        <f t="shared" si="118"/>
        <v>53595.239665100489</v>
      </c>
      <c r="E2560" s="128">
        <f t="shared" ca="1" si="119"/>
        <v>149167.85559568749</v>
      </c>
    </row>
    <row r="2561" spans="1:5" x14ac:dyDescent="0.3">
      <c r="A2561" s="73">
        <v>40127</v>
      </c>
      <c r="B2561" s="130">
        <v>1093.01001</v>
      </c>
      <c r="C2561" s="125">
        <f t="shared" si="117"/>
        <v>2.7834960225699756E-2</v>
      </c>
      <c r="D2561" s="128">
        <f t="shared" si="118"/>
        <v>27834.960225699757</v>
      </c>
      <c r="E2561" s="128">
        <f t="shared" ca="1" si="119"/>
        <v>149167.85559568749</v>
      </c>
    </row>
    <row r="2562" spans="1:5" x14ac:dyDescent="0.3">
      <c r="A2562" s="73">
        <v>40126</v>
      </c>
      <c r="B2562" s="130">
        <v>1093.079956</v>
      </c>
      <c r="C2562" s="125">
        <f t="shared" si="117"/>
        <v>2.4490375556519339E-2</v>
      </c>
      <c r="D2562" s="128">
        <f t="shared" si="118"/>
        <v>24490.375556519339</v>
      </c>
      <c r="E2562" s="128">
        <f t="shared" ca="1" si="119"/>
        <v>149167.85559568749</v>
      </c>
    </row>
    <row r="2563" spans="1:5" x14ac:dyDescent="0.3">
      <c r="A2563" s="73">
        <v>40123</v>
      </c>
      <c r="B2563" s="130">
        <v>1069.3000489999999</v>
      </c>
      <c r="C2563" s="125">
        <f t="shared" si="117"/>
        <v>-9.5405031761505166E-3</v>
      </c>
      <c r="D2563" s="128">
        <f t="shared" si="118"/>
        <v>-9540.5031761505161</v>
      </c>
      <c r="E2563" s="128">
        <f t="shared" ca="1" si="119"/>
        <v>149167.85559568749</v>
      </c>
    </row>
    <row r="2564" spans="1:5" x14ac:dyDescent="0.3">
      <c r="A2564" s="73">
        <v>40122</v>
      </c>
      <c r="B2564" s="130">
        <v>1066.630005</v>
      </c>
      <c r="C2564" s="125">
        <f t="shared" si="117"/>
        <v>-2.4045921606023035E-2</v>
      </c>
      <c r="D2564" s="128">
        <f t="shared" si="118"/>
        <v>-24045.921606023036</v>
      </c>
      <c r="E2564" s="128">
        <f t="shared" ca="1" si="119"/>
        <v>149167.85559568749</v>
      </c>
    </row>
    <row r="2565" spans="1:5" x14ac:dyDescent="0.3">
      <c r="A2565" s="73">
        <v>40121</v>
      </c>
      <c r="B2565" s="130">
        <v>1046.5</v>
      </c>
      <c r="C2565" s="125">
        <f t="shared" si="117"/>
        <v>-3.2273000948259689E-2</v>
      </c>
      <c r="D2565" s="128">
        <f t="shared" si="118"/>
        <v>-32273.000948259691</v>
      </c>
      <c r="E2565" s="128">
        <f t="shared" ca="1" si="119"/>
        <v>149167.85559568749</v>
      </c>
    </row>
    <row r="2566" spans="1:5" x14ac:dyDescent="0.3">
      <c r="A2566" s="73">
        <v>40120</v>
      </c>
      <c r="B2566" s="130">
        <v>1045.410034</v>
      </c>
      <c r="C2566" s="125">
        <f t="shared" si="117"/>
        <v>-4.1840066111337615E-2</v>
      </c>
      <c r="D2566" s="128">
        <f t="shared" si="118"/>
        <v>-41840.066111337612</v>
      </c>
      <c r="E2566" s="128">
        <f t="shared" ca="1" si="119"/>
        <v>149167.85559568749</v>
      </c>
    </row>
    <row r="2567" spans="1:5" x14ac:dyDescent="0.3">
      <c r="A2567" s="73">
        <v>40119</v>
      </c>
      <c r="B2567" s="130">
        <v>1042.880005</v>
      </c>
      <c r="C2567" s="125">
        <f t="shared" si="117"/>
        <v>-5.0122530349331007E-2</v>
      </c>
      <c r="D2567" s="128">
        <f t="shared" si="118"/>
        <v>-50122.530349331006</v>
      </c>
      <c r="E2567" s="128">
        <f t="shared" ca="1" si="119"/>
        <v>149167.85559568749</v>
      </c>
    </row>
    <row r="2568" spans="1:5" x14ac:dyDescent="0.3">
      <c r="A2568" s="73">
        <v>40116</v>
      </c>
      <c r="B2568" s="130">
        <v>1036.1899410000001</v>
      </c>
      <c r="C2568" s="125">
        <f t="shared" ref="C2568:C2631" si="120">B2568/B2578-1</f>
        <v>-4.7339392508525147E-2</v>
      </c>
      <c r="D2568" s="128">
        <f t="shared" ref="D2568:D2631" si="121">C2568*$B$5</f>
        <v>-47339.392508525147</v>
      </c>
      <c r="E2568" s="128">
        <f t="shared" ref="E2568:E2631" ca="1" si="122">ABS(_xlfn.PERCENTILE.INC(OFFSET(D2568,0,0,Window),1-VaRLevel))</f>
        <v>149167.85559568749</v>
      </c>
    </row>
    <row r="2569" spans="1:5" x14ac:dyDescent="0.3">
      <c r="A2569" s="73">
        <v>40115</v>
      </c>
      <c r="B2569" s="130">
        <v>1066.1099850000001</v>
      </c>
      <c r="C2569" s="125">
        <f t="shared" si="120"/>
        <v>-2.7768724339429784E-2</v>
      </c>
      <c r="D2569" s="128">
        <f t="shared" si="121"/>
        <v>-27768.724339429784</v>
      </c>
      <c r="E2569" s="128">
        <f t="shared" ca="1" si="122"/>
        <v>149167.85559568749</v>
      </c>
    </row>
    <row r="2570" spans="1:5" x14ac:dyDescent="0.3">
      <c r="A2570" s="73">
        <v>40114</v>
      </c>
      <c r="B2570" s="130">
        <v>1042.630005</v>
      </c>
      <c r="C2570" s="125">
        <f t="shared" si="120"/>
        <v>-4.5228122282959582E-2</v>
      </c>
      <c r="D2570" s="128">
        <f t="shared" si="121"/>
        <v>-45228.122282959579</v>
      </c>
      <c r="E2570" s="128">
        <f t="shared" ca="1" si="122"/>
        <v>149167.85559568749</v>
      </c>
    </row>
    <row r="2571" spans="1:5" x14ac:dyDescent="0.3">
      <c r="A2571" s="73">
        <v>40113</v>
      </c>
      <c r="B2571" s="130">
        <v>1063.410034</v>
      </c>
      <c r="C2571" s="125">
        <f t="shared" si="120"/>
        <v>-9.1129320415426207E-3</v>
      </c>
      <c r="D2571" s="128">
        <f t="shared" si="121"/>
        <v>-9112.9320415426209</v>
      </c>
      <c r="E2571" s="128">
        <f t="shared" ca="1" si="122"/>
        <v>149167.85559568749</v>
      </c>
    </row>
    <row r="2572" spans="1:5" x14ac:dyDescent="0.3">
      <c r="A2572" s="73">
        <v>40112</v>
      </c>
      <c r="B2572" s="130">
        <v>1066.9499510000001</v>
      </c>
      <c r="C2572" s="125">
        <f t="shared" si="120"/>
        <v>-8.585835685672949E-3</v>
      </c>
      <c r="D2572" s="128">
        <f t="shared" si="121"/>
        <v>-8585.8356856729497</v>
      </c>
      <c r="E2572" s="128">
        <f t="shared" ca="1" si="122"/>
        <v>149167.85559568749</v>
      </c>
    </row>
    <row r="2573" spans="1:5" x14ac:dyDescent="0.3">
      <c r="A2573" s="73">
        <v>40109</v>
      </c>
      <c r="B2573" s="130">
        <v>1079.599976</v>
      </c>
      <c r="C2573" s="125">
        <f t="shared" si="120"/>
        <v>7.5688863878233814E-3</v>
      </c>
      <c r="D2573" s="128">
        <f t="shared" si="121"/>
        <v>7568.8863878233815</v>
      </c>
      <c r="E2573" s="128">
        <f t="shared" ca="1" si="122"/>
        <v>149167.85559568749</v>
      </c>
    </row>
    <row r="2574" spans="1:5" x14ac:dyDescent="0.3">
      <c r="A2574" s="73">
        <v>40108</v>
      </c>
      <c r="B2574" s="130">
        <v>1092.910034</v>
      </c>
      <c r="C2574" s="125">
        <f t="shared" si="120"/>
        <v>2.5744316659989996E-2</v>
      </c>
      <c r="D2574" s="128">
        <f t="shared" si="121"/>
        <v>25744.316659989996</v>
      </c>
      <c r="E2574" s="128">
        <f t="shared" ca="1" si="122"/>
        <v>152934.46776457177</v>
      </c>
    </row>
    <row r="2575" spans="1:5" x14ac:dyDescent="0.3">
      <c r="A2575" s="73">
        <v>40107</v>
      </c>
      <c r="B2575" s="130">
        <v>1081.400024</v>
      </c>
      <c r="C2575" s="125">
        <f t="shared" si="120"/>
        <v>2.2523184053234724E-2</v>
      </c>
      <c r="D2575" s="128">
        <f t="shared" si="121"/>
        <v>22523.184053234723</v>
      </c>
      <c r="E2575" s="128">
        <f t="shared" ca="1" si="122"/>
        <v>152934.46776457177</v>
      </c>
    </row>
    <row r="2576" spans="1:5" x14ac:dyDescent="0.3">
      <c r="A2576" s="73">
        <v>40106</v>
      </c>
      <c r="B2576" s="130">
        <v>1091.0600589999999</v>
      </c>
      <c r="C2576" s="125">
        <f t="shared" si="120"/>
        <v>3.4454726372105338E-2</v>
      </c>
      <c r="D2576" s="128">
        <f t="shared" si="121"/>
        <v>34454.726372105339</v>
      </c>
      <c r="E2576" s="128">
        <f t="shared" ca="1" si="122"/>
        <v>152934.46776457177</v>
      </c>
    </row>
    <row r="2577" spans="1:5" x14ac:dyDescent="0.3">
      <c r="A2577" s="73">
        <v>40105</v>
      </c>
      <c r="B2577" s="130">
        <v>1097.910034</v>
      </c>
      <c r="C2577" s="125">
        <f t="shared" si="120"/>
        <v>5.5216034401539105E-2</v>
      </c>
      <c r="D2577" s="128">
        <f t="shared" si="121"/>
        <v>55216.034401539102</v>
      </c>
      <c r="E2577" s="128">
        <f t="shared" ca="1" si="122"/>
        <v>152934.46776457177</v>
      </c>
    </row>
    <row r="2578" spans="1:5" x14ac:dyDescent="0.3">
      <c r="A2578" s="73">
        <v>40102</v>
      </c>
      <c r="B2578" s="130">
        <v>1087.6800539999999</v>
      </c>
      <c r="C2578" s="125">
        <f t="shared" si="120"/>
        <v>6.0933950484704624E-2</v>
      </c>
      <c r="D2578" s="128">
        <f t="shared" si="121"/>
        <v>60933.950484704626</v>
      </c>
      <c r="E2578" s="128">
        <f t="shared" ca="1" si="122"/>
        <v>152934.46776457177</v>
      </c>
    </row>
    <row r="2579" spans="1:5" x14ac:dyDescent="0.3">
      <c r="A2579" s="73">
        <v>40101</v>
      </c>
      <c r="B2579" s="130">
        <v>1096.5600589999999</v>
      </c>
      <c r="C2579" s="125">
        <f t="shared" si="120"/>
        <v>6.477650585486816E-2</v>
      </c>
      <c r="D2579" s="128">
        <f t="shared" si="121"/>
        <v>64776.505854868163</v>
      </c>
      <c r="E2579" s="128">
        <f t="shared" ca="1" si="122"/>
        <v>152934.46776457177</v>
      </c>
    </row>
    <row r="2580" spans="1:5" x14ac:dyDescent="0.3">
      <c r="A2580" s="73">
        <v>40100</v>
      </c>
      <c r="B2580" s="130">
        <v>1092.0200199999999</v>
      </c>
      <c r="C2580" s="125">
        <f t="shared" si="120"/>
        <v>3.3053378603651984E-2</v>
      </c>
      <c r="D2580" s="128">
        <f t="shared" si="121"/>
        <v>33053.378603651981</v>
      </c>
      <c r="E2580" s="128">
        <f t="shared" ca="1" si="122"/>
        <v>152934.46776457177</v>
      </c>
    </row>
    <row r="2581" spans="1:5" x14ac:dyDescent="0.3">
      <c r="A2581" s="73">
        <v>40099</v>
      </c>
      <c r="B2581" s="130">
        <v>1073.1899410000001</v>
      </c>
      <c r="C2581" s="125">
        <f t="shared" si="120"/>
        <v>1.186105748382138E-2</v>
      </c>
      <c r="D2581" s="128">
        <f t="shared" si="121"/>
        <v>11861.05748382138</v>
      </c>
      <c r="E2581" s="128">
        <f t="shared" ca="1" si="122"/>
        <v>152934.46776457177</v>
      </c>
    </row>
    <row r="2582" spans="1:5" x14ac:dyDescent="0.3">
      <c r="A2582" s="73">
        <v>40098</v>
      </c>
      <c r="B2582" s="130">
        <v>1076.1899410000001</v>
      </c>
      <c r="C2582" s="125">
        <f t="shared" si="120"/>
        <v>1.2427290493279175E-2</v>
      </c>
      <c r="D2582" s="128">
        <f t="shared" si="121"/>
        <v>12427.290493279175</v>
      </c>
      <c r="E2582" s="128">
        <f t="shared" ca="1" si="122"/>
        <v>153680.377873049</v>
      </c>
    </row>
    <row r="2583" spans="1:5" x14ac:dyDescent="0.3">
      <c r="A2583" s="73">
        <v>40095</v>
      </c>
      <c r="B2583" s="130">
        <v>1071.48999</v>
      </c>
      <c r="C2583" s="125">
        <f t="shared" si="120"/>
        <v>2.5957970154742771E-2</v>
      </c>
      <c r="D2583" s="128">
        <f t="shared" si="121"/>
        <v>25957.970154742772</v>
      </c>
      <c r="E2583" s="128">
        <f t="shared" ca="1" si="122"/>
        <v>153680.377873049</v>
      </c>
    </row>
    <row r="2584" spans="1:5" x14ac:dyDescent="0.3">
      <c r="A2584" s="73">
        <v>40094</v>
      </c>
      <c r="B2584" s="130">
        <v>1065.4799800000001</v>
      </c>
      <c r="C2584" s="125">
        <f t="shared" si="120"/>
        <v>1.3989560701862302E-2</v>
      </c>
      <c r="D2584" s="128">
        <f t="shared" si="121"/>
        <v>13989.560701862303</v>
      </c>
      <c r="E2584" s="128">
        <f t="shared" ca="1" si="122"/>
        <v>153680.377873049</v>
      </c>
    </row>
    <row r="2585" spans="1:5" x14ac:dyDescent="0.3">
      <c r="A2585" s="73">
        <v>40093</v>
      </c>
      <c r="B2585" s="130">
        <v>1057.579956</v>
      </c>
      <c r="C2585" s="125">
        <f t="shared" si="120"/>
        <v>-3.1012650140981313E-3</v>
      </c>
      <c r="D2585" s="128">
        <f t="shared" si="121"/>
        <v>-3101.2650140981314</v>
      </c>
      <c r="E2585" s="128">
        <f t="shared" ca="1" si="122"/>
        <v>161334.85578398858</v>
      </c>
    </row>
    <row r="2586" spans="1:5" x14ac:dyDescent="0.3">
      <c r="A2586" s="73">
        <v>40092</v>
      </c>
      <c r="B2586" s="130">
        <v>1054.719971</v>
      </c>
      <c r="C2586" s="125">
        <f t="shared" si="120"/>
        <v>-1.5807310585961409E-2</v>
      </c>
      <c r="D2586" s="128">
        <f t="shared" si="121"/>
        <v>-15807.31058596141</v>
      </c>
      <c r="E2586" s="128">
        <f t="shared" ca="1" si="122"/>
        <v>193775.37320787061</v>
      </c>
    </row>
    <row r="2587" spans="1:5" x14ac:dyDescent="0.3">
      <c r="A2587" s="73">
        <v>40091</v>
      </c>
      <c r="B2587" s="130">
        <v>1040.459961</v>
      </c>
      <c r="C2587" s="125">
        <f t="shared" si="120"/>
        <v>-2.27303291446741E-2</v>
      </c>
      <c r="D2587" s="128">
        <f t="shared" si="121"/>
        <v>-22730.329144674099</v>
      </c>
      <c r="E2587" s="128">
        <f t="shared" ca="1" si="122"/>
        <v>194251.87393978122</v>
      </c>
    </row>
    <row r="2588" spans="1:5" x14ac:dyDescent="0.3">
      <c r="A2588" s="73">
        <v>40088</v>
      </c>
      <c r="B2588" s="130">
        <v>1025.209961</v>
      </c>
      <c r="C2588" s="125">
        <f t="shared" si="120"/>
        <v>-4.0335192383764373E-2</v>
      </c>
      <c r="D2588" s="128">
        <f t="shared" si="121"/>
        <v>-40335.19238376437</v>
      </c>
      <c r="E2588" s="128">
        <f t="shared" ca="1" si="122"/>
        <v>194251.87393978122</v>
      </c>
    </row>
    <row r="2589" spans="1:5" x14ac:dyDescent="0.3">
      <c r="A2589" s="73">
        <v>40087</v>
      </c>
      <c r="B2589" s="130">
        <v>1029.849976</v>
      </c>
      <c r="C2589" s="125">
        <f t="shared" si="120"/>
        <v>-3.3449412321555516E-2</v>
      </c>
      <c r="D2589" s="128">
        <f t="shared" si="121"/>
        <v>-33449.412321555516</v>
      </c>
      <c r="E2589" s="128">
        <f t="shared" ca="1" si="122"/>
        <v>194251.87393978122</v>
      </c>
    </row>
    <row r="2590" spans="1:5" x14ac:dyDescent="0.3">
      <c r="A2590" s="73">
        <v>40086</v>
      </c>
      <c r="B2590" s="130">
        <v>1057.079956</v>
      </c>
      <c r="C2590" s="125">
        <f t="shared" si="120"/>
        <v>-1.0928603138884219E-2</v>
      </c>
      <c r="D2590" s="128">
        <f t="shared" si="121"/>
        <v>-10928.603138884218</v>
      </c>
      <c r="E2590" s="128">
        <f t="shared" ca="1" si="122"/>
        <v>194251.87393978122</v>
      </c>
    </row>
    <row r="2591" spans="1:5" x14ac:dyDescent="0.3">
      <c r="A2591" s="73">
        <v>40085</v>
      </c>
      <c r="B2591" s="130">
        <v>1060.6099850000001</v>
      </c>
      <c r="C2591" s="125">
        <f t="shared" si="120"/>
        <v>7.58099233547882E-3</v>
      </c>
      <c r="D2591" s="128">
        <f t="shared" si="121"/>
        <v>7580.9923354788198</v>
      </c>
      <c r="E2591" s="128">
        <f t="shared" ca="1" si="122"/>
        <v>194251.87393978122</v>
      </c>
    </row>
    <row r="2592" spans="1:5" x14ac:dyDescent="0.3">
      <c r="A2592" s="73">
        <v>40084</v>
      </c>
      <c r="B2592" s="130">
        <v>1062.9799800000001</v>
      </c>
      <c r="C2592" s="125">
        <f t="shared" si="120"/>
        <v>1.2998660531338357E-2</v>
      </c>
      <c r="D2592" s="128">
        <f t="shared" si="121"/>
        <v>12998.660531338357</v>
      </c>
      <c r="E2592" s="128">
        <f t="shared" ca="1" si="122"/>
        <v>194251.87393978122</v>
      </c>
    </row>
    <row r="2593" spans="1:5" x14ac:dyDescent="0.3">
      <c r="A2593" s="73">
        <v>40081</v>
      </c>
      <c r="B2593" s="130">
        <v>1044.380005</v>
      </c>
      <c r="C2593" s="125">
        <f t="shared" si="120"/>
        <v>1.5824087075735349E-3</v>
      </c>
      <c r="D2593" s="128">
        <f t="shared" si="121"/>
        <v>1582.4087075735349</v>
      </c>
      <c r="E2593" s="128">
        <f t="shared" ca="1" si="122"/>
        <v>194251.87393978122</v>
      </c>
    </row>
    <row r="2594" spans="1:5" x14ac:dyDescent="0.3">
      <c r="A2594" s="73">
        <v>40080</v>
      </c>
      <c r="B2594" s="130">
        <v>1050.780029</v>
      </c>
      <c r="C2594" s="125">
        <f t="shared" si="120"/>
        <v>6.3593137937540956E-3</v>
      </c>
      <c r="D2594" s="128">
        <f t="shared" si="121"/>
        <v>6359.313793754096</v>
      </c>
      <c r="E2594" s="128">
        <f t="shared" ca="1" si="122"/>
        <v>194251.87393978122</v>
      </c>
    </row>
    <row r="2595" spans="1:5" x14ac:dyDescent="0.3">
      <c r="A2595" s="73">
        <v>40079</v>
      </c>
      <c r="B2595" s="130">
        <v>1060.869995</v>
      </c>
      <c r="C2595" s="125">
        <f t="shared" si="120"/>
        <v>2.6611959059252621E-2</v>
      </c>
      <c r="D2595" s="128">
        <f t="shared" si="121"/>
        <v>26611.959059252622</v>
      </c>
      <c r="E2595" s="128">
        <f t="shared" ca="1" si="122"/>
        <v>194251.87393978122</v>
      </c>
    </row>
    <row r="2596" spans="1:5" x14ac:dyDescent="0.3">
      <c r="A2596" s="73">
        <v>40078</v>
      </c>
      <c r="B2596" s="130">
        <v>1071.660034</v>
      </c>
      <c r="C2596" s="125">
        <f t="shared" si="120"/>
        <v>4.5124312040428771E-2</v>
      </c>
      <c r="D2596" s="128">
        <f t="shared" si="121"/>
        <v>45124.312040428769</v>
      </c>
      <c r="E2596" s="128">
        <f t="shared" ca="1" si="122"/>
        <v>194251.87393978122</v>
      </c>
    </row>
    <row r="2597" spans="1:5" x14ac:dyDescent="0.3">
      <c r="A2597" s="73">
        <v>40077</v>
      </c>
      <c r="B2597" s="130">
        <v>1064.660034</v>
      </c>
      <c r="C2597" s="125">
        <f t="shared" si="120"/>
        <v>4.7481315289697346E-2</v>
      </c>
      <c r="D2597" s="128">
        <f t="shared" si="121"/>
        <v>47481.315289697348</v>
      </c>
      <c r="E2597" s="128">
        <f t="shared" ca="1" si="122"/>
        <v>194251.87393978122</v>
      </c>
    </row>
    <row r="2598" spans="1:5" x14ac:dyDescent="0.3">
      <c r="A2598" s="73">
        <v>40074</v>
      </c>
      <c r="B2598" s="130">
        <v>1068.3000489999999</v>
      </c>
      <c r="C2598" s="125">
        <f t="shared" si="120"/>
        <v>6.4849945824029476E-2</v>
      </c>
      <c r="D2598" s="128">
        <f t="shared" si="121"/>
        <v>64849.945824029477</v>
      </c>
      <c r="E2598" s="128">
        <f t="shared" ca="1" si="122"/>
        <v>194251.87393978122</v>
      </c>
    </row>
    <row r="2599" spans="1:5" x14ac:dyDescent="0.3">
      <c r="A2599" s="73">
        <v>40073</v>
      </c>
      <c r="B2599" s="130">
        <v>1065.48999</v>
      </c>
      <c r="C2599" s="125">
        <f t="shared" si="120"/>
        <v>7.1113335008796241E-2</v>
      </c>
      <c r="D2599" s="128">
        <f t="shared" si="121"/>
        <v>71113.335008796246</v>
      </c>
      <c r="E2599" s="128">
        <f t="shared" ca="1" si="122"/>
        <v>194251.87393978122</v>
      </c>
    </row>
    <row r="2600" spans="1:5" x14ac:dyDescent="0.3">
      <c r="A2600" s="73">
        <v>40072</v>
      </c>
      <c r="B2600" s="130">
        <v>1068.76001</v>
      </c>
      <c r="C2600" s="125">
        <f t="shared" si="120"/>
        <v>7.0858917036287217E-2</v>
      </c>
      <c r="D2600" s="128">
        <f t="shared" si="121"/>
        <v>70858.91703628721</v>
      </c>
      <c r="E2600" s="128">
        <f t="shared" ca="1" si="122"/>
        <v>194251.87393978122</v>
      </c>
    </row>
    <row r="2601" spans="1:5" x14ac:dyDescent="0.3">
      <c r="A2601" s="73">
        <v>40071</v>
      </c>
      <c r="B2601" s="130">
        <v>1052.630005</v>
      </c>
      <c r="C2601" s="125">
        <f t="shared" si="120"/>
        <v>3.1363298932821637E-2</v>
      </c>
      <c r="D2601" s="128">
        <f t="shared" si="121"/>
        <v>31363.298932821635</v>
      </c>
      <c r="E2601" s="128">
        <f t="shared" ca="1" si="122"/>
        <v>194251.87393978122</v>
      </c>
    </row>
    <row r="2602" spans="1:5" x14ac:dyDescent="0.3">
      <c r="A2602" s="73">
        <v>40070</v>
      </c>
      <c r="B2602" s="130">
        <v>1049.339966</v>
      </c>
      <c r="C2602" s="125">
        <f t="shared" si="120"/>
        <v>1.9836053889820571E-2</v>
      </c>
      <c r="D2602" s="128">
        <f t="shared" si="121"/>
        <v>19836.05388982057</v>
      </c>
      <c r="E2602" s="128">
        <f t="shared" ca="1" si="122"/>
        <v>194251.87393978122</v>
      </c>
    </row>
    <row r="2603" spans="1:5" x14ac:dyDescent="0.3">
      <c r="A2603" s="73">
        <v>40067</v>
      </c>
      <c r="B2603" s="130">
        <v>1042.7299800000001</v>
      </c>
      <c r="C2603" s="125">
        <f t="shared" si="120"/>
        <v>1.1396923536769465E-2</v>
      </c>
      <c r="D2603" s="128">
        <f t="shared" si="121"/>
        <v>11396.923536769465</v>
      </c>
      <c r="E2603" s="128">
        <f t="shared" ca="1" si="122"/>
        <v>194251.87393978122</v>
      </c>
    </row>
    <row r="2604" spans="1:5" x14ac:dyDescent="0.3">
      <c r="A2604" s="73">
        <v>40066</v>
      </c>
      <c r="B2604" s="130">
        <v>1044.1400149999999</v>
      </c>
      <c r="C2604" s="125">
        <f t="shared" si="120"/>
        <v>1.5581858224632539E-2</v>
      </c>
      <c r="D2604" s="128">
        <f t="shared" si="121"/>
        <v>15581.858224632539</v>
      </c>
      <c r="E2604" s="128">
        <f t="shared" ca="1" si="122"/>
        <v>194251.87393978122</v>
      </c>
    </row>
    <row r="2605" spans="1:5" x14ac:dyDescent="0.3">
      <c r="A2605" s="73">
        <v>40065</v>
      </c>
      <c r="B2605" s="130">
        <v>1033.369995</v>
      </c>
      <c r="C2605" s="125">
        <f t="shared" si="120"/>
        <v>5.2237305447471183E-3</v>
      </c>
      <c r="D2605" s="128">
        <f t="shared" si="121"/>
        <v>5223.7305447471181</v>
      </c>
      <c r="E2605" s="128">
        <f t="shared" ca="1" si="122"/>
        <v>194251.87393978122</v>
      </c>
    </row>
    <row r="2606" spans="1:5" x14ac:dyDescent="0.3">
      <c r="A2606" s="73">
        <v>40064</v>
      </c>
      <c r="B2606" s="130">
        <v>1025.3900149999999</v>
      </c>
      <c r="C2606" s="125">
        <f t="shared" si="120"/>
        <v>-1.7544488379550582E-4</v>
      </c>
      <c r="D2606" s="128">
        <f t="shared" si="121"/>
        <v>-175.44488379550583</v>
      </c>
      <c r="E2606" s="128">
        <f t="shared" ca="1" si="122"/>
        <v>194251.87393978122</v>
      </c>
    </row>
    <row r="2607" spans="1:5" x14ac:dyDescent="0.3">
      <c r="A2607" s="73">
        <v>40060</v>
      </c>
      <c r="B2607" s="130">
        <v>1016.400024</v>
      </c>
      <c r="C2607" s="125">
        <f t="shared" si="120"/>
        <v>-9.4822107847825077E-3</v>
      </c>
      <c r="D2607" s="128">
        <f t="shared" si="121"/>
        <v>-9482.2107847825082</v>
      </c>
      <c r="E2607" s="128">
        <f t="shared" ca="1" si="122"/>
        <v>194251.87393978122</v>
      </c>
    </row>
    <row r="2608" spans="1:5" x14ac:dyDescent="0.3">
      <c r="A2608" s="73">
        <v>40059</v>
      </c>
      <c r="B2608" s="130">
        <v>1003.23999</v>
      </c>
      <c r="C2608" s="125">
        <f t="shared" si="120"/>
        <v>-4.0997895713580368E-3</v>
      </c>
      <c r="D2608" s="128">
        <f t="shared" si="121"/>
        <v>-4099.7895713580365</v>
      </c>
      <c r="E2608" s="128">
        <f t="shared" ca="1" si="122"/>
        <v>194251.87393978122</v>
      </c>
    </row>
    <row r="2609" spans="1:5" x14ac:dyDescent="0.3">
      <c r="A2609" s="73">
        <v>40058</v>
      </c>
      <c r="B2609" s="130">
        <v>994.75</v>
      </c>
      <c r="C2609" s="125">
        <f t="shared" si="120"/>
        <v>-1.7160969454327324E-3</v>
      </c>
      <c r="D2609" s="128">
        <f t="shared" si="121"/>
        <v>-1716.0969454327324</v>
      </c>
      <c r="E2609" s="128">
        <f t="shared" ca="1" si="122"/>
        <v>194251.87393978122</v>
      </c>
    </row>
    <row r="2610" spans="1:5" x14ac:dyDescent="0.3">
      <c r="A2610" s="73">
        <v>40057</v>
      </c>
      <c r="B2610" s="130">
        <v>998.03997800000002</v>
      </c>
      <c r="C2610" s="125">
        <f t="shared" si="120"/>
        <v>8.4573596691575048E-3</v>
      </c>
      <c r="D2610" s="128">
        <f t="shared" si="121"/>
        <v>8457.359669157504</v>
      </c>
      <c r="E2610" s="128">
        <f t="shared" ca="1" si="122"/>
        <v>194251.87393978122</v>
      </c>
    </row>
    <row r="2611" spans="1:5" x14ac:dyDescent="0.3">
      <c r="A2611" s="73">
        <v>40056</v>
      </c>
      <c r="B2611" s="130">
        <v>1020.619995</v>
      </c>
      <c r="C2611" s="125">
        <f t="shared" si="120"/>
        <v>4.173600464895455E-2</v>
      </c>
      <c r="D2611" s="128">
        <f t="shared" si="121"/>
        <v>41736.004648954549</v>
      </c>
      <c r="E2611" s="128">
        <f t="shared" ca="1" si="122"/>
        <v>194251.87393978122</v>
      </c>
    </row>
    <row r="2612" spans="1:5" x14ac:dyDescent="0.3">
      <c r="A2612" s="73">
        <v>40053</v>
      </c>
      <c r="B2612" s="130">
        <v>1028.9300539999999</v>
      </c>
      <c r="C2612" s="125">
        <f t="shared" si="120"/>
        <v>2.4738844458217057E-2</v>
      </c>
      <c r="D2612" s="128">
        <f t="shared" si="121"/>
        <v>24738.844458217056</v>
      </c>
      <c r="E2612" s="128">
        <f t="shared" ca="1" si="122"/>
        <v>194251.87393978122</v>
      </c>
    </row>
    <row r="2613" spans="1:5" x14ac:dyDescent="0.3">
      <c r="A2613" s="73">
        <v>40052</v>
      </c>
      <c r="B2613" s="130">
        <v>1030.9799800000001</v>
      </c>
      <c r="C2613" s="125">
        <f t="shared" si="120"/>
        <v>1.8020598146013311E-2</v>
      </c>
      <c r="D2613" s="128">
        <f t="shared" si="121"/>
        <v>18020.598146013312</v>
      </c>
      <c r="E2613" s="128">
        <f t="shared" ca="1" si="122"/>
        <v>194251.87393978122</v>
      </c>
    </row>
    <row r="2614" spans="1:5" x14ac:dyDescent="0.3">
      <c r="A2614" s="73">
        <v>40051</v>
      </c>
      <c r="B2614" s="130">
        <v>1028.119995</v>
      </c>
      <c r="C2614" s="125">
        <f t="shared" si="120"/>
        <v>2.2181124709798494E-2</v>
      </c>
      <c r="D2614" s="128">
        <f t="shared" si="121"/>
        <v>22181.124709798496</v>
      </c>
      <c r="E2614" s="128">
        <f t="shared" ca="1" si="122"/>
        <v>194251.87393978122</v>
      </c>
    </row>
    <row r="2615" spans="1:5" x14ac:dyDescent="0.3">
      <c r="A2615" s="73">
        <v>40050</v>
      </c>
      <c r="B2615" s="130">
        <v>1028</v>
      </c>
      <c r="C2615" s="125">
        <f t="shared" si="120"/>
        <v>3.3841227748971248E-2</v>
      </c>
      <c r="D2615" s="128">
        <f t="shared" si="121"/>
        <v>33841.227748971251</v>
      </c>
      <c r="E2615" s="128">
        <f t="shared" ca="1" si="122"/>
        <v>194251.87393978122</v>
      </c>
    </row>
    <row r="2616" spans="1:5" x14ac:dyDescent="0.3">
      <c r="A2616" s="73">
        <v>40049</v>
      </c>
      <c r="B2616" s="130">
        <v>1025.5699460000001</v>
      </c>
      <c r="C2616" s="125">
        <f t="shared" si="120"/>
        <v>1.8339758157237984E-2</v>
      </c>
      <c r="D2616" s="128">
        <f t="shared" si="121"/>
        <v>18339.758157237986</v>
      </c>
      <c r="E2616" s="128">
        <f t="shared" ca="1" si="122"/>
        <v>194251.87393978122</v>
      </c>
    </row>
    <row r="2617" spans="1:5" x14ac:dyDescent="0.3">
      <c r="A2617" s="73">
        <v>40046</v>
      </c>
      <c r="B2617" s="130">
        <v>1026.130005</v>
      </c>
      <c r="C2617" s="125">
        <f t="shared" si="120"/>
        <v>1.5487714066338976E-2</v>
      </c>
      <c r="D2617" s="128">
        <f t="shared" si="121"/>
        <v>15487.714066338976</v>
      </c>
      <c r="E2617" s="128">
        <f t="shared" ca="1" si="122"/>
        <v>194251.87393978122</v>
      </c>
    </row>
    <row r="2618" spans="1:5" x14ac:dyDescent="0.3">
      <c r="A2618" s="73">
        <v>40045</v>
      </c>
      <c r="B2618" s="130">
        <v>1007.369995</v>
      </c>
      <c r="C2618" s="125">
        <f t="shared" si="120"/>
        <v>1.0320112553213523E-2</v>
      </c>
      <c r="D2618" s="128">
        <f t="shared" si="121"/>
        <v>10320.112553213523</v>
      </c>
      <c r="E2618" s="128">
        <f t="shared" ca="1" si="122"/>
        <v>194251.87393978122</v>
      </c>
    </row>
    <row r="2619" spans="1:5" x14ac:dyDescent="0.3">
      <c r="A2619" s="73">
        <v>40044</v>
      </c>
      <c r="B2619" s="130">
        <v>996.46002199999998</v>
      </c>
      <c r="C2619" s="125">
        <f t="shared" si="120"/>
        <v>-6.2429683072503517E-3</v>
      </c>
      <c r="D2619" s="128">
        <f t="shared" si="121"/>
        <v>-6242.9683072503512</v>
      </c>
      <c r="E2619" s="128">
        <f t="shared" ca="1" si="122"/>
        <v>194251.87393978122</v>
      </c>
    </row>
    <row r="2620" spans="1:5" x14ac:dyDescent="0.3">
      <c r="A2620" s="73">
        <v>40043</v>
      </c>
      <c r="B2620" s="130">
        <v>989.669983</v>
      </c>
      <c r="C2620" s="125">
        <f t="shared" si="120"/>
        <v>-1.5890260645983978E-2</v>
      </c>
      <c r="D2620" s="128">
        <f t="shared" si="121"/>
        <v>-15890.260645983977</v>
      </c>
      <c r="E2620" s="128">
        <f t="shared" ca="1" si="122"/>
        <v>194251.87393978122</v>
      </c>
    </row>
    <row r="2621" spans="1:5" x14ac:dyDescent="0.3">
      <c r="A2621" s="73">
        <v>40042</v>
      </c>
      <c r="B2621" s="130">
        <v>979.72997999999995</v>
      </c>
      <c r="C2621" s="125">
        <f t="shared" si="120"/>
        <v>-2.2839955802040901E-2</v>
      </c>
      <c r="D2621" s="128">
        <f t="shared" si="121"/>
        <v>-22839.955802040902</v>
      </c>
      <c r="E2621" s="128">
        <f t="shared" ca="1" si="122"/>
        <v>194251.87393978122</v>
      </c>
    </row>
    <row r="2622" spans="1:5" x14ac:dyDescent="0.3">
      <c r="A2622" s="73">
        <v>40039</v>
      </c>
      <c r="B2622" s="130">
        <v>1004.090027</v>
      </c>
      <c r="C2622" s="125">
        <f t="shared" si="120"/>
        <v>1.6820641771390754E-2</v>
      </c>
      <c r="D2622" s="128">
        <f t="shared" si="121"/>
        <v>16820.641771390754</v>
      </c>
      <c r="E2622" s="128">
        <f t="shared" ca="1" si="122"/>
        <v>194251.87393978122</v>
      </c>
    </row>
    <row r="2623" spans="1:5" x14ac:dyDescent="0.3">
      <c r="A2623" s="73">
        <v>40038</v>
      </c>
      <c r="B2623" s="130">
        <v>1012.72998</v>
      </c>
      <c r="C2623" s="125">
        <f t="shared" si="120"/>
        <v>2.6328837091461832E-2</v>
      </c>
      <c r="D2623" s="128">
        <f t="shared" si="121"/>
        <v>26328.837091461832</v>
      </c>
      <c r="E2623" s="128">
        <f t="shared" ca="1" si="122"/>
        <v>194251.87393978122</v>
      </c>
    </row>
    <row r="2624" spans="1:5" x14ac:dyDescent="0.3">
      <c r="A2624" s="73">
        <v>40037</v>
      </c>
      <c r="B2624" s="130">
        <v>1005.809998</v>
      </c>
      <c r="C2624" s="125">
        <f t="shared" si="120"/>
        <v>3.1441289284119378E-2</v>
      </c>
      <c r="D2624" s="128">
        <f t="shared" si="121"/>
        <v>31441.289284119379</v>
      </c>
      <c r="E2624" s="128">
        <f t="shared" ca="1" si="122"/>
        <v>194251.87393978122</v>
      </c>
    </row>
    <row r="2625" spans="1:5" x14ac:dyDescent="0.3">
      <c r="A2625" s="73">
        <v>40036</v>
      </c>
      <c r="B2625" s="130">
        <v>994.34997599999997</v>
      </c>
      <c r="C2625" s="125">
        <f t="shared" si="120"/>
        <v>1.5036423383742781E-2</v>
      </c>
      <c r="D2625" s="128">
        <f t="shared" si="121"/>
        <v>15036.42338374278</v>
      </c>
      <c r="E2625" s="128">
        <f t="shared" ca="1" si="122"/>
        <v>194251.87393978122</v>
      </c>
    </row>
    <row r="2626" spans="1:5" x14ac:dyDescent="0.3">
      <c r="A2626" s="73">
        <v>40035</v>
      </c>
      <c r="B2626" s="130">
        <v>1007.099976</v>
      </c>
      <c r="C2626" s="125">
        <f t="shared" si="120"/>
        <v>2.5372114253604083E-2</v>
      </c>
      <c r="D2626" s="128">
        <f t="shared" si="121"/>
        <v>25372.114253604082</v>
      </c>
      <c r="E2626" s="128">
        <f t="shared" ca="1" si="122"/>
        <v>194251.87393978122</v>
      </c>
    </row>
    <row r="2627" spans="1:5" x14ac:dyDescent="0.3">
      <c r="A2627" s="73">
        <v>40032</v>
      </c>
      <c r="B2627" s="130">
        <v>1010.47998</v>
      </c>
      <c r="C2627" s="125">
        <f t="shared" si="120"/>
        <v>3.1881185467790063E-2</v>
      </c>
      <c r="D2627" s="128">
        <f t="shared" si="121"/>
        <v>31881.185467790063</v>
      </c>
      <c r="E2627" s="128">
        <f t="shared" ca="1" si="122"/>
        <v>194251.87393978122</v>
      </c>
    </row>
    <row r="2628" spans="1:5" x14ac:dyDescent="0.3">
      <c r="A2628" s="73">
        <v>40031</v>
      </c>
      <c r="B2628" s="130">
        <v>997.080017</v>
      </c>
      <c r="C2628" s="125">
        <f t="shared" si="120"/>
        <v>2.1294942556503438E-2</v>
      </c>
      <c r="D2628" s="128">
        <f t="shared" si="121"/>
        <v>21294.942556503436</v>
      </c>
      <c r="E2628" s="128">
        <f t="shared" ca="1" si="122"/>
        <v>194251.87393978122</v>
      </c>
    </row>
    <row r="2629" spans="1:5" x14ac:dyDescent="0.3">
      <c r="A2629" s="73">
        <v>40030</v>
      </c>
      <c r="B2629" s="130">
        <v>1002.719971</v>
      </c>
      <c r="C2629" s="125">
        <f t="shared" si="120"/>
        <v>5.0992027464500156E-2</v>
      </c>
      <c r="D2629" s="128">
        <f t="shared" si="121"/>
        <v>50992.027464500155</v>
      </c>
      <c r="E2629" s="128">
        <f t="shared" ca="1" si="122"/>
        <v>194251.87393978122</v>
      </c>
    </row>
    <row r="2630" spans="1:5" x14ac:dyDescent="0.3">
      <c r="A2630" s="73">
        <v>40029</v>
      </c>
      <c r="B2630" s="130">
        <v>1005.650024</v>
      </c>
      <c r="C2630" s="125">
        <f t="shared" si="120"/>
        <v>5.3499974952859297E-2</v>
      </c>
      <c r="D2630" s="128">
        <f t="shared" si="121"/>
        <v>53499.974952859295</v>
      </c>
      <c r="E2630" s="128">
        <f t="shared" ca="1" si="122"/>
        <v>194251.87393978122</v>
      </c>
    </row>
    <row r="2631" spans="1:5" x14ac:dyDescent="0.3">
      <c r="A2631" s="73">
        <v>40028</v>
      </c>
      <c r="B2631" s="130">
        <v>1002.630005</v>
      </c>
      <c r="C2631" s="125">
        <f t="shared" si="120"/>
        <v>5.4146120645200302E-2</v>
      </c>
      <c r="D2631" s="128">
        <f t="shared" si="121"/>
        <v>54146.120645200303</v>
      </c>
      <c r="E2631" s="128">
        <f t="shared" ca="1" si="122"/>
        <v>194251.87393978122</v>
      </c>
    </row>
    <row r="2632" spans="1:5" x14ac:dyDescent="0.3">
      <c r="A2632" s="73">
        <v>40025</v>
      </c>
      <c r="B2632" s="130">
        <v>987.47997999999995</v>
      </c>
      <c r="C2632" s="125">
        <f t="shared" ref="C2632:C2695" si="123">B2632/B2642-1</f>
        <v>5.0086108540770224E-2</v>
      </c>
      <c r="D2632" s="128">
        <f t="shared" ref="D2632:D2695" si="124">C2632*$B$5</f>
        <v>50086.108540770227</v>
      </c>
      <c r="E2632" s="128">
        <f t="shared" ref="E2632:E2695" ca="1" si="125">ABS(_xlfn.PERCENTILE.INC(OFFSET(D2632,0,0,Window),1-VaRLevel))</f>
        <v>194251.87393978122</v>
      </c>
    </row>
    <row r="2633" spans="1:5" x14ac:dyDescent="0.3">
      <c r="A2633" s="73">
        <v>40024</v>
      </c>
      <c r="B2633" s="130">
        <v>986.75</v>
      </c>
      <c r="C2633" s="125">
        <f t="shared" si="123"/>
        <v>4.890831737683432E-2</v>
      </c>
      <c r="D2633" s="128">
        <f t="shared" si="124"/>
        <v>48908.317376834319</v>
      </c>
      <c r="E2633" s="128">
        <f t="shared" ca="1" si="125"/>
        <v>194251.87393978122</v>
      </c>
    </row>
    <row r="2634" spans="1:5" x14ac:dyDescent="0.3">
      <c r="A2634" s="73">
        <v>40023</v>
      </c>
      <c r="B2634" s="130">
        <v>975.15002400000003</v>
      </c>
      <c r="C2634" s="125">
        <f t="shared" si="123"/>
        <v>4.5535479820247415E-2</v>
      </c>
      <c r="D2634" s="128">
        <f t="shared" si="124"/>
        <v>45535.479820247412</v>
      </c>
      <c r="E2634" s="128">
        <f t="shared" ca="1" si="125"/>
        <v>194251.87393978122</v>
      </c>
    </row>
    <row r="2635" spans="1:5" x14ac:dyDescent="0.3">
      <c r="A2635" s="73">
        <v>40022</v>
      </c>
      <c r="B2635" s="130">
        <v>979.61999500000002</v>
      </c>
      <c r="C2635" s="125">
        <f t="shared" si="123"/>
        <v>8.1449224808874732E-2</v>
      </c>
      <c r="D2635" s="128">
        <f t="shared" si="124"/>
        <v>81449.224808874729</v>
      </c>
      <c r="E2635" s="128">
        <f t="shared" ca="1" si="125"/>
        <v>194251.87393978122</v>
      </c>
    </row>
    <row r="2636" spans="1:5" x14ac:dyDescent="0.3">
      <c r="A2636" s="73">
        <v>40021</v>
      </c>
      <c r="B2636" s="130">
        <v>982.17999299999997</v>
      </c>
      <c r="C2636" s="125">
        <f t="shared" si="123"/>
        <v>9.0039405227759772E-2</v>
      </c>
      <c r="D2636" s="128">
        <f t="shared" si="124"/>
        <v>90039.405227759766</v>
      </c>
      <c r="E2636" s="128">
        <f t="shared" ca="1" si="125"/>
        <v>194251.87393978122</v>
      </c>
    </row>
    <row r="2637" spans="1:5" x14ac:dyDescent="0.3">
      <c r="A2637" s="73">
        <v>40018</v>
      </c>
      <c r="B2637" s="130">
        <v>979.26000999999997</v>
      </c>
      <c r="C2637" s="125">
        <f t="shared" si="123"/>
        <v>0.1138966983614671</v>
      </c>
      <c r="D2637" s="128">
        <f t="shared" si="124"/>
        <v>113896.69836146709</v>
      </c>
      <c r="E2637" s="128">
        <f t="shared" ca="1" si="125"/>
        <v>194251.87393978122</v>
      </c>
    </row>
    <row r="2638" spans="1:5" x14ac:dyDescent="0.3">
      <c r="A2638" s="73">
        <v>40017</v>
      </c>
      <c r="B2638" s="130">
        <v>976.28997800000002</v>
      </c>
      <c r="C2638" s="125">
        <f t="shared" si="123"/>
        <v>0.10605200723066588</v>
      </c>
      <c r="D2638" s="128">
        <f t="shared" si="124"/>
        <v>106052.00723066588</v>
      </c>
      <c r="E2638" s="128">
        <f t="shared" ca="1" si="125"/>
        <v>194251.87393978122</v>
      </c>
    </row>
    <row r="2639" spans="1:5" x14ac:dyDescent="0.3">
      <c r="A2639" s="73">
        <v>40016</v>
      </c>
      <c r="B2639" s="130">
        <v>954.07000700000003</v>
      </c>
      <c r="C2639" s="125">
        <f t="shared" si="123"/>
        <v>8.4712821375944491E-2</v>
      </c>
      <c r="D2639" s="128">
        <f t="shared" si="124"/>
        <v>84712.821375944492</v>
      </c>
      <c r="E2639" s="128">
        <f t="shared" ca="1" si="125"/>
        <v>194251.87393978122</v>
      </c>
    </row>
    <row r="2640" spans="1:5" x14ac:dyDescent="0.3">
      <c r="A2640" s="73">
        <v>40015</v>
      </c>
      <c r="B2640" s="130">
        <v>954.580017</v>
      </c>
      <c r="C2640" s="125">
        <f t="shared" si="123"/>
        <v>8.3481817394444269E-2</v>
      </c>
      <c r="D2640" s="128">
        <f t="shared" si="124"/>
        <v>83481.817394444268</v>
      </c>
      <c r="E2640" s="128">
        <f t="shared" ca="1" si="125"/>
        <v>194251.87393978122</v>
      </c>
    </row>
    <row r="2641" spans="1:5" x14ac:dyDescent="0.3">
      <c r="A2641" s="73">
        <v>40014</v>
      </c>
      <c r="B2641" s="130">
        <v>951.13000499999998</v>
      </c>
      <c r="C2641" s="125">
        <f t="shared" si="123"/>
        <v>5.8316311744673666E-2</v>
      </c>
      <c r="D2641" s="128">
        <f t="shared" si="124"/>
        <v>58316.311744673665</v>
      </c>
      <c r="E2641" s="128">
        <f t="shared" ca="1" si="125"/>
        <v>194251.87393978122</v>
      </c>
    </row>
    <row r="2642" spans="1:5" x14ac:dyDescent="0.3">
      <c r="A2642" s="73">
        <v>40011</v>
      </c>
      <c r="B2642" s="130">
        <v>940.38000499999998</v>
      </c>
      <c r="C2642" s="125">
        <f t="shared" si="123"/>
        <v>4.9039538200477573E-2</v>
      </c>
      <c r="D2642" s="128">
        <f t="shared" si="124"/>
        <v>49039.538200477575</v>
      </c>
      <c r="E2642" s="128">
        <f t="shared" ca="1" si="125"/>
        <v>194251.87393978122</v>
      </c>
    </row>
    <row r="2643" spans="1:5" x14ac:dyDescent="0.3">
      <c r="A2643" s="73">
        <v>40010</v>
      </c>
      <c r="B2643" s="130">
        <v>940.73999000000003</v>
      </c>
      <c r="C2643" s="125">
        <f t="shared" si="123"/>
        <v>1.8855634149712808E-2</v>
      </c>
      <c r="D2643" s="128">
        <f t="shared" si="124"/>
        <v>18855.634149712809</v>
      </c>
      <c r="E2643" s="128">
        <f t="shared" ca="1" si="125"/>
        <v>194251.87393978122</v>
      </c>
    </row>
    <row r="2644" spans="1:5" x14ac:dyDescent="0.3">
      <c r="A2644" s="73">
        <v>40009</v>
      </c>
      <c r="B2644" s="130">
        <v>932.67999299999997</v>
      </c>
      <c r="C2644" s="125">
        <f t="shared" si="123"/>
        <v>1.453246518978446E-2</v>
      </c>
      <c r="D2644" s="128">
        <f t="shared" si="124"/>
        <v>14532.46518978446</v>
      </c>
      <c r="E2644" s="128">
        <f t="shared" ca="1" si="125"/>
        <v>194251.87393978122</v>
      </c>
    </row>
    <row r="2645" spans="1:5" x14ac:dyDescent="0.3">
      <c r="A2645" s="73">
        <v>40008</v>
      </c>
      <c r="B2645" s="130">
        <v>905.84002699999996</v>
      </c>
      <c r="C2645" s="125">
        <f t="shared" si="123"/>
        <v>-2.3068659837767513E-2</v>
      </c>
      <c r="D2645" s="128">
        <f t="shared" si="124"/>
        <v>-23068.659837767515</v>
      </c>
      <c r="E2645" s="128">
        <f t="shared" ca="1" si="125"/>
        <v>194251.87393978122</v>
      </c>
    </row>
    <row r="2646" spans="1:5" x14ac:dyDescent="0.3">
      <c r="A2646" s="73">
        <v>40007</v>
      </c>
      <c r="B2646" s="130">
        <v>901.04998799999998</v>
      </c>
      <c r="C2646" s="125">
        <f t="shared" si="123"/>
        <v>-1.9425438604624534E-2</v>
      </c>
      <c r="D2646" s="128">
        <f t="shared" si="124"/>
        <v>-19425.438604624534</v>
      </c>
      <c r="E2646" s="128">
        <f t="shared" ca="1" si="125"/>
        <v>194251.87393978122</v>
      </c>
    </row>
    <row r="2647" spans="1:5" x14ac:dyDescent="0.3">
      <c r="A2647" s="73">
        <v>40004</v>
      </c>
      <c r="B2647" s="130">
        <v>879.13000499999998</v>
      </c>
      <c r="C2647" s="125">
        <f t="shared" si="123"/>
        <v>-4.4693895804512884E-2</v>
      </c>
      <c r="D2647" s="128">
        <f t="shared" si="124"/>
        <v>-44693.895804512882</v>
      </c>
      <c r="E2647" s="128">
        <f t="shared" ca="1" si="125"/>
        <v>194251.87393978122</v>
      </c>
    </row>
    <row r="2648" spans="1:5" x14ac:dyDescent="0.3">
      <c r="A2648" s="73">
        <v>40003</v>
      </c>
      <c r="B2648" s="130">
        <v>882.67999299999997</v>
      </c>
      <c r="C2648" s="125">
        <f t="shared" si="123"/>
        <v>-2.0267730325509548E-2</v>
      </c>
      <c r="D2648" s="128">
        <f t="shared" si="124"/>
        <v>-20267.730325509547</v>
      </c>
      <c r="E2648" s="128">
        <f t="shared" ca="1" si="125"/>
        <v>194251.87393978122</v>
      </c>
    </row>
    <row r="2649" spans="1:5" x14ac:dyDescent="0.3">
      <c r="A2649" s="73">
        <v>40002</v>
      </c>
      <c r="B2649" s="130">
        <v>879.55999799999995</v>
      </c>
      <c r="C2649" s="125">
        <f t="shared" si="123"/>
        <v>-1.7361164581240041E-2</v>
      </c>
      <c r="D2649" s="128">
        <f t="shared" si="124"/>
        <v>-17361.164581240042</v>
      </c>
      <c r="E2649" s="128">
        <f t="shared" ca="1" si="125"/>
        <v>194251.87393978122</v>
      </c>
    </row>
    <row r="2650" spans="1:5" x14ac:dyDescent="0.3">
      <c r="A2650" s="73">
        <v>40001</v>
      </c>
      <c r="B2650" s="130">
        <v>881.03002900000001</v>
      </c>
      <c r="C2650" s="125">
        <f t="shared" si="123"/>
        <v>-1.344838898130496E-2</v>
      </c>
      <c r="D2650" s="128">
        <f t="shared" si="124"/>
        <v>-13448.388981304959</v>
      </c>
      <c r="E2650" s="128">
        <f t="shared" ca="1" si="125"/>
        <v>194251.87393978122</v>
      </c>
    </row>
    <row r="2651" spans="1:5" x14ac:dyDescent="0.3">
      <c r="A2651" s="73">
        <v>40000</v>
      </c>
      <c r="B2651" s="130">
        <v>898.71997099999999</v>
      </c>
      <c r="C2651" s="125">
        <f t="shared" si="123"/>
        <v>-2.4434733441914269E-2</v>
      </c>
      <c r="D2651" s="128">
        <f t="shared" si="124"/>
        <v>-24434.733441914268</v>
      </c>
      <c r="E2651" s="128">
        <f t="shared" ca="1" si="125"/>
        <v>194251.87393978122</v>
      </c>
    </row>
    <row r="2652" spans="1:5" x14ac:dyDescent="0.3">
      <c r="A2652" s="73">
        <v>39996</v>
      </c>
      <c r="B2652" s="130">
        <v>896.419983</v>
      </c>
      <c r="C2652" s="125">
        <f t="shared" si="123"/>
        <v>-2.3901055260412751E-2</v>
      </c>
      <c r="D2652" s="128">
        <f t="shared" si="124"/>
        <v>-23901.055260412752</v>
      </c>
      <c r="E2652" s="128">
        <f t="shared" ca="1" si="125"/>
        <v>194251.87393978122</v>
      </c>
    </row>
    <row r="2653" spans="1:5" x14ac:dyDescent="0.3">
      <c r="A2653" s="73">
        <v>39995</v>
      </c>
      <c r="B2653" s="130">
        <v>923.330017</v>
      </c>
      <c r="C2653" s="125">
        <f t="shared" si="123"/>
        <v>1.3857314287906153E-2</v>
      </c>
      <c r="D2653" s="128">
        <f t="shared" si="124"/>
        <v>13857.314287906152</v>
      </c>
      <c r="E2653" s="128">
        <f t="shared" ca="1" si="125"/>
        <v>194251.87393978122</v>
      </c>
    </row>
    <row r="2654" spans="1:5" x14ac:dyDescent="0.3">
      <c r="A2654" s="73">
        <v>39994</v>
      </c>
      <c r="B2654" s="130">
        <v>919.32000700000003</v>
      </c>
      <c r="C2654" s="125">
        <f t="shared" si="123"/>
        <v>8.0595153719156265E-3</v>
      </c>
      <c r="D2654" s="128">
        <f t="shared" si="124"/>
        <v>8059.5153719156269</v>
      </c>
      <c r="E2654" s="128">
        <f t="shared" ca="1" si="125"/>
        <v>194251.87393978122</v>
      </c>
    </row>
    <row r="2655" spans="1:5" x14ac:dyDescent="0.3">
      <c r="A2655" s="73">
        <v>39993</v>
      </c>
      <c r="B2655" s="130">
        <v>927.22997999999995</v>
      </c>
      <c r="C2655" s="125">
        <f t="shared" si="123"/>
        <v>3.7998626317454764E-3</v>
      </c>
      <c r="D2655" s="128">
        <f t="shared" si="124"/>
        <v>3799.8626317454764</v>
      </c>
      <c r="E2655" s="128">
        <f t="shared" ca="1" si="125"/>
        <v>194251.87393978122</v>
      </c>
    </row>
    <row r="2656" spans="1:5" x14ac:dyDescent="0.3">
      <c r="A2656" s="73">
        <v>39990</v>
      </c>
      <c r="B2656" s="130">
        <v>918.90002400000003</v>
      </c>
      <c r="C2656" s="125">
        <f t="shared" si="123"/>
        <v>-2.8862511878995911E-2</v>
      </c>
      <c r="D2656" s="128">
        <f t="shared" si="124"/>
        <v>-28862.511878995912</v>
      </c>
      <c r="E2656" s="128">
        <f t="shared" ca="1" si="125"/>
        <v>194251.87393978122</v>
      </c>
    </row>
    <row r="2657" spans="1:5" x14ac:dyDescent="0.3">
      <c r="A2657" s="73">
        <v>39989</v>
      </c>
      <c r="B2657" s="130">
        <v>920.26000999999997</v>
      </c>
      <c r="C2657" s="125">
        <f t="shared" si="123"/>
        <v>-2.6066531140134797E-2</v>
      </c>
      <c r="D2657" s="128">
        <f t="shared" si="124"/>
        <v>-26066.531140134797</v>
      </c>
      <c r="E2657" s="128">
        <f t="shared" ca="1" si="125"/>
        <v>194251.87393978122</v>
      </c>
    </row>
    <row r="2658" spans="1:5" x14ac:dyDescent="0.3">
      <c r="A2658" s="73">
        <v>39988</v>
      </c>
      <c r="B2658" s="130">
        <v>900.94000200000005</v>
      </c>
      <c r="C2658" s="125">
        <f t="shared" si="123"/>
        <v>-4.0685748840485592E-2</v>
      </c>
      <c r="D2658" s="128">
        <f t="shared" si="124"/>
        <v>-40685.74884048559</v>
      </c>
      <c r="E2658" s="128">
        <f t="shared" ca="1" si="125"/>
        <v>194251.87393978122</v>
      </c>
    </row>
    <row r="2659" spans="1:5" x14ac:dyDescent="0.3">
      <c r="A2659" s="73">
        <v>39987</v>
      </c>
      <c r="B2659" s="130">
        <v>895.09997599999997</v>
      </c>
      <c r="C2659" s="125">
        <f t="shared" si="123"/>
        <v>-5.0221255002014797E-2</v>
      </c>
      <c r="D2659" s="128">
        <f t="shared" si="124"/>
        <v>-50221.255002014797</v>
      </c>
      <c r="E2659" s="128">
        <f t="shared" ca="1" si="125"/>
        <v>194251.87393978122</v>
      </c>
    </row>
    <row r="2660" spans="1:5" x14ac:dyDescent="0.3">
      <c r="A2660" s="73">
        <v>39986</v>
      </c>
      <c r="B2660" s="130">
        <v>893.03997800000002</v>
      </c>
      <c r="C2660" s="125">
        <f t="shared" si="123"/>
        <v>-4.9087501611780326E-2</v>
      </c>
      <c r="D2660" s="128">
        <f t="shared" si="124"/>
        <v>-49087.501611780324</v>
      </c>
      <c r="E2660" s="128">
        <f t="shared" ca="1" si="125"/>
        <v>194251.87393978122</v>
      </c>
    </row>
    <row r="2661" spans="1:5" x14ac:dyDescent="0.3">
      <c r="A2661" s="73">
        <v>39983</v>
      </c>
      <c r="B2661" s="130">
        <v>921.22997999999995</v>
      </c>
      <c r="C2661" s="125">
        <f t="shared" si="123"/>
        <v>-2.0061958385183432E-2</v>
      </c>
      <c r="D2661" s="128">
        <f t="shared" si="124"/>
        <v>-20061.958385183432</v>
      </c>
      <c r="E2661" s="128">
        <f t="shared" ca="1" si="125"/>
        <v>194251.87393978122</v>
      </c>
    </row>
    <row r="2662" spans="1:5" x14ac:dyDescent="0.3">
      <c r="A2662" s="73">
        <v>39982</v>
      </c>
      <c r="B2662" s="130">
        <v>918.36999500000002</v>
      </c>
      <c r="C2662" s="125">
        <f t="shared" si="123"/>
        <v>-2.5560794556440003E-2</v>
      </c>
      <c r="D2662" s="128">
        <f t="shared" si="124"/>
        <v>-25560.794556440003</v>
      </c>
      <c r="E2662" s="128">
        <f t="shared" ca="1" si="125"/>
        <v>194251.87393978122</v>
      </c>
    </row>
    <row r="2663" spans="1:5" x14ac:dyDescent="0.3">
      <c r="A2663" s="73">
        <v>39981</v>
      </c>
      <c r="B2663" s="130">
        <v>910.71002199999998</v>
      </c>
      <c r="C2663" s="125">
        <f t="shared" si="123"/>
        <v>-2.2591641381990657E-2</v>
      </c>
      <c r="D2663" s="128">
        <f t="shared" si="124"/>
        <v>-22591.641381990656</v>
      </c>
      <c r="E2663" s="128">
        <f t="shared" ca="1" si="125"/>
        <v>194251.87393978122</v>
      </c>
    </row>
    <row r="2664" spans="1:5" x14ac:dyDescent="0.3">
      <c r="A2664" s="73">
        <v>39980</v>
      </c>
      <c r="B2664" s="130">
        <v>911.96997099999999</v>
      </c>
      <c r="C2664" s="125">
        <f t="shared" si="123"/>
        <v>-3.468681261179607E-2</v>
      </c>
      <c r="D2664" s="128">
        <f t="shared" si="124"/>
        <v>-34686.812611796071</v>
      </c>
      <c r="E2664" s="128">
        <f t="shared" ca="1" si="125"/>
        <v>194251.87393978122</v>
      </c>
    </row>
    <row r="2665" spans="1:5" x14ac:dyDescent="0.3">
      <c r="A2665" s="73">
        <v>39979</v>
      </c>
      <c r="B2665" s="130">
        <v>923.71997099999999</v>
      </c>
      <c r="C2665" s="125">
        <f t="shared" si="123"/>
        <v>-2.0310354663476193E-2</v>
      </c>
      <c r="D2665" s="128">
        <f t="shared" si="124"/>
        <v>-20310.354663476195</v>
      </c>
      <c r="E2665" s="128">
        <f t="shared" ca="1" si="125"/>
        <v>194251.87393978122</v>
      </c>
    </row>
    <row r="2666" spans="1:5" x14ac:dyDescent="0.3">
      <c r="A2666" s="73">
        <v>39976</v>
      </c>
      <c r="B2666" s="130">
        <v>946.21002199999998</v>
      </c>
      <c r="C2666" s="125">
        <f t="shared" si="123"/>
        <v>2.9451450876067042E-2</v>
      </c>
      <c r="D2666" s="128">
        <f t="shared" si="124"/>
        <v>29451.450876067043</v>
      </c>
      <c r="E2666" s="128">
        <f t="shared" ca="1" si="125"/>
        <v>194251.87393978122</v>
      </c>
    </row>
    <row r="2667" spans="1:5" x14ac:dyDescent="0.3">
      <c r="A2667" s="73">
        <v>39975</v>
      </c>
      <c r="B2667" s="130">
        <v>944.89001499999995</v>
      </c>
      <c r="C2667" s="125">
        <f t="shared" si="123"/>
        <v>4.1970377343607534E-2</v>
      </c>
      <c r="D2667" s="128">
        <f t="shared" si="124"/>
        <v>41970.377343607535</v>
      </c>
      <c r="E2667" s="128">
        <f t="shared" ca="1" si="125"/>
        <v>194251.87393978122</v>
      </c>
    </row>
    <row r="2668" spans="1:5" x14ac:dyDescent="0.3">
      <c r="A2668" s="73">
        <v>39974</v>
      </c>
      <c r="B2668" s="130">
        <v>939.15002400000003</v>
      </c>
      <c r="C2668" s="125">
        <f t="shared" si="123"/>
        <v>5.1609103647255905E-2</v>
      </c>
      <c r="D2668" s="128">
        <f t="shared" si="124"/>
        <v>51609.103647255906</v>
      </c>
      <c r="E2668" s="128">
        <f t="shared" ca="1" si="125"/>
        <v>194251.87393978122</v>
      </c>
    </row>
    <row r="2669" spans="1:5" x14ac:dyDescent="0.3">
      <c r="A2669" s="73">
        <v>39973</v>
      </c>
      <c r="B2669" s="130">
        <v>942.42999299999997</v>
      </c>
      <c r="C2669" s="125">
        <f t="shared" si="123"/>
        <v>3.5261910955969311E-2</v>
      </c>
      <c r="D2669" s="128">
        <f t="shared" si="124"/>
        <v>35261.91095596931</v>
      </c>
      <c r="E2669" s="128">
        <f t="shared" ca="1" si="125"/>
        <v>194251.87393978122</v>
      </c>
    </row>
    <row r="2670" spans="1:5" x14ac:dyDescent="0.3">
      <c r="A2670" s="73">
        <v>39972</v>
      </c>
      <c r="B2670" s="130">
        <v>939.14001499999995</v>
      </c>
      <c r="C2670" s="125">
        <f t="shared" si="123"/>
        <v>5.8782429537767689E-2</v>
      </c>
      <c r="D2670" s="128">
        <f t="shared" si="124"/>
        <v>58782.42953776769</v>
      </c>
      <c r="E2670" s="128">
        <f t="shared" ca="1" si="125"/>
        <v>194251.87393978122</v>
      </c>
    </row>
    <row r="2671" spans="1:5" x14ac:dyDescent="0.3">
      <c r="A2671" s="73">
        <v>39969</v>
      </c>
      <c r="B2671" s="130">
        <v>940.09002699999996</v>
      </c>
      <c r="C2671" s="125">
        <f t="shared" si="123"/>
        <v>5.8266645288875818E-2</v>
      </c>
      <c r="D2671" s="128">
        <f t="shared" si="124"/>
        <v>58266.645288875821</v>
      </c>
      <c r="E2671" s="128">
        <f t="shared" ca="1" si="125"/>
        <v>194251.87393978122</v>
      </c>
    </row>
    <row r="2672" spans="1:5" x14ac:dyDescent="0.3">
      <c r="A2672" s="73">
        <v>39968</v>
      </c>
      <c r="B2672" s="130">
        <v>942.46002199999998</v>
      </c>
      <c r="C2672" s="125">
        <f t="shared" si="123"/>
        <v>4.3155890346686432E-2</v>
      </c>
      <c r="D2672" s="128">
        <f t="shared" si="124"/>
        <v>43155.890346686429</v>
      </c>
      <c r="E2672" s="128">
        <f t="shared" ca="1" si="125"/>
        <v>194251.87393978122</v>
      </c>
    </row>
    <row r="2673" spans="1:5" x14ac:dyDescent="0.3">
      <c r="A2673" s="73">
        <v>39967</v>
      </c>
      <c r="B2673" s="130">
        <v>931.76000999999997</v>
      </c>
      <c r="C2673" s="125">
        <f t="shared" si="123"/>
        <v>2.6020509034937023E-2</v>
      </c>
      <c r="D2673" s="128">
        <f t="shared" si="124"/>
        <v>26020.509034937022</v>
      </c>
      <c r="E2673" s="128">
        <f t="shared" ca="1" si="125"/>
        <v>194251.87393978122</v>
      </c>
    </row>
    <row r="2674" spans="1:5" x14ac:dyDescent="0.3">
      <c r="A2674" s="73">
        <v>39966</v>
      </c>
      <c r="B2674" s="130">
        <v>944.73999000000003</v>
      </c>
      <c r="C2674" s="125">
        <f t="shared" si="123"/>
        <v>3.8506740777667359E-2</v>
      </c>
      <c r="D2674" s="128">
        <f t="shared" si="124"/>
        <v>38506.740777667357</v>
      </c>
      <c r="E2674" s="128">
        <f t="shared" ca="1" si="125"/>
        <v>194251.87393978122</v>
      </c>
    </row>
    <row r="2675" spans="1:5" x14ac:dyDescent="0.3">
      <c r="A2675" s="73">
        <v>39965</v>
      </c>
      <c r="B2675" s="130">
        <v>942.86999500000002</v>
      </c>
      <c r="C2675" s="125">
        <f t="shared" si="123"/>
        <v>6.7948067302758819E-2</v>
      </c>
      <c r="D2675" s="128">
        <f t="shared" si="124"/>
        <v>67948.06730275882</v>
      </c>
      <c r="E2675" s="128">
        <f t="shared" ca="1" si="125"/>
        <v>194251.87393978122</v>
      </c>
    </row>
    <row r="2676" spans="1:5" x14ac:dyDescent="0.3">
      <c r="A2676" s="73">
        <v>39962</v>
      </c>
      <c r="B2676" s="130">
        <v>919.14001499999995</v>
      </c>
      <c r="C2676" s="125">
        <f t="shared" si="123"/>
        <v>2.9191449489580634E-2</v>
      </c>
      <c r="D2676" s="128">
        <f t="shared" si="124"/>
        <v>29191.449489580635</v>
      </c>
      <c r="E2676" s="128">
        <f t="shared" ca="1" si="125"/>
        <v>194251.87393978122</v>
      </c>
    </row>
    <row r="2677" spans="1:5" x14ac:dyDescent="0.3">
      <c r="A2677" s="73">
        <v>39961</v>
      </c>
      <c r="B2677" s="130">
        <v>906.830017</v>
      </c>
      <c r="C2677" s="125">
        <f t="shared" si="123"/>
        <v>2.5918674134104203E-2</v>
      </c>
      <c r="D2677" s="128">
        <f t="shared" si="124"/>
        <v>25918.674134104203</v>
      </c>
      <c r="E2677" s="128">
        <f t="shared" ca="1" si="125"/>
        <v>194251.87393978122</v>
      </c>
    </row>
    <row r="2678" spans="1:5" x14ac:dyDescent="0.3">
      <c r="A2678" s="73">
        <v>39960</v>
      </c>
      <c r="B2678" s="130">
        <v>893.05999799999995</v>
      </c>
      <c r="C2678" s="125">
        <f t="shared" si="123"/>
        <v>-1.6832694890719146E-2</v>
      </c>
      <c r="D2678" s="128">
        <f t="shared" si="124"/>
        <v>-16832.694890719147</v>
      </c>
      <c r="E2678" s="128">
        <f t="shared" ca="1" si="125"/>
        <v>194251.87393978122</v>
      </c>
    </row>
    <row r="2679" spans="1:5" x14ac:dyDescent="0.3">
      <c r="A2679" s="73">
        <v>39959</v>
      </c>
      <c r="B2679" s="130">
        <v>910.330017</v>
      </c>
      <c r="C2679" s="125">
        <f t="shared" si="123"/>
        <v>1.1988331045580392E-3</v>
      </c>
      <c r="D2679" s="128">
        <f t="shared" si="124"/>
        <v>1198.8331045580392</v>
      </c>
      <c r="E2679" s="128">
        <f t="shared" ca="1" si="125"/>
        <v>194251.87393978122</v>
      </c>
    </row>
    <row r="2680" spans="1:5" x14ac:dyDescent="0.3">
      <c r="A2680" s="73">
        <v>39955</v>
      </c>
      <c r="B2680" s="130">
        <v>887</v>
      </c>
      <c r="C2680" s="125">
        <f t="shared" si="123"/>
        <v>-4.5446209128982229E-2</v>
      </c>
      <c r="D2680" s="128">
        <f t="shared" si="124"/>
        <v>-45446.209128982227</v>
      </c>
      <c r="E2680" s="128">
        <f t="shared" ca="1" si="125"/>
        <v>194251.87393978122</v>
      </c>
    </row>
    <row r="2681" spans="1:5" x14ac:dyDescent="0.3">
      <c r="A2681" s="73">
        <v>39954</v>
      </c>
      <c r="B2681" s="130">
        <v>888.330017</v>
      </c>
      <c r="C2681" s="125">
        <f t="shared" si="123"/>
        <v>-2.1005298366656544E-2</v>
      </c>
      <c r="D2681" s="128">
        <f t="shared" si="124"/>
        <v>-21005.298366656545</v>
      </c>
      <c r="E2681" s="128">
        <f t="shared" ca="1" si="125"/>
        <v>194251.87393978122</v>
      </c>
    </row>
    <row r="2682" spans="1:5" x14ac:dyDescent="0.3">
      <c r="A2682" s="73">
        <v>39953</v>
      </c>
      <c r="B2682" s="130">
        <v>903.46997099999999</v>
      </c>
      <c r="C2682" s="125">
        <f t="shared" si="123"/>
        <v>-1.7465506827945121E-2</v>
      </c>
      <c r="D2682" s="128">
        <f t="shared" si="124"/>
        <v>-17465.506827945122</v>
      </c>
      <c r="E2682" s="128">
        <f t="shared" ca="1" si="125"/>
        <v>194251.87393978122</v>
      </c>
    </row>
    <row r="2683" spans="1:5" x14ac:dyDescent="0.3">
      <c r="A2683" s="73">
        <v>39952</v>
      </c>
      <c r="B2683" s="130">
        <v>908.13000499999998</v>
      </c>
      <c r="C2683" s="125">
        <f t="shared" si="123"/>
        <v>4.7909018117844315E-3</v>
      </c>
      <c r="D2683" s="128">
        <f t="shared" si="124"/>
        <v>4790.9018117844316</v>
      </c>
      <c r="E2683" s="128">
        <f t="shared" ca="1" si="125"/>
        <v>194251.87393978122</v>
      </c>
    </row>
    <row r="2684" spans="1:5" x14ac:dyDescent="0.3">
      <c r="A2684" s="73">
        <v>39951</v>
      </c>
      <c r="B2684" s="130">
        <v>909.71002199999998</v>
      </c>
      <c r="C2684" s="125">
        <f t="shared" si="123"/>
        <v>2.7225783995699082E-3</v>
      </c>
      <c r="D2684" s="128">
        <f t="shared" si="124"/>
        <v>2722.578399569908</v>
      </c>
      <c r="E2684" s="128">
        <f t="shared" ca="1" si="125"/>
        <v>194251.87393978122</v>
      </c>
    </row>
    <row r="2685" spans="1:5" x14ac:dyDescent="0.3">
      <c r="A2685" s="73">
        <v>39948</v>
      </c>
      <c r="B2685" s="130">
        <v>882.88000499999998</v>
      </c>
      <c r="C2685" s="125">
        <f t="shared" si="123"/>
        <v>6.1081056589453731E-3</v>
      </c>
      <c r="D2685" s="128">
        <f t="shared" si="124"/>
        <v>6108.1056589453729</v>
      </c>
      <c r="E2685" s="128">
        <f t="shared" ca="1" si="125"/>
        <v>194251.87393978122</v>
      </c>
    </row>
    <row r="2686" spans="1:5" x14ac:dyDescent="0.3">
      <c r="A2686" s="73">
        <v>39947</v>
      </c>
      <c r="B2686" s="130">
        <v>893.07000700000003</v>
      </c>
      <c r="C2686" s="125">
        <f t="shared" si="123"/>
        <v>2.3212393357574745E-2</v>
      </c>
      <c r="D2686" s="128">
        <f t="shared" si="124"/>
        <v>23212.393357574747</v>
      </c>
      <c r="E2686" s="128">
        <f t="shared" ca="1" si="125"/>
        <v>194251.87393978122</v>
      </c>
    </row>
    <row r="2687" spans="1:5" x14ac:dyDescent="0.3">
      <c r="A2687" s="73">
        <v>39946</v>
      </c>
      <c r="B2687" s="130">
        <v>883.919983</v>
      </c>
      <c r="C2687" s="125">
        <f t="shared" si="123"/>
        <v>1.1766823661345294E-2</v>
      </c>
      <c r="D2687" s="128">
        <f t="shared" si="124"/>
        <v>11766.823661345294</v>
      </c>
      <c r="E2687" s="128">
        <f t="shared" ca="1" si="125"/>
        <v>194251.87393978122</v>
      </c>
    </row>
    <row r="2688" spans="1:5" x14ac:dyDescent="0.3">
      <c r="A2688" s="73">
        <v>39945</v>
      </c>
      <c r="B2688" s="130">
        <v>908.34997599999997</v>
      </c>
      <c r="C2688" s="125">
        <f t="shared" si="123"/>
        <v>6.2198892229957004E-2</v>
      </c>
      <c r="D2688" s="128">
        <f t="shared" si="124"/>
        <v>62198.892229957004</v>
      </c>
      <c r="E2688" s="128">
        <f t="shared" ca="1" si="125"/>
        <v>194251.87393978122</v>
      </c>
    </row>
    <row r="2689" spans="1:5" x14ac:dyDescent="0.3">
      <c r="A2689" s="73">
        <v>39944</v>
      </c>
      <c r="B2689" s="130">
        <v>909.23999000000003</v>
      </c>
      <c r="C2689" s="125">
        <f t="shared" si="123"/>
        <v>6.0325803077214246E-2</v>
      </c>
      <c r="D2689" s="128">
        <f t="shared" si="124"/>
        <v>60325.803077214245</v>
      </c>
      <c r="E2689" s="128">
        <f t="shared" ca="1" si="125"/>
        <v>194251.87393978122</v>
      </c>
    </row>
    <row r="2690" spans="1:5" x14ac:dyDescent="0.3">
      <c r="A2690" s="73">
        <v>39941</v>
      </c>
      <c r="B2690" s="130">
        <v>929.22997999999995</v>
      </c>
      <c r="C2690" s="125">
        <f t="shared" si="123"/>
        <v>7.2728953574199728E-2</v>
      </c>
      <c r="D2690" s="128">
        <f t="shared" si="124"/>
        <v>72728.953574199724</v>
      </c>
      <c r="E2690" s="128">
        <f t="shared" ca="1" si="125"/>
        <v>194251.87393978122</v>
      </c>
    </row>
    <row r="2691" spans="1:5" x14ac:dyDescent="0.3">
      <c r="A2691" s="73">
        <v>39940</v>
      </c>
      <c r="B2691" s="130">
        <v>907.39001499999995</v>
      </c>
      <c r="C2691" s="125">
        <f t="shared" si="123"/>
        <v>6.511178644344584E-2</v>
      </c>
      <c r="D2691" s="128">
        <f t="shared" si="124"/>
        <v>65111.786443445839</v>
      </c>
      <c r="E2691" s="128">
        <f t="shared" ca="1" si="125"/>
        <v>194251.87393978122</v>
      </c>
    </row>
    <row r="2692" spans="1:5" x14ac:dyDescent="0.3">
      <c r="A2692" s="73">
        <v>39939</v>
      </c>
      <c r="B2692" s="130">
        <v>919.53002900000001</v>
      </c>
      <c r="C2692" s="125">
        <f t="shared" si="123"/>
        <v>9.0071770589605027E-2</v>
      </c>
      <c r="D2692" s="128">
        <f t="shared" si="124"/>
        <v>90071.770589605032</v>
      </c>
      <c r="E2692" s="128">
        <f t="shared" ca="1" si="125"/>
        <v>194251.87393978122</v>
      </c>
    </row>
    <row r="2693" spans="1:5" x14ac:dyDescent="0.3">
      <c r="A2693" s="73">
        <v>39938</v>
      </c>
      <c r="B2693" s="130">
        <v>903.79998799999998</v>
      </c>
      <c r="C2693" s="125">
        <f t="shared" si="123"/>
        <v>6.3194016946289455E-2</v>
      </c>
      <c r="D2693" s="128">
        <f t="shared" si="124"/>
        <v>63194.016946289456</v>
      </c>
      <c r="E2693" s="128">
        <f t="shared" ca="1" si="125"/>
        <v>194251.87393978122</v>
      </c>
    </row>
    <row r="2694" spans="1:5" x14ac:dyDescent="0.3">
      <c r="A2694" s="73">
        <v>39937</v>
      </c>
      <c r="B2694" s="130">
        <v>907.23999000000003</v>
      </c>
      <c r="C2694" s="125">
        <f t="shared" si="123"/>
        <v>8.9921759813517355E-2</v>
      </c>
      <c r="D2694" s="128">
        <f t="shared" si="124"/>
        <v>89921.759813517361</v>
      </c>
      <c r="E2694" s="128">
        <f t="shared" ca="1" si="125"/>
        <v>194251.87393978122</v>
      </c>
    </row>
    <row r="2695" spans="1:5" x14ac:dyDescent="0.3">
      <c r="A2695" s="73">
        <v>39934</v>
      </c>
      <c r="B2695" s="130">
        <v>877.52002000000005</v>
      </c>
      <c r="C2695" s="125">
        <f t="shared" si="123"/>
        <v>9.107686543910587E-3</v>
      </c>
      <c r="D2695" s="128">
        <f t="shared" si="124"/>
        <v>9107.6865439105877</v>
      </c>
      <c r="E2695" s="128">
        <f t="shared" ca="1" si="125"/>
        <v>194251.87393978122</v>
      </c>
    </row>
    <row r="2696" spans="1:5" x14ac:dyDescent="0.3">
      <c r="A2696" s="73">
        <v>39933</v>
      </c>
      <c r="B2696" s="130">
        <v>872.80999799999995</v>
      </c>
      <c r="C2696" s="125">
        <f t="shared" ref="C2696:C2759" si="126">B2696/B2706-1</f>
        <v>8.6790825195295351E-3</v>
      </c>
      <c r="D2696" s="128">
        <f t="shared" ref="D2696:D2759" si="127">C2696*$B$5</f>
        <v>8679.0825195295347</v>
      </c>
      <c r="E2696" s="128">
        <f t="shared" ref="E2696:E2759" ca="1" si="128">ABS(_xlfn.PERCENTILE.INC(OFFSET(D2696,0,0,Window),1-VaRLevel))</f>
        <v>194251.87393978122</v>
      </c>
    </row>
    <row r="2697" spans="1:5" x14ac:dyDescent="0.3">
      <c r="A2697" s="73">
        <v>39932</v>
      </c>
      <c r="B2697" s="130">
        <v>873.64001499999995</v>
      </c>
      <c r="C2697" s="125">
        <f t="shared" si="126"/>
        <v>2.5326874927415588E-2</v>
      </c>
      <c r="D2697" s="128">
        <f t="shared" si="127"/>
        <v>25326.874927415589</v>
      </c>
      <c r="E2697" s="128">
        <f t="shared" ca="1" si="128"/>
        <v>194251.87393978122</v>
      </c>
    </row>
    <row r="2698" spans="1:5" x14ac:dyDescent="0.3">
      <c r="A2698" s="73">
        <v>39931</v>
      </c>
      <c r="B2698" s="130">
        <v>855.15997300000004</v>
      </c>
      <c r="C2698" s="125">
        <f t="shared" si="126"/>
        <v>1.6232885323826496E-2</v>
      </c>
      <c r="D2698" s="128">
        <f t="shared" si="127"/>
        <v>16232.885323826496</v>
      </c>
      <c r="E2698" s="128">
        <f t="shared" ca="1" si="128"/>
        <v>194251.87393978122</v>
      </c>
    </row>
    <row r="2699" spans="1:5" x14ac:dyDescent="0.3">
      <c r="A2699" s="73">
        <v>39930</v>
      </c>
      <c r="B2699" s="130">
        <v>857.51000999999997</v>
      </c>
      <c r="C2699" s="125">
        <f t="shared" si="126"/>
        <v>-1.4206677633404885E-3</v>
      </c>
      <c r="D2699" s="128">
        <f t="shared" si="127"/>
        <v>-1420.6677633404886</v>
      </c>
      <c r="E2699" s="128">
        <f t="shared" ca="1" si="128"/>
        <v>194251.87393978122</v>
      </c>
    </row>
    <row r="2700" spans="1:5" x14ac:dyDescent="0.3">
      <c r="A2700" s="73">
        <v>39927</v>
      </c>
      <c r="B2700" s="130">
        <v>866.22997999999995</v>
      </c>
      <c r="C2700" s="125">
        <f t="shared" si="126"/>
        <v>1.1289322432262328E-2</v>
      </c>
      <c r="D2700" s="128">
        <f t="shared" si="127"/>
        <v>11289.322432262328</v>
      </c>
      <c r="E2700" s="128">
        <f t="shared" ca="1" si="128"/>
        <v>194251.87393978122</v>
      </c>
    </row>
    <row r="2701" spans="1:5" x14ac:dyDescent="0.3">
      <c r="A2701" s="73">
        <v>39926</v>
      </c>
      <c r="B2701" s="130">
        <v>851.919983</v>
      </c>
      <c r="C2701" s="125">
        <f t="shared" si="126"/>
        <v>3.2430087347438574E-2</v>
      </c>
      <c r="D2701" s="128">
        <f t="shared" si="127"/>
        <v>32430.087347438573</v>
      </c>
      <c r="E2701" s="128">
        <f t="shared" ca="1" si="128"/>
        <v>194251.87393978122</v>
      </c>
    </row>
    <row r="2702" spans="1:5" x14ac:dyDescent="0.3">
      <c r="A2702" s="73">
        <v>39925</v>
      </c>
      <c r="B2702" s="130">
        <v>843.54998799999998</v>
      </c>
      <c r="C2702" s="125">
        <f t="shared" si="126"/>
        <v>3.4332659446989044E-2</v>
      </c>
      <c r="D2702" s="128">
        <f t="shared" si="127"/>
        <v>34332.659446989048</v>
      </c>
      <c r="E2702" s="128">
        <f t="shared" ca="1" si="128"/>
        <v>194251.87393978122</v>
      </c>
    </row>
    <row r="2703" spans="1:5" x14ac:dyDescent="0.3">
      <c r="A2703" s="73">
        <v>39924</v>
      </c>
      <c r="B2703" s="130">
        <v>850.080017</v>
      </c>
      <c r="C2703" s="125">
        <f t="shared" si="126"/>
        <v>1.7475029144324861E-2</v>
      </c>
      <c r="D2703" s="128">
        <f t="shared" si="127"/>
        <v>17475.029144324861</v>
      </c>
      <c r="E2703" s="128">
        <f t="shared" ca="1" si="128"/>
        <v>194251.87393978122</v>
      </c>
    </row>
    <row r="2704" spans="1:5" x14ac:dyDescent="0.3">
      <c r="A2704" s="73">
        <v>39923</v>
      </c>
      <c r="B2704" s="130">
        <v>832.39001499999995</v>
      </c>
      <c r="C2704" s="125">
        <f t="shared" si="126"/>
        <v>-1.1999982195845749E-2</v>
      </c>
      <c r="D2704" s="128">
        <f t="shared" si="127"/>
        <v>-11999.982195845749</v>
      </c>
      <c r="E2704" s="128">
        <f t="shared" ca="1" si="128"/>
        <v>194251.87393978122</v>
      </c>
    </row>
    <row r="2705" spans="1:5" x14ac:dyDescent="0.3">
      <c r="A2705" s="73">
        <v>39920</v>
      </c>
      <c r="B2705" s="130">
        <v>869.59997599999997</v>
      </c>
      <c r="C2705" s="125">
        <f t="shared" si="126"/>
        <v>4.2210947996051296E-2</v>
      </c>
      <c r="D2705" s="128">
        <f t="shared" si="127"/>
        <v>42210.947996051298</v>
      </c>
      <c r="E2705" s="128">
        <f t="shared" ca="1" si="128"/>
        <v>194251.87393978122</v>
      </c>
    </row>
    <row r="2706" spans="1:5" x14ac:dyDescent="0.3">
      <c r="A2706" s="73">
        <v>39919</v>
      </c>
      <c r="B2706" s="130">
        <v>865.29998799999998</v>
      </c>
      <c r="C2706" s="125">
        <f t="shared" si="126"/>
        <v>6.6849102263112359E-2</v>
      </c>
      <c r="D2706" s="128">
        <f t="shared" si="127"/>
        <v>66849.102263112363</v>
      </c>
      <c r="E2706" s="128">
        <f t="shared" ca="1" si="128"/>
        <v>194251.87393978122</v>
      </c>
    </row>
    <row r="2707" spans="1:5" x14ac:dyDescent="0.3">
      <c r="A2707" s="73">
        <v>39918</v>
      </c>
      <c r="B2707" s="130">
        <v>852.05999799999995</v>
      </c>
      <c r="C2707" s="125">
        <f t="shared" si="126"/>
        <v>6.7918336746076058E-2</v>
      </c>
      <c r="D2707" s="128">
        <f t="shared" si="127"/>
        <v>67918.336746076064</v>
      </c>
      <c r="E2707" s="128">
        <f t="shared" ca="1" si="128"/>
        <v>194251.87393978122</v>
      </c>
    </row>
    <row r="2708" spans="1:5" x14ac:dyDescent="0.3">
      <c r="A2708" s="73">
        <v>39917</v>
      </c>
      <c r="B2708" s="130">
        <v>841.5</v>
      </c>
      <c r="C2708" s="125">
        <f t="shared" si="126"/>
        <v>6.8530683291569972E-2</v>
      </c>
      <c r="D2708" s="128">
        <f t="shared" si="127"/>
        <v>68530.683291569978</v>
      </c>
      <c r="E2708" s="128">
        <f t="shared" ca="1" si="128"/>
        <v>194251.87393978122</v>
      </c>
    </row>
    <row r="2709" spans="1:5" x14ac:dyDescent="0.3">
      <c r="A2709" s="73">
        <v>39916</v>
      </c>
      <c r="B2709" s="130">
        <v>858.72997999999995</v>
      </c>
      <c r="C2709" s="125">
        <f t="shared" si="126"/>
        <v>5.2442554471057612E-2</v>
      </c>
      <c r="D2709" s="128">
        <f t="shared" si="127"/>
        <v>52442.554471057614</v>
      </c>
      <c r="E2709" s="128">
        <f t="shared" ca="1" si="128"/>
        <v>194251.87393978122</v>
      </c>
    </row>
    <row r="2710" spans="1:5" x14ac:dyDescent="0.3">
      <c r="A2710" s="73">
        <v>39912</v>
      </c>
      <c r="B2710" s="130">
        <v>856.55999799999995</v>
      </c>
      <c r="C2710" s="125">
        <f t="shared" si="126"/>
        <v>2.845617922200927E-2</v>
      </c>
      <c r="D2710" s="128">
        <f t="shared" si="127"/>
        <v>28456.179222009268</v>
      </c>
      <c r="E2710" s="128">
        <f t="shared" ca="1" si="128"/>
        <v>194251.87393978122</v>
      </c>
    </row>
    <row r="2711" spans="1:5" x14ac:dyDescent="0.3">
      <c r="A2711" s="73">
        <v>39911</v>
      </c>
      <c r="B2711" s="130">
        <v>825.15997300000004</v>
      </c>
      <c r="C2711" s="125">
        <f t="shared" si="126"/>
        <v>1.3859497629506334E-2</v>
      </c>
      <c r="D2711" s="128">
        <f t="shared" si="127"/>
        <v>13859.497629506335</v>
      </c>
      <c r="E2711" s="128">
        <f t="shared" ca="1" si="128"/>
        <v>194251.87393978122</v>
      </c>
    </row>
    <row r="2712" spans="1:5" x14ac:dyDescent="0.3">
      <c r="A2712" s="73">
        <v>39910</v>
      </c>
      <c r="B2712" s="130">
        <v>815.54998799999998</v>
      </c>
      <c r="C2712" s="125">
        <f t="shared" si="126"/>
        <v>1.1698001610789932E-2</v>
      </c>
      <c r="D2712" s="128">
        <f t="shared" si="127"/>
        <v>11698.001610789932</v>
      </c>
      <c r="E2712" s="128">
        <f t="shared" ca="1" si="128"/>
        <v>194251.87393978122</v>
      </c>
    </row>
    <row r="2713" spans="1:5" x14ac:dyDescent="0.3">
      <c r="A2713" s="73">
        <v>39909</v>
      </c>
      <c r="B2713" s="130">
        <v>835.47997999999995</v>
      </c>
      <c r="C2713" s="125">
        <f t="shared" si="126"/>
        <v>1.5262719656183199E-2</v>
      </c>
      <c r="D2713" s="128">
        <f t="shared" si="127"/>
        <v>15262.719656183199</v>
      </c>
      <c r="E2713" s="128">
        <f t="shared" ca="1" si="128"/>
        <v>194251.87393978122</v>
      </c>
    </row>
    <row r="2714" spans="1:5" x14ac:dyDescent="0.3">
      <c r="A2714" s="73">
        <v>39906</v>
      </c>
      <c r="B2714" s="130">
        <v>842.5</v>
      </c>
      <c r="C2714" s="125">
        <f t="shared" si="126"/>
        <v>9.6234449888304985E-2</v>
      </c>
      <c r="D2714" s="128">
        <f t="shared" si="127"/>
        <v>96234.449888304982</v>
      </c>
      <c r="E2714" s="128">
        <f t="shared" ca="1" si="128"/>
        <v>194251.87393978122</v>
      </c>
    </row>
    <row r="2715" spans="1:5" x14ac:dyDescent="0.3">
      <c r="A2715" s="73">
        <v>39905</v>
      </c>
      <c r="B2715" s="130">
        <v>834.38000499999998</v>
      </c>
      <c r="C2715" s="125">
        <f t="shared" si="126"/>
        <v>6.4205944100467649E-2</v>
      </c>
      <c r="D2715" s="128">
        <f t="shared" si="127"/>
        <v>64205.944100467648</v>
      </c>
      <c r="E2715" s="128">
        <f t="shared" ca="1" si="128"/>
        <v>194251.87393978122</v>
      </c>
    </row>
    <row r="2716" spans="1:5" x14ac:dyDescent="0.3">
      <c r="A2716" s="73">
        <v>39904</v>
      </c>
      <c r="B2716" s="130">
        <v>811.080017</v>
      </c>
      <c r="C2716" s="125">
        <f t="shared" si="126"/>
        <v>2.1061297293977654E-2</v>
      </c>
      <c r="D2716" s="128">
        <f t="shared" si="127"/>
        <v>21061.297293977655</v>
      </c>
      <c r="E2716" s="128">
        <f t="shared" ca="1" si="128"/>
        <v>194251.87393978122</v>
      </c>
    </row>
    <row r="2717" spans="1:5" x14ac:dyDescent="0.3">
      <c r="A2717" s="73">
        <v>39903</v>
      </c>
      <c r="B2717" s="130">
        <v>797.86999500000002</v>
      </c>
      <c r="C2717" s="125">
        <f t="shared" si="126"/>
        <v>2.5381689362705462E-2</v>
      </c>
      <c r="D2717" s="128">
        <f t="shared" si="127"/>
        <v>25381.689362705463</v>
      </c>
      <c r="E2717" s="128">
        <f t="shared" ca="1" si="128"/>
        <v>194251.87393978122</v>
      </c>
    </row>
    <row r="2718" spans="1:5" x14ac:dyDescent="0.3">
      <c r="A2718" s="73">
        <v>39902</v>
      </c>
      <c r="B2718" s="130">
        <v>787.53002900000001</v>
      </c>
      <c r="C2718" s="125">
        <f t="shared" si="126"/>
        <v>4.462191212334865E-2</v>
      </c>
      <c r="D2718" s="128">
        <f t="shared" si="127"/>
        <v>44621.912123348651</v>
      </c>
      <c r="E2718" s="128">
        <f t="shared" ca="1" si="128"/>
        <v>194251.87393978122</v>
      </c>
    </row>
    <row r="2719" spans="1:5" x14ac:dyDescent="0.3">
      <c r="A2719" s="73">
        <v>39899</v>
      </c>
      <c r="B2719" s="130">
        <v>815.94000200000005</v>
      </c>
      <c r="C2719" s="125">
        <f t="shared" si="126"/>
        <v>7.8501110226704585E-2</v>
      </c>
      <c r="D2719" s="128">
        <f t="shared" si="127"/>
        <v>78501.110226704579</v>
      </c>
      <c r="E2719" s="128">
        <f t="shared" ca="1" si="128"/>
        <v>194251.87393978122</v>
      </c>
    </row>
    <row r="2720" spans="1:5" x14ac:dyDescent="0.3">
      <c r="A2720" s="73">
        <v>39898</v>
      </c>
      <c r="B2720" s="130">
        <v>832.85998500000005</v>
      </c>
      <c r="C2720" s="125">
        <f t="shared" si="126"/>
        <v>0.10938540119595874</v>
      </c>
      <c r="D2720" s="128">
        <f t="shared" si="127"/>
        <v>109385.40119595874</v>
      </c>
      <c r="E2720" s="128">
        <f t="shared" ca="1" si="128"/>
        <v>194251.87393978122</v>
      </c>
    </row>
    <row r="2721" spans="1:5" x14ac:dyDescent="0.3">
      <c r="A2721" s="73">
        <v>39897</v>
      </c>
      <c r="B2721" s="130">
        <v>813.88000499999998</v>
      </c>
      <c r="C2721" s="125">
        <f t="shared" si="126"/>
        <v>0.12825776578111681</v>
      </c>
      <c r="D2721" s="128">
        <f t="shared" si="127"/>
        <v>128257.7657811168</v>
      </c>
      <c r="E2721" s="128">
        <f t="shared" ca="1" si="128"/>
        <v>194251.87393978122</v>
      </c>
    </row>
    <row r="2722" spans="1:5" x14ac:dyDescent="0.3">
      <c r="A2722" s="73">
        <v>39896</v>
      </c>
      <c r="B2722" s="130">
        <v>806.11999500000002</v>
      </c>
      <c r="C2722" s="125">
        <f t="shared" si="126"/>
        <v>0.12023349344858802</v>
      </c>
      <c r="D2722" s="128">
        <f t="shared" si="127"/>
        <v>120233.49344858802</v>
      </c>
      <c r="E2722" s="128">
        <f t="shared" ca="1" si="128"/>
        <v>194251.87393978122</v>
      </c>
    </row>
    <row r="2723" spans="1:5" x14ac:dyDescent="0.3">
      <c r="A2723" s="73">
        <v>39895</v>
      </c>
      <c r="B2723" s="130">
        <v>822.919983</v>
      </c>
      <c r="C2723" s="125">
        <f t="shared" si="126"/>
        <v>0.21638352730089983</v>
      </c>
      <c r="D2723" s="128">
        <f t="shared" si="127"/>
        <v>216383.52730089982</v>
      </c>
      <c r="E2723" s="128">
        <f t="shared" ca="1" si="128"/>
        <v>194251.87393978122</v>
      </c>
    </row>
    <row r="2724" spans="1:5" x14ac:dyDescent="0.3">
      <c r="A2724" s="73">
        <v>39892</v>
      </c>
      <c r="B2724" s="130">
        <v>768.53997800000002</v>
      </c>
      <c r="C2724" s="125">
        <f t="shared" si="126"/>
        <v>0.12461583946987154</v>
      </c>
      <c r="D2724" s="128">
        <f t="shared" si="127"/>
        <v>124615.83946987154</v>
      </c>
      <c r="E2724" s="128">
        <f t="shared" ca="1" si="128"/>
        <v>194251.87393978122</v>
      </c>
    </row>
    <row r="2725" spans="1:5" x14ac:dyDescent="0.3">
      <c r="A2725" s="73">
        <v>39891</v>
      </c>
      <c r="B2725" s="130">
        <v>784.03997800000002</v>
      </c>
      <c r="C2725" s="125">
        <f t="shared" si="126"/>
        <v>0.148692391450163</v>
      </c>
      <c r="D2725" s="128">
        <f t="shared" si="127"/>
        <v>148692.39145016301</v>
      </c>
      <c r="E2725" s="128">
        <f t="shared" ca="1" si="128"/>
        <v>194251.87393978122</v>
      </c>
    </row>
    <row r="2726" spans="1:5" x14ac:dyDescent="0.3">
      <c r="A2726" s="73">
        <v>39890</v>
      </c>
      <c r="B2726" s="130">
        <v>794.34997599999997</v>
      </c>
      <c r="C2726" s="125">
        <f t="shared" si="126"/>
        <v>0.11429851385454914</v>
      </c>
      <c r="D2726" s="128">
        <f t="shared" si="127"/>
        <v>114298.51385454915</v>
      </c>
      <c r="E2726" s="128">
        <f t="shared" ca="1" si="128"/>
        <v>194251.87393978122</v>
      </c>
    </row>
    <row r="2727" spans="1:5" x14ac:dyDescent="0.3">
      <c r="A2727" s="73">
        <v>39889</v>
      </c>
      <c r="B2727" s="130">
        <v>778.11999500000002</v>
      </c>
      <c r="C2727" s="125">
        <f t="shared" si="126"/>
        <v>0.11745864174055853</v>
      </c>
      <c r="D2727" s="128">
        <f t="shared" si="127"/>
        <v>117458.64174055854</v>
      </c>
      <c r="E2727" s="128">
        <f t="shared" ca="1" si="128"/>
        <v>194251.87393978122</v>
      </c>
    </row>
    <row r="2728" spans="1:5" x14ac:dyDescent="0.3">
      <c r="A2728" s="73">
        <v>39888</v>
      </c>
      <c r="B2728" s="130">
        <v>753.89001499999995</v>
      </c>
      <c r="C2728" s="125">
        <f t="shared" si="126"/>
        <v>7.5725589266745885E-2</v>
      </c>
      <c r="D2728" s="128">
        <f t="shared" si="127"/>
        <v>75725.589266745883</v>
      </c>
      <c r="E2728" s="128">
        <f t="shared" ca="1" si="128"/>
        <v>194251.87393978122</v>
      </c>
    </row>
    <row r="2729" spans="1:5" x14ac:dyDescent="0.3">
      <c r="A2729" s="73">
        <v>39885</v>
      </c>
      <c r="B2729" s="130">
        <v>756.54998799999998</v>
      </c>
      <c r="C2729" s="125">
        <f t="shared" si="126"/>
        <v>2.9193650045261865E-2</v>
      </c>
      <c r="D2729" s="128">
        <f t="shared" si="127"/>
        <v>29193.650045261864</v>
      </c>
      <c r="E2729" s="128">
        <f t="shared" ca="1" si="128"/>
        <v>194251.87393978122</v>
      </c>
    </row>
    <row r="2730" spans="1:5" x14ac:dyDescent="0.3">
      <c r="A2730" s="73">
        <v>39884</v>
      </c>
      <c r="B2730" s="130">
        <v>750.73999000000003</v>
      </c>
      <c r="C2730" s="125">
        <f t="shared" si="126"/>
        <v>-2.7762269739570744E-3</v>
      </c>
      <c r="D2730" s="128">
        <f t="shared" si="127"/>
        <v>-2776.2269739570743</v>
      </c>
      <c r="E2730" s="128">
        <f t="shared" ca="1" si="128"/>
        <v>194251.87393978122</v>
      </c>
    </row>
    <row r="2731" spans="1:5" x14ac:dyDescent="0.3">
      <c r="A2731" s="73">
        <v>39883</v>
      </c>
      <c r="B2731" s="130">
        <v>721.35998500000005</v>
      </c>
      <c r="C2731" s="125">
        <f t="shared" si="126"/>
        <v>-5.6922522726970071E-2</v>
      </c>
      <c r="D2731" s="128">
        <f t="shared" si="127"/>
        <v>-56922.52272697007</v>
      </c>
      <c r="E2731" s="128">
        <f t="shared" ca="1" si="128"/>
        <v>194251.87393978122</v>
      </c>
    </row>
    <row r="2732" spans="1:5" x14ac:dyDescent="0.3">
      <c r="A2732" s="73">
        <v>39882</v>
      </c>
      <c r="B2732" s="130">
        <v>719.59997599999997</v>
      </c>
      <c r="C2732" s="125">
        <f t="shared" si="126"/>
        <v>-6.9250120238570245E-2</v>
      </c>
      <c r="D2732" s="128">
        <f t="shared" si="127"/>
        <v>-69250.120238570249</v>
      </c>
      <c r="E2732" s="128">
        <f t="shared" ca="1" si="128"/>
        <v>194251.87393978122</v>
      </c>
    </row>
    <row r="2733" spans="1:5" x14ac:dyDescent="0.3">
      <c r="A2733" s="73">
        <v>39881</v>
      </c>
      <c r="B2733" s="130">
        <v>676.53002900000001</v>
      </c>
      <c r="C2733" s="125">
        <f t="shared" si="126"/>
        <v>-8.9865855639191805E-2</v>
      </c>
      <c r="D2733" s="128">
        <f t="shared" si="127"/>
        <v>-89865.85563919181</v>
      </c>
      <c r="E2733" s="128">
        <f t="shared" ca="1" si="128"/>
        <v>194251.87393978122</v>
      </c>
    </row>
    <row r="2734" spans="1:5" x14ac:dyDescent="0.3">
      <c r="A2734" s="73">
        <v>39878</v>
      </c>
      <c r="B2734" s="130">
        <v>683.38000499999998</v>
      </c>
      <c r="C2734" s="125">
        <f t="shared" si="126"/>
        <v>-0.1125511127207498</v>
      </c>
      <c r="D2734" s="128">
        <f t="shared" si="127"/>
        <v>-112551.11272074981</v>
      </c>
      <c r="E2734" s="128">
        <f t="shared" ca="1" si="128"/>
        <v>194251.87393978122</v>
      </c>
    </row>
    <row r="2735" spans="1:5" x14ac:dyDescent="0.3">
      <c r="A2735" s="73">
        <v>39877</v>
      </c>
      <c r="B2735" s="130">
        <v>682.54998799999998</v>
      </c>
      <c r="C2735" s="125">
        <f t="shared" si="126"/>
        <v>-0.12374510713599229</v>
      </c>
      <c r="D2735" s="128">
        <f t="shared" si="127"/>
        <v>-123745.10713599229</v>
      </c>
      <c r="E2735" s="128">
        <f t="shared" ca="1" si="128"/>
        <v>194251.87393978122</v>
      </c>
    </row>
    <row r="2736" spans="1:5" x14ac:dyDescent="0.3">
      <c r="A2736" s="73">
        <v>39876</v>
      </c>
      <c r="B2736" s="130">
        <v>712.86999500000002</v>
      </c>
      <c r="C2736" s="125">
        <f t="shared" si="126"/>
        <v>-9.5824547359297463E-2</v>
      </c>
      <c r="D2736" s="128">
        <f t="shared" si="127"/>
        <v>-95824.547359297459</v>
      </c>
      <c r="E2736" s="128">
        <f t="shared" ca="1" si="128"/>
        <v>194251.87393978122</v>
      </c>
    </row>
    <row r="2737" spans="1:5" x14ac:dyDescent="0.3">
      <c r="A2737" s="73">
        <v>39875</v>
      </c>
      <c r="B2737" s="130">
        <v>696.330017</v>
      </c>
      <c r="C2737" s="125">
        <f t="shared" si="126"/>
        <v>-0.11764254596591772</v>
      </c>
      <c r="D2737" s="128">
        <f t="shared" si="127"/>
        <v>-117642.54596591773</v>
      </c>
      <c r="E2737" s="128">
        <f t="shared" ca="1" si="128"/>
        <v>194251.87393978122</v>
      </c>
    </row>
    <row r="2738" spans="1:5" x14ac:dyDescent="0.3">
      <c r="A2738" s="73">
        <v>39874</v>
      </c>
      <c r="B2738" s="130">
        <v>700.82000700000003</v>
      </c>
      <c r="C2738" s="125">
        <f t="shared" si="126"/>
        <v>-0.15241161032955164</v>
      </c>
      <c r="D2738" s="128">
        <f t="shared" si="127"/>
        <v>-152411.61032955165</v>
      </c>
      <c r="E2738" s="128">
        <f t="shared" ca="1" si="128"/>
        <v>194251.87393978122</v>
      </c>
    </row>
    <row r="2739" spans="1:5" x14ac:dyDescent="0.3">
      <c r="A2739" s="73">
        <v>39871</v>
      </c>
      <c r="B2739" s="130">
        <v>735.09002699999996</v>
      </c>
      <c r="C2739" s="125">
        <f t="shared" si="126"/>
        <v>-0.11985293736789737</v>
      </c>
      <c r="D2739" s="128">
        <f t="shared" si="127"/>
        <v>-119852.93736789738</v>
      </c>
      <c r="E2739" s="128">
        <f t="shared" ca="1" si="128"/>
        <v>194251.87393978122</v>
      </c>
    </row>
    <row r="2740" spans="1:5" x14ac:dyDescent="0.3">
      <c r="A2740" s="73">
        <v>39870</v>
      </c>
      <c r="B2740" s="130">
        <v>752.830017</v>
      </c>
      <c r="C2740" s="125">
        <f t="shared" si="126"/>
        <v>-9.7044610994370117E-2</v>
      </c>
      <c r="D2740" s="128">
        <f t="shared" si="127"/>
        <v>-97044.610994370116</v>
      </c>
      <c r="E2740" s="128">
        <f t="shared" ca="1" si="128"/>
        <v>194251.87393978122</v>
      </c>
    </row>
    <row r="2741" spans="1:5" x14ac:dyDescent="0.3">
      <c r="A2741" s="73">
        <v>39869</v>
      </c>
      <c r="B2741" s="130">
        <v>764.90002400000003</v>
      </c>
      <c r="C2741" s="125">
        <f t="shared" si="126"/>
        <v>-7.5269537976059731E-2</v>
      </c>
      <c r="D2741" s="128">
        <f t="shared" si="127"/>
        <v>-75269.537976059728</v>
      </c>
      <c r="E2741" s="128">
        <f t="shared" ca="1" si="128"/>
        <v>194251.87393978122</v>
      </c>
    </row>
    <row r="2742" spans="1:5" x14ac:dyDescent="0.3">
      <c r="A2742" s="73">
        <v>39868</v>
      </c>
      <c r="B2742" s="130">
        <v>773.14001499999995</v>
      </c>
      <c r="C2742" s="125">
        <f t="shared" si="126"/>
        <v>-0.11122095705397883</v>
      </c>
      <c r="D2742" s="128">
        <f t="shared" si="127"/>
        <v>-111220.95705397883</v>
      </c>
      <c r="E2742" s="128">
        <f t="shared" ca="1" si="128"/>
        <v>194251.87393978122</v>
      </c>
    </row>
    <row r="2743" spans="1:5" x14ac:dyDescent="0.3">
      <c r="A2743" s="73">
        <v>39867</v>
      </c>
      <c r="B2743" s="130">
        <v>743.330017</v>
      </c>
      <c r="C2743" s="125">
        <f t="shared" si="126"/>
        <v>-0.14422054163169806</v>
      </c>
      <c r="D2743" s="128">
        <f t="shared" si="127"/>
        <v>-144220.54163169806</v>
      </c>
      <c r="E2743" s="128">
        <f t="shared" ca="1" si="128"/>
        <v>194251.87393978122</v>
      </c>
    </row>
    <row r="2744" spans="1:5" x14ac:dyDescent="0.3">
      <c r="A2744" s="73">
        <v>39864</v>
      </c>
      <c r="B2744" s="130">
        <v>770.04998799999998</v>
      </c>
      <c r="C2744" s="125">
        <f t="shared" si="126"/>
        <v>-8.9613986109517874E-2</v>
      </c>
      <c r="D2744" s="128">
        <f t="shared" si="127"/>
        <v>-89613.986109517879</v>
      </c>
      <c r="E2744" s="128">
        <f t="shared" ca="1" si="128"/>
        <v>194251.87393978122</v>
      </c>
    </row>
    <row r="2745" spans="1:5" x14ac:dyDescent="0.3">
      <c r="A2745" s="73">
        <v>39863</v>
      </c>
      <c r="B2745" s="130">
        <v>778.94000200000005</v>
      </c>
      <c r="C2745" s="125">
        <f t="shared" si="126"/>
        <v>-6.4032754503749012E-2</v>
      </c>
      <c r="D2745" s="128">
        <f t="shared" si="127"/>
        <v>-64032.754503749013</v>
      </c>
      <c r="E2745" s="128">
        <f t="shared" ca="1" si="128"/>
        <v>194251.87393978122</v>
      </c>
    </row>
    <row r="2746" spans="1:5" x14ac:dyDescent="0.3">
      <c r="A2746" s="73">
        <v>39862</v>
      </c>
      <c r="B2746" s="130">
        <v>788.419983</v>
      </c>
      <c r="C2746" s="125">
        <f t="shared" si="126"/>
        <v>-5.9736945775996086E-2</v>
      </c>
      <c r="D2746" s="128">
        <f t="shared" si="127"/>
        <v>-59736.945775996086</v>
      </c>
      <c r="E2746" s="128">
        <f t="shared" ca="1" si="128"/>
        <v>194251.87393978122</v>
      </c>
    </row>
    <row r="2747" spans="1:5" x14ac:dyDescent="0.3">
      <c r="A2747" s="73">
        <v>39861</v>
      </c>
      <c r="B2747" s="130">
        <v>789.169983</v>
      </c>
      <c r="C2747" s="125">
        <f t="shared" si="126"/>
        <v>-4.39402245010172E-2</v>
      </c>
      <c r="D2747" s="128">
        <f t="shared" si="127"/>
        <v>-43940.224501017197</v>
      </c>
      <c r="E2747" s="128">
        <f t="shared" ca="1" si="128"/>
        <v>194251.87393978122</v>
      </c>
    </row>
    <row r="2748" spans="1:5" x14ac:dyDescent="0.3">
      <c r="A2748" s="73">
        <v>39857</v>
      </c>
      <c r="B2748" s="130">
        <v>826.84002699999996</v>
      </c>
      <c r="C2748" s="125">
        <f t="shared" si="126"/>
        <v>1.1624231052791423E-3</v>
      </c>
      <c r="D2748" s="128">
        <f t="shared" si="127"/>
        <v>1162.4231052791422</v>
      </c>
      <c r="E2748" s="128">
        <f t="shared" ca="1" si="128"/>
        <v>194251.87393978122</v>
      </c>
    </row>
    <row r="2749" spans="1:5" x14ac:dyDescent="0.3">
      <c r="A2749" s="73">
        <v>39856</v>
      </c>
      <c r="B2749" s="130">
        <v>835.19000200000005</v>
      </c>
      <c r="C2749" s="125">
        <f t="shared" si="126"/>
        <v>-1.1773212513195075E-2</v>
      </c>
      <c r="D2749" s="128">
        <f t="shared" si="127"/>
        <v>-11773.212513195074</v>
      </c>
      <c r="E2749" s="128">
        <f t="shared" ca="1" si="128"/>
        <v>194251.87393978122</v>
      </c>
    </row>
    <row r="2750" spans="1:5" x14ac:dyDescent="0.3">
      <c r="A2750" s="73">
        <v>39855</v>
      </c>
      <c r="B2750" s="130">
        <v>833.73999000000003</v>
      </c>
      <c r="C2750" s="125">
        <f t="shared" si="126"/>
        <v>-4.6162335404382748E-2</v>
      </c>
      <c r="D2750" s="128">
        <f t="shared" si="127"/>
        <v>-46162.335404382749</v>
      </c>
      <c r="E2750" s="128">
        <f t="shared" ca="1" si="128"/>
        <v>194251.87393978122</v>
      </c>
    </row>
    <row r="2751" spans="1:5" x14ac:dyDescent="0.3">
      <c r="A2751" s="73">
        <v>39854</v>
      </c>
      <c r="B2751" s="130">
        <v>827.15997300000004</v>
      </c>
      <c r="C2751" s="125">
        <f t="shared" si="126"/>
        <v>-2.193429014372017E-2</v>
      </c>
      <c r="D2751" s="128">
        <f t="shared" si="127"/>
        <v>-21934.290143720169</v>
      </c>
      <c r="E2751" s="128">
        <f t="shared" ca="1" si="128"/>
        <v>194251.87393978122</v>
      </c>
    </row>
    <row r="2752" spans="1:5" x14ac:dyDescent="0.3">
      <c r="A2752" s="73">
        <v>39853</v>
      </c>
      <c r="B2752" s="130">
        <v>869.89001499999995</v>
      </c>
      <c r="C2752" s="125">
        <f t="shared" si="126"/>
        <v>3.9829312216783652E-2</v>
      </c>
      <c r="D2752" s="128">
        <f t="shared" si="127"/>
        <v>39829.312216783655</v>
      </c>
      <c r="E2752" s="128">
        <f t="shared" ca="1" si="128"/>
        <v>194251.87393978122</v>
      </c>
    </row>
    <row r="2753" spans="1:5" x14ac:dyDescent="0.3">
      <c r="A2753" s="73">
        <v>39850</v>
      </c>
      <c r="B2753" s="130">
        <v>868.59997599999997</v>
      </c>
      <c r="C2753" s="125">
        <f t="shared" si="126"/>
        <v>4.4053084285549549E-2</v>
      </c>
      <c r="D2753" s="128">
        <f t="shared" si="127"/>
        <v>44053.08428554955</v>
      </c>
      <c r="E2753" s="128">
        <f t="shared" ca="1" si="128"/>
        <v>194251.87393978122</v>
      </c>
    </row>
    <row r="2754" spans="1:5" x14ac:dyDescent="0.3">
      <c r="A2754" s="73">
        <v>39849</v>
      </c>
      <c r="B2754" s="130">
        <v>845.84997599999997</v>
      </c>
      <c r="C2754" s="125">
        <f t="shared" si="126"/>
        <v>2.2175197583081507E-2</v>
      </c>
      <c r="D2754" s="128">
        <f t="shared" si="127"/>
        <v>22175.197583081506</v>
      </c>
      <c r="E2754" s="128">
        <f t="shared" ca="1" si="128"/>
        <v>194251.87393978122</v>
      </c>
    </row>
    <row r="2755" spans="1:5" x14ac:dyDescent="0.3">
      <c r="A2755" s="73">
        <v>39848</v>
      </c>
      <c r="B2755" s="130">
        <v>832.22997999999995</v>
      </c>
      <c r="C2755" s="125">
        <f t="shared" si="126"/>
        <v>-9.5330025889389658E-3</v>
      </c>
      <c r="D2755" s="128">
        <f t="shared" si="127"/>
        <v>-9533.0025889389653</v>
      </c>
      <c r="E2755" s="128">
        <f t="shared" ca="1" si="128"/>
        <v>194251.87393978122</v>
      </c>
    </row>
    <row r="2756" spans="1:5" x14ac:dyDescent="0.3">
      <c r="A2756" s="73">
        <v>39847</v>
      </c>
      <c r="B2756" s="130">
        <v>838.51000999999997</v>
      </c>
      <c r="C2756" s="125">
        <f t="shared" si="126"/>
        <v>4.1342788553365262E-2</v>
      </c>
      <c r="D2756" s="128">
        <f t="shared" si="127"/>
        <v>41342.788553365259</v>
      </c>
      <c r="E2756" s="128">
        <f t="shared" ca="1" si="128"/>
        <v>194251.87393978122</v>
      </c>
    </row>
    <row r="2757" spans="1:5" x14ac:dyDescent="0.3">
      <c r="A2757" s="73">
        <v>39846</v>
      </c>
      <c r="B2757" s="130">
        <v>825.44000200000005</v>
      </c>
      <c r="C2757" s="125">
        <f t="shared" si="126"/>
        <v>-2.9031187532531755E-2</v>
      </c>
      <c r="D2757" s="128">
        <f t="shared" si="127"/>
        <v>-29031.187532531756</v>
      </c>
      <c r="E2757" s="128">
        <f t="shared" ca="1" si="128"/>
        <v>194251.87393978122</v>
      </c>
    </row>
    <row r="2758" spans="1:5" x14ac:dyDescent="0.3">
      <c r="A2758" s="73">
        <v>39843</v>
      </c>
      <c r="B2758" s="130">
        <v>825.88000499999998</v>
      </c>
      <c r="C2758" s="125">
        <f t="shared" si="126"/>
        <v>-2.1167640756247774E-2</v>
      </c>
      <c r="D2758" s="128">
        <f t="shared" si="127"/>
        <v>-21167.640756247773</v>
      </c>
      <c r="E2758" s="128">
        <f t="shared" ca="1" si="128"/>
        <v>194251.87393978122</v>
      </c>
    </row>
    <row r="2759" spans="1:5" x14ac:dyDescent="0.3">
      <c r="A2759" s="73">
        <v>39842</v>
      </c>
      <c r="B2759" s="130">
        <v>845.14001499999995</v>
      </c>
      <c r="C2759" s="125">
        <f t="shared" si="126"/>
        <v>2.990695705007429E-3</v>
      </c>
      <c r="D2759" s="128">
        <f t="shared" si="127"/>
        <v>2990.6957050074288</v>
      </c>
      <c r="E2759" s="128">
        <f t="shared" ca="1" si="128"/>
        <v>194251.87393978122</v>
      </c>
    </row>
    <row r="2760" spans="1:5" x14ac:dyDescent="0.3">
      <c r="A2760" s="73">
        <v>39841</v>
      </c>
      <c r="B2760" s="130">
        <v>874.09002699999996</v>
      </c>
      <c r="C2760" s="125">
        <f t="shared" ref="C2760:C2823" si="129">B2760/B2770-1</f>
        <v>2.6383063100547943E-3</v>
      </c>
      <c r="D2760" s="128">
        <f t="shared" ref="D2760:D2823" si="130">C2760*$B$5</f>
        <v>2638.3063100547943</v>
      </c>
      <c r="E2760" s="128">
        <f t="shared" ref="E2760:E2823" ca="1" si="131">ABS(_xlfn.PERCENTILE.INC(OFFSET(D2760,0,0,Window),1-VaRLevel))</f>
        <v>194251.87393978122</v>
      </c>
    </row>
    <row r="2761" spans="1:5" x14ac:dyDescent="0.3">
      <c r="A2761" s="73">
        <v>39840</v>
      </c>
      <c r="B2761" s="130">
        <v>845.71002199999998</v>
      </c>
      <c r="C2761" s="125">
        <f t="shared" si="129"/>
        <v>-2.8209946128628816E-2</v>
      </c>
      <c r="D2761" s="128">
        <f t="shared" si="130"/>
        <v>-28209.946128628817</v>
      </c>
      <c r="E2761" s="128">
        <f t="shared" ca="1" si="131"/>
        <v>194251.87393978122</v>
      </c>
    </row>
    <row r="2762" spans="1:5" x14ac:dyDescent="0.3">
      <c r="A2762" s="73">
        <v>39839</v>
      </c>
      <c r="B2762" s="130">
        <v>836.57000700000003</v>
      </c>
      <c r="C2762" s="125">
        <f t="shared" si="129"/>
        <v>-6.0403179030354637E-2</v>
      </c>
      <c r="D2762" s="128">
        <f t="shared" si="130"/>
        <v>-60403.179030354637</v>
      </c>
      <c r="E2762" s="128">
        <f t="shared" ca="1" si="131"/>
        <v>194251.87393978122</v>
      </c>
    </row>
    <row r="2763" spans="1:5" x14ac:dyDescent="0.3">
      <c r="A2763" s="73">
        <v>39836</v>
      </c>
      <c r="B2763" s="130">
        <v>831.95001200000002</v>
      </c>
      <c r="C2763" s="125">
        <f t="shared" si="129"/>
        <v>-8.5497861684188936E-2</v>
      </c>
      <c r="D2763" s="128">
        <f t="shared" si="130"/>
        <v>-85497.861684188931</v>
      </c>
      <c r="E2763" s="128">
        <f t="shared" ca="1" si="131"/>
        <v>194251.87393978122</v>
      </c>
    </row>
    <row r="2764" spans="1:5" x14ac:dyDescent="0.3">
      <c r="A2764" s="73">
        <v>39835</v>
      </c>
      <c r="B2764" s="130">
        <v>827.5</v>
      </c>
      <c r="C2764" s="125">
        <f t="shared" si="129"/>
        <v>-8.7299423046174218E-2</v>
      </c>
      <c r="D2764" s="128">
        <f t="shared" si="130"/>
        <v>-87299.423046174212</v>
      </c>
      <c r="E2764" s="128">
        <f t="shared" ca="1" si="131"/>
        <v>194251.87393978122</v>
      </c>
    </row>
    <row r="2765" spans="1:5" x14ac:dyDescent="0.3">
      <c r="A2765" s="73">
        <v>39834</v>
      </c>
      <c r="B2765" s="130">
        <v>840.23999000000003</v>
      </c>
      <c r="C2765" s="125">
        <f t="shared" si="129"/>
        <v>-0.10105918560745664</v>
      </c>
      <c r="D2765" s="128">
        <f t="shared" si="130"/>
        <v>-101059.18560745663</v>
      </c>
      <c r="E2765" s="128">
        <f t="shared" ca="1" si="131"/>
        <v>194251.87393978122</v>
      </c>
    </row>
    <row r="2766" spans="1:5" x14ac:dyDescent="0.3">
      <c r="A2766" s="73">
        <v>39833</v>
      </c>
      <c r="B2766" s="130">
        <v>805.21997099999999</v>
      </c>
      <c r="C2766" s="125">
        <f t="shared" si="129"/>
        <v>-0.13179151374036535</v>
      </c>
      <c r="D2766" s="128">
        <f t="shared" si="130"/>
        <v>-131791.51374036536</v>
      </c>
      <c r="E2766" s="128">
        <f t="shared" ca="1" si="131"/>
        <v>194251.87393978122</v>
      </c>
    </row>
    <row r="2767" spans="1:5" x14ac:dyDescent="0.3">
      <c r="A2767" s="73">
        <v>39829</v>
      </c>
      <c r="B2767" s="130">
        <v>850.11999500000002</v>
      </c>
      <c r="C2767" s="125">
        <f t="shared" si="129"/>
        <v>-8.7658289388172883E-2</v>
      </c>
      <c r="D2767" s="128">
        <f t="shared" si="130"/>
        <v>-87658.289388172881</v>
      </c>
      <c r="E2767" s="128">
        <f t="shared" ca="1" si="131"/>
        <v>194251.87393978122</v>
      </c>
    </row>
    <row r="2768" spans="1:5" x14ac:dyDescent="0.3">
      <c r="A2768" s="73">
        <v>39828</v>
      </c>
      <c r="B2768" s="130">
        <v>843.73999000000003</v>
      </c>
      <c r="C2768" s="125">
        <f t="shared" si="129"/>
        <v>-6.5884317741489062E-2</v>
      </c>
      <c r="D2768" s="128">
        <f t="shared" si="130"/>
        <v>-65884.317741489067</v>
      </c>
      <c r="E2768" s="128">
        <f t="shared" ca="1" si="131"/>
        <v>194251.87393978122</v>
      </c>
    </row>
    <row r="2769" spans="1:5" x14ac:dyDescent="0.3">
      <c r="A2769" s="73">
        <v>39827</v>
      </c>
      <c r="B2769" s="130">
        <v>842.61999500000002</v>
      </c>
      <c r="C2769" s="125">
        <f t="shared" si="129"/>
        <v>-5.3916306466423425E-2</v>
      </c>
      <c r="D2769" s="128">
        <f t="shared" si="130"/>
        <v>-53916.306466423426</v>
      </c>
      <c r="E2769" s="128">
        <f t="shared" ca="1" si="131"/>
        <v>194251.87393978122</v>
      </c>
    </row>
    <row r="2770" spans="1:5" x14ac:dyDescent="0.3">
      <c r="A2770" s="73">
        <v>39826</v>
      </c>
      <c r="B2770" s="130">
        <v>871.78997800000002</v>
      </c>
      <c r="C2770" s="125">
        <f t="shared" si="129"/>
        <v>2.7259495368650022E-3</v>
      </c>
      <c r="D2770" s="128">
        <f t="shared" si="130"/>
        <v>2725.9495368650023</v>
      </c>
      <c r="E2770" s="128">
        <f t="shared" ca="1" si="131"/>
        <v>194251.87393978122</v>
      </c>
    </row>
    <row r="2771" spans="1:5" x14ac:dyDescent="0.3">
      <c r="A2771" s="73">
        <v>39825</v>
      </c>
      <c r="B2771" s="130">
        <v>870.26000999999997</v>
      </c>
      <c r="C2771" s="125">
        <f t="shared" si="129"/>
        <v>-2.9101489859324481E-3</v>
      </c>
      <c r="D2771" s="128">
        <f t="shared" si="130"/>
        <v>-2910.1489859324479</v>
      </c>
      <c r="E2771" s="128">
        <f t="shared" ca="1" si="131"/>
        <v>194251.87393978122</v>
      </c>
    </row>
    <row r="2772" spans="1:5" x14ac:dyDescent="0.3">
      <c r="A2772" s="73">
        <v>39822</v>
      </c>
      <c r="B2772" s="130">
        <v>890.34997599999997</v>
      </c>
      <c r="C2772" s="125">
        <f t="shared" si="129"/>
        <v>2.5571561811072341E-2</v>
      </c>
      <c r="D2772" s="128">
        <f t="shared" si="130"/>
        <v>25571.561811072341</v>
      </c>
      <c r="E2772" s="128">
        <f t="shared" ca="1" si="131"/>
        <v>194251.87393978122</v>
      </c>
    </row>
    <row r="2773" spans="1:5" x14ac:dyDescent="0.3">
      <c r="A2773" s="73">
        <v>39821</v>
      </c>
      <c r="B2773" s="130">
        <v>909.72997999999995</v>
      </c>
      <c r="C2773" s="125">
        <f t="shared" si="129"/>
        <v>5.3952926985412875E-2</v>
      </c>
      <c r="D2773" s="128">
        <f t="shared" si="130"/>
        <v>53952.926985412872</v>
      </c>
      <c r="E2773" s="128">
        <f t="shared" ca="1" si="131"/>
        <v>194251.87393978122</v>
      </c>
    </row>
    <row r="2774" spans="1:5" x14ac:dyDescent="0.3">
      <c r="A2774" s="73">
        <v>39820</v>
      </c>
      <c r="B2774" s="130">
        <v>906.65002400000003</v>
      </c>
      <c r="C2774" s="125">
        <f t="shared" si="129"/>
        <v>4.0177619860619629E-2</v>
      </c>
      <c r="D2774" s="128">
        <f t="shared" si="130"/>
        <v>40177.619860619627</v>
      </c>
      <c r="E2774" s="128">
        <f t="shared" ca="1" si="131"/>
        <v>194251.87393978122</v>
      </c>
    </row>
    <row r="2775" spans="1:5" x14ac:dyDescent="0.3">
      <c r="A2775" s="73">
        <v>39819</v>
      </c>
      <c r="B2775" s="130">
        <v>934.70001200000002</v>
      </c>
      <c r="C2775" s="125">
        <f t="shared" si="129"/>
        <v>5.273235880562499E-2</v>
      </c>
      <c r="D2775" s="128">
        <f t="shared" si="130"/>
        <v>52732.358805624994</v>
      </c>
      <c r="E2775" s="128">
        <f t="shared" ca="1" si="131"/>
        <v>194251.87393978122</v>
      </c>
    </row>
    <row r="2776" spans="1:5" x14ac:dyDescent="0.3">
      <c r="A2776" s="73">
        <v>39818</v>
      </c>
      <c r="B2776" s="130">
        <v>927.45001200000002</v>
      </c>
      <c r="C2776" s="125">
        <f t="shared" si="129"/>
        <v>4.7634625902082783E-2</v>
      </c>
      <c r="D2776" s="128">
        <f t="shared" si="130"/>
        <v>47634.625902082786</v>
      </c>
      <c r="E2776" s="128">
        <f t="shared" ca="1" si="131"/>
        <v>194251.87393978122</v>
      </c>
    </row>
    <row r="2777" spans="1:5" x14ac:dyDescent="0.3">
      <c r="A2777" s="73">
        <v>39815</v>
      </c>
      <c r="B2777" s="130">
        <v>931.79998799999998</v>
      </c>
      <c r="C2777" s="125">
        <f t="shared" si="129"/>
        <v>3.0273551574103053E-2</v>
      </c>
      <c r="D2777" s="128">
        <f t="shared" si="130"/>
        <v>30273.551574103054</v>
      </c>
      <c r="E2777" s="128">
        <f t="shared" ca="1" si="131"/>
        <v>194251.87393978122</v>
      </c>
    </row>
    <row r="2778" spans="1:5" x14ac:dyDescent="0.3">
      <c r="A2778" s="73">
        <v>39813</v>
      </c>
      <c r="B2778" s="130">
        <v>903.25</v>
      </c>
      <c r="C2778" s="125">
        <f t="shared" si="129"/>
        <v>-1.0874080768433991E-2</v>
      </c>
      <c r="D2778" s="128">
        <f t="shared" si="130"/>
        <v>-10874.080768433991</v>
      </c>
      <c r="E2778" s="128">
        <f t="shared" ca="1" si="131"/>
        <v>194251.87393978122</v>
      </c>
    </row>
    <row r="2779" spans="1:5" x14ac:dyDescent="0.3">
      <c r="A2779" s="73">
        <v>39812</v>
      </c>
      <c r="B2779" s="130">
        <v>890.64001499999995</v>
      </c>
      <c r="C2779" s="125">
        <f t="shared" si="129"/>
        <v>2.5409590271518345E-2</v>
      </c>
      <c r="D2779" s="128">
        <f t="shared" si="130"/>
        <v>25409.590271518344</v>
      </c>
      <c r="E2779" s="128">
        <f t="shared" ca="1" si="131"/>
        <v>194251.87393978122</v>
      </c>
    </row>
    <row r="2780" spans="1:5" x14ac:dyDescent="0.3">
      <c r="A2780" s="73">
        <v>39811</v>
      </c>
      <c r="B2780" s="130">
        <v>869.419983</v>
      </c>
      <c r="C2780" s="125">
        <f t="shared" si="129"/>
        <v>-1.171950170437519E-2</v>
      </c>
      <c r="D2780" s="128">
        <f t="shared" si="130"/>
        <v>-11719.50170437519</v>
      </c>
      <c r="E2780" s="128">
        <f t="shared" ca="1" si="131"/>
        <v>194251.87393978122</v>
      </c>
    </row>
    <row r="2781" spans="1:5" x14ac:dyDescent="0.3">
      <c r="A2781" s="73">
        <v>39808</v>
      </c>
      <c r="B2781" s="130">
        <v>872.79998799999998</v>
      </c>
      <c r="C2781" s="125">
        <f t="shared" si="129"/>
        <v>-9.0435899630525451E-4</v>
      </c>
      <c r="D2781" s="128">
        <f t="shared" si="130"/>
        <v>-904.35899630525455</v>
      </c>
      <c r="E2781" s="128">
        <f t="shared" ca="1" si="131"/>
        <v>194251.87393978122</v>
      </c>
    </row>
    <row r="2782" spans="1:5" x14ac:dyDescent="0.3">
      <c r="A2782" s="73">
        <v>39806</v>
      </c>
      <c r="B2782" s="130">
        <v>868.15002400000003</v>
      </c>
      <c r="C2782" s="125">
        <f t="shared" si="129"/>
        <v>-3.4573602537404935E-2</v>
      </c>
      <c r="D2782" s="128">
        <f t="shared" si="130"/>
        <v>-34573.602537404935</v>
      </c>
      <c r="E2782" s="128">
        <f t="shared" ca="1" si="131"/>
        <v>194251.87393978122</v>
      </c>
    </row>
    <row r="2783" spans="1:5" x14ac:dyDescent="0.3">
      <c r="A2783" s="73">
        <v>39805</v>
      </c>
      <c r="B2783" s="130">
        <v>863.15997300000004</v>
      </c>
      <c r="C2783" s="125">
        <f t="shared" si="129"/>
        <v>-2.8705830609786598E-2</v>
      </c>
      <c r="D2783" s="128">
        <f t="shared" si="130"/>
        <v>-28705.830609786597</v>
      </c>
      <c r="E2783" s="128">
        <f t="shared" ca="1" si="131"/>
        <v>194251.87393978122</v>
      </c>
    </row>
    <row r="2784" spans="1:5" x14ac:dyDescent="0.3">
      <c r="A2784" s="73">
        <v>39804</v>
      </c>
      <c r="B2784" s="130">
        <v>871.63000499999998</v>
      </c>
      <c r="C2784" s="125">
        <f t="shared" si="129"/>
        <v>-4.1848968338806691E-2</v>
      </c>
      <c r="D2784" s="128">
        <f t="shared" si="130"/>
        <v>-41848.968338806691</v>
      </c>
      <c r="E2784" s="128">
        <f t="shared" ca="1" si="131"/>
        <v>194251.87393978122</v>
      </c>
    </row>
    <row r="2785" spans="1:5" x14ac:dyDescent="0.3">
      <c r="A2785" s="73">
        <v>39801</v>
      </c>
      <c r="B2785" s="130">
        <v>887.88000499999998</v>
      </c>
      <c r="C2785" s="125">
        <f t="shared" si="129"/>
        <v>1.3480655547656317E-2</v>
      </c>
      <c r="D2785" s="128">
        <f t="shared" si="130"/>
        <v>13480.655547656317</v>
      </c>
      <c r="E2785" s="128">
        <f t="shared" ca="1" si="131"/>
        <v>194251.87393978122</v>
      </c>
    </row>
    <row r="2786" spans="1:5" x14ac:dyDescent="0.3">
      <c r="A2786" s="73">
        <v>39800</v>
      </c>
      <c r="B2786" s="130">
        <v>885.28002900000001</v>
      </c>
      <c r="C2786" s="125">
        <f t="shared" si="129"/>
        <v>4.7396014498573669E-2</v>
      </c>
      <c r="D2786" s="128">
        <f t="shared" si="130"/>
        <v>47396.01449857367</v>
      </c>
      <c r="E2786" s="128">
        <f t="shared" ca="1" si="131"/>
        <v>194251.87393978122</v>
      </c>
    </row>
    <row r="2787" spans="1:5" x14ac:dyDescent="0.3">
      <c r="A2787" s="73">
        <v>39799</v>
      </c>
      <c r="B2787" s="130">
        <v>904.419983</v>
      </c>
      <c r="C2787" s="125">
        <f t="shared" si="129"/>
        <v>3.8679736071384418E-2</v>
      </c>
      <c r="D2787" s="128">
        <f t="shared" si="130"/>
        <v>38679.736071384417</v>
      </c>
      <c r="E2787" s="128">
        <f t="shared" ca="1" si="131"/>
        <v>194251.87393978122</v>
      </c>
    </row>
    <row r="2788" spans="1:5" x14ac:dyDescent="0.3">
      <c r="A2788" s="73">
        <v>39798</v>
      </c>
      <c r="B2788" s="130">
        <v>913.17999299999997</v>
      </c>
      <c r="C2788" s="125">
        <f t="shared" si="129"/>
        <v>7.5835575867003513E-2</v>
      </c>
      <c r="D2788" s="128">
        <f t="shared" si="130"/>
        <v>75835.575867003514</v>
      </c>
      <c r="E2788" s="128">
        <f t="shared" ca="1" si="131"/>
        <v>194251.87393978122</v>
      </c>
    </row>
    <row r="2789" spans="1:5" x14ac:dyDescent="0.3">
      <c r="A2789" s="73">
        <v>39797</v>
      </c>
      <c r="B2789" s="130">
        <v>868.57000700000003</v>
      </c>
      <c r="C2789" s="125">
        <f t="shared" si="129"/>
        <v>6.4150137328257362E-2</v>
      </c>
      <c r="D2789" s="128">
        <f t="shared" si="130"/>
        <v>64150.137328257362</v>
      </c>
      <c r="E2789" s="128">
        <f t="shared" ca="1" si="131"/>
        <v>194251.87393978122</v>
      </c>
    </row>
    <row r="2790" spans="1:5" x14ac:dyDescent="0.3">
      <c r="A2790" s="73">
        <v>39794</v>
      </c>
      <c r="B2790" s="130">
        <v>879.72997999999995</v>
      </c>
      <c r="C2790" s="125">
        <f t="shared" si="129"/>
        <v>-1.842141634407557E-2</v>
      </c>
      <c r="D2790" s="128">
        <f t="shared" si="130"/>
        <v>-18421.416344075569</v>
      </c>
      <c r="E2790" s="128">
        <f t="shared" ca="1" si="131"/>
        <v>194251.87393978122</v>
      </c>
    </row>
    <row r="2791" spans="1:5" x14ac:dyDescent="0.3">
      <c r="A2791" s="73">
        <v>39793</v>
      </c>
      <c r="B2791" s="130">
        <v>873.59002699999996</v>
      </c>
      <c r="C2791" s="125">
        <f t="shared" si="129"/>
        <v>-1.5872798881477079E-2</v>
      </c>
      <c r="D2791" s="128">
        <f t="shared" si="130"/>
        <v>-15872.79888147708</v>
      </c>
      <c r="E2791" s="128">
        <f t="shared" ca="1" si="131"/>
        <v>194251.87393978122</v>
      </c>
    </row>
    <row r="2792" spans="1:5" x14ac:dyDescent="0.3">
      <c r="A2792" s="73">
        <v>39792</v>
      </c>
      <c r="B2792" s="130">
        <v>899.23999000000003</v>
      </c>
      <c r="C2792" s="125">
        <f t="shared" si="129"/>
        <v>4.8810896170746965E-2</v>
      </c>
      <c r="D2792" s="128">
        <f t="shared" si="130"/>
        <v>48810.896170746964</v>
      </c>
      <c r="E2792" s="128">
        <f t="shared" ca="1" si="131"/>
        <v>194251.87393978122</v>
      </c>
    </row>
    <row r="2793" spans="1:5" x14ac:dyDescent="0.3">
      <c r="A2793" s="73">
        <v>39791</v>
      </c>
      <c r="B2793" s="130">
        <v>888.669983</v>
      </c>
      <c r="C2793" s="125">
        <f t="shared" si="129"/>
        <v>4.3272543274374797E-2</v>
      </c>
      <c r="D2793" s="128">
        <f t="shared" si="130"/>
        <v>43272.543274374795</v>
      </c>
      <c r="E2793" s="128">
        <f t="shared" ca="1" si="131"/>
        <v>194251.87393978122</v>
      </c>
    </row>
    <row r="2794" spans="1:5" x14ac:dyDescent="0.3">
      <c r="A2794" s="73">
        <v>39790</v>
      </c>
      <c r="B2794" s="130">
        <v>909.70001200000002</v>
      </c>
      <c r="C2794" s="125">
        <f t="shared" si="129"/>
        <v>0.13708233319327068</v>
      </c>
      <c r="D2794" s="128">
        <f t="shared" si="130"/>
        <v>137082.33319327066</v>
      </c>
      <c r="E2794" s="128">
        <f t="shared" ca="1" si="131"/>
        <v>194251.87393978122</v>
      </c>
    </row>
    <row r="2795" spans="1:5" x14ac:dyDescent="0.3">
      <c r="A2795" s="73">
        <v>39787</v>
      </c>
      <c r="B2795" s="130">
        <v>876.07000700000003</v>
      </c>
      <c r="C2795" s="125">
        <f t="shared" si="129"/>
        <v>0.16430546577984839</v>
      </c>
      <c r="D2795" s="128">
        <f t="shared" si="130"/>
        <v>164305.4657798484</v>
      </c>
      <c r="E2795" s="128">
        <f t="shared" ca="1" si="131"/>
        <v>194251.87393978122</v>
      </c>
    </row>
    <row r="2796" spans="1:5" x14ac:dyDescent="0.3">
      <c r="A2796" s="73">
        <v>39786</v>
      </c>
      <c r="B2796" s="130">
        <v>845.21997099999999</v>
      </c>
      <c r="C2796" s="125">
        <f t="shared" si="129"/>
        <v>4.7905915328422921E-2</v>
      </c>
      <c r="D2796" s="128">
        <f t="shared" si="130"/>
        <v>47905.915328422918</v>
      </c>
      <c r="E2796" s="128">
        <f t="shared" ca="1" si="131"/>
        <v>194251.87393978122</v>
      </c>
    </row>
    <row r="2797" spans="1:5" x14ac:dyDescent="0.3">
      <c r="A2797" s="73">
        <v>39785</v>
      </c>
      <c r="B2797" s="130">
        <v>870.73999000000003</v>
      </c>
      <c r="C2797" s="125">
        <f t="shared" si="129"/>
        <v>1.3525462179471148E-2</v>
      </c>
      <c r="D2797" s="128">
        <f t="shared" si="130"/>
        <v>13525.462179471147</v>
      </c>
      <c r="E2797" s="128">
        <f t="shared" ca="1" si="131"/>
        <v>194251.87393978122</v>
      </c>
    </row>
    <row r="2798" spans="1:5" x14ac:dyDescent="0.3">
      <c r="A2798" s="73">
        <v>39784</v>
      </c>
      <c r="B2798" s="130">
        <v>848.80999799999995</v>
      </c>
      <c r="C2798" s="125">
        <f t="shared" si="129"/>
        <v>-2.280343226564896E-3</v>
      </c>
      <c r="D2798" s="128">
        <f t="shared" si="130"/>
        <v>-2280.3432265648958</v>
      </c>
      <c r="E2798" s="128">
        <f t="shared" ca="1" si="131"/>
        <v>194251.87393978122</v>
      </c>
    </row>
    <row r="2799" spans="1:5" x14ac:dyDescent="0.3">
      <c r="A2799" s="73">
        <v>39783</v>
      </c>
      <c r="B2799" s="130">
        <v>816.21002199999998</v>
      </c>
      <c r="C2799" s="125">
        <f t="shared" si="129"/>
        <v>-6.5361973042131982E-2</v>
      </c>
      <c r="D2799" s="128">
        <f t="shared" si="130"/>
        <v>-65361.973042131984</v>
      </c>
      <c r="E2799" s="128">
        <f t="shared" ca="1" si="131"/>
        <v>194251.87393978122</v>
      </c>
    </row>
    <row r="2800" spans="1:5" x14ac:dyDescent="0.3">
      <c r="A2800" s="73">
        <v>39780</v>
      </c>
      <c r="B2800" s="130">
        <v>896.23999000000003</v>
      </c>
      <c r="C2800" s="125">
        <f t="shared" si="129"/>
        <v>-1.6515037324376203E-2</v>
      </c>
      <c r="D2800" s="128">
        <f t="shared" si="130"/>
        <v>-16515.037324376204</v>
      </c>
      <c r="E2800" s="128">
        <f t="shared" ca="1" si="131"/>
        <v>194251.87393978122</v>
      </c>
    </row>
    <row r="2801" spans="1:5" x14ac:dyDescent="0.3">
      <c r="A2801" s="73">
        <v>39778</v>
      </c>
      <c r="B2801" s="130">
        <v>887.67999299999997</v>
      </c>
      <c r="C2801" s="125">
        <f t="shared" si="129"/>
        <v>4.1511211425712125E-2</v>
      </c>
      <c r="D2801" s="128">
        <f t="shared" si="130"/>
        <v>41511.211425712121</v>
      </c>
      <c r="E2801" s="128">
        <f t="shared" ca="1" si="131"/>
        <v>194251.87393978122</v>
      </c>
    </row>
    <row r="2802" spans="1:5" x14ac:dyDescent="0.3">
      <c r="A2802" s="73">
        <v>39777</v>
      </c>
      <c r="B2802" s="130">
        <v>857.39001499999995</v>
      </c>
      <c r="C2802" s="125">
        <f t="shared" si="129"/>
        <v>-4.623171082398303E-2</v>
      </c>
      <c r="D2802" s="128">
        <f t="shared" si="130"/>
        <v>-46231.710823983027</v>
      </c>
      <c r="E2802" s="128">
        <f t="shared" ca="1" si="131"/>
        <v>194251.87393978122</v>
      </c>
    </row>
    <row r="2803" spans="1:5" x14ac:dyDescent="0.3">
      <c r="A2803" s="73">
        <v>39776</v>
      </c>
      <c r="B2803" s="130">
        <v>851.80999799999995</v>
      </c>
      <c r="C2803" s="125">
        <f t="shared" si="129"/>
        <v>-7.3323856775791341E-2</v>
      </c>
      <c r="D2803" s="128">
        <f t="shared" si="130"/>
        <v>-73323.856775791341</v>
      </c>
      <c r="E2803" s="128">
        <f t="shared" ca="1" si="131"/>
        <v>194251.87393978122</v>
      </c>
    </row>
    <row r="2804" spans="1:5" x14ac:dyDescent="0.3">
      <c r="A2804" s="73">
        <v>39773</v>
      </c>
      <c r="B2804" s="130">
        <v>800.03002900000001</v>
      </c>
      <c r="C2804" s="125">
        <f t="shared" si="129"/>
        <v>-0.14066742113951192</v>
      </c>
      <c r="D2804" s="128">
        <f t="shared" si="130"/>
        <v>-140667.42113951192</v>
      </c>
      <c r="E2804" s="128">
        <f t="shared" ca="1" si="131"/>
        <v>194251.87393978122</v>
      </c>
    </row>
    <row r="2805" spans="1:5" x14ac:dyDescent="0.3">
      <c r="A2805" s="73">
        <v>39772</v>
      </c>
      <c r="B2805" s="130">
        <v>752.44000200000005</v>
      </c>
      <c r="C2805" s="125">
        <f t="shared" si="129"/>
        <v>-0.16846432914605058</v>
      </c>
      <c r="D2805" s="128">
        <f t="shared" si="130"/>
        <v>-168464.32914605059</v>
      </c>
      <c r="E2805" s="128">
        <f t="shared" ca="1" si="131"/>
        <v>194251.87393978122</v>
      </c>
    </row>
    <row r="2806" spans="1:5" x14ac:dyDescent="0.3">
      <c r="A2806" s="73">
        <v>39771</v>
      </c>
      <c r="B2806" s="130">
        <v>806.580017</v>
      </c>
      <c r="C2806" s="125">
        <f t="shared" si="129"/>
        <v>-0.15343682098645384</v>
      </c>
      <c r="D2806" s="128">
        <f t="shared" si="130"/>
        <v>-153436.82098645385</v>
      </c>
      <c r="E2806" s="128">
        <f t="shared" ca="1" si="131"/>
        <v>194251.87393978122</v>
      </c>
    </row>
    <row r="2807" spans="1:5" x14ac:dyDescent="0.3">
      <c r="A2807" s="73">
        <v>39770</v>
      </c>
      <c r="B2807" s="130">
        <v>859.11999500000002</v>
      </c>
      <c r="C2807" s="125">
        <f t="shared" si="129"/>
        <v>-0.14579170270942077</v>
      </c>
      <c r="D2807" s="128">
        <f t="shared" si="130"/>
        <v>-145791.70270942076</v>
      </c>
      <c r="E2807" s="128">
        <f t="shared" ca="1" si="131"/>
        <v>194251.87393978122</v>
      </c>
    </row>
    <row r="2808" spans="1:5" x14ac:dyDescent="0.3">
      <c r="A2808" s="73">
        <v>39769</v>
      </c>
      <c r="B2808" s="130">
        <v>850.75</v>
      </c>
      <c r="C2808" s="125">
        <f t="shared" si="129"/>
        <v>-0.11957982969570313</v>
      </c>
      <c r="D2808" s="128">
        <f t="shared" si="130"/>
        <v>-119579.82969570313</v>
      </c>
      <c r="E2808" s="128">
        <f t="shared" ca="1" si="131"/>
        <v>194251.87393978122</v>
      </c>
    </row>
    <row r="2809" spans="1:5" x14ac:dyDescent="0.3">
      <c r="A2809" s="73">
        <v>39766</v>
      </c>
      <c r="B2809" s="130">
        <v>873.28997800000002</v>
      </c>
      <c r="C2809" s="125">
        <f t="shared" si="129"/>
        <v>-9.8539377548387042E-2</v>
      </c>
      <c r="D2809" s="128">
        <f t="shared" si="130"/>
        <v>-98539.377548387041</v>
      </c>
      <c r="E2809" s="128">
        <f t="shared" ca="1" si="131"/>
        <v>194251.87393978122</v>
      </c>
    </row>
    <row r="2810" spans="1:5" x14ac:dyDescent="0.3">
      <c r="A2810" s="73">
        <v>39765</v>
      </c>
      <c r="B2810" s="130">
        <v>911.28997800000002</v>
      </c>
      <c r="C2810" s="125">
        <f t="shared" si="129"/>
        <v>-4.4859549716265823E-2</v>
      </c>
      <c r="D2810" s="128">
        <f t="shared" si="130"/>
        <v>-44859.549716265821</v>
      </c>
      <c r="E2810" s="128">
        <f t="shared" ca="1" si="131"/>
        <v>194251.87393978122</v>
      </c>
    </row>
    <row r="2811" spans="1:5" x14ac:dyDescent="0.3">
      <c r="A2811" s="73">
        <v>39764</v>
      </c>
      <c r="B2811" s="130">
        <v>852.29998799999998</v>
      </c>
      <c r="C2811" s="125">
        <f t="shared" si="129"/>
        <v>-8.3637106884062895E-2</v>
      </c>
      <c r="D2811" s="128">
        <f t="shared" si="130"/>
        <v>-83637.106884062901</v>
      </c>
      <c r="E2811" s="128">
        <f t="shared" ca="1" si="131"/>
        <v>194251.87393978122</v>
      </c>
    </row>
    <row r="2812" spans="1:5" x14ac:dyDescent="0.3">
      <c r="A2812" s="73">
        <v>39763</v>
      </c>
      <c r="B2812" s="130">
        <v>898.95001200000002</v>
      </c>
      <c r="C2812" s="125">
        <f t="shared" si="129"/>
        <v>-4.4188788591415396E-2</v>
      </c>
      <c r="D2812" s="128">
        <f t="shared" si="130"/>
        <v>-44188.788591415396</v>
      </c>
      <c r="E2812" s="128">
        <f t="shared" ca="1" si="131"/>
        <v>194251.87393978122</v>
      </c>
    </row>
    <row r="2813" spans="1:5" x14ac:dyDescent="0.3">
      <c r="A2813" s="73">
        <v>39762</v>
      </c>
      <c r="B2813" s="130">
        <v>919.21002199999998</v>
      </c>
      <c r="C2813" s="125">
        <f t="shared" si="129"/>
        <v>8.279936908965424E-2</v>
      </c>
      <c r="D2813" s="128">
        <f t="shared" si="130"/>
        <v>82799.369089654239</v>
      </c>
      <c r="E2813" s="128">
        <f t="shared" ca="1" si="131"/>
        <v>194251.87393978122</v>
      </c>
    </row>
    <row r="2814" spans="1:5" x14ac:dyDescent="0.3">
      <c r="A2814" s="73">
        <v>39759</v>
      </c>
      <c r="B2814" s="130">
        <v>930.98999000000003</v>
      </c>
      <c r="C2814" s="125">
        <f t="shared" si="129"/>
        <v>6.1840583919600789E-2</v>
      </c>
      <c r="D2814" s="128">
        <f t="shared" si="130"/>
        <v>61840.583919600787</v>
      </c>
      <c r="E2814" s="128">
        <f t="shared" ca="1" si="131"/>
        <v>194251.87393978122</v>
      </c>
    </row>
    <row r="2815" spans="1:5" x14ac:dyDescent="0.3">
      <c r="A2815" s="73">
        <v>39758</v>
      </c>
      <c r="B2815" s="130">
        <v>904.88000499999998</v>
      </c>
      <c r="C2815" s="125">
        <f t="shared" si="129"/>
        <v>-3.556815863003715E-3</v>
      </c>
      <c r="D2815" s="128">
        <f t="shared" si="130"/>
        <v>-3556.8158630037151</v>
      </c>
      <c r="E2815" s="128">
        <f t="shared" ca="1" si="131"/>
        <v>194251.87393978122</v>
      </c>
    </row>
    <row r="2816" spans="1:5" x14ac:dyDescent="0.3">
      <c r="A2816" s="73">
        <v>39757</v>
      </c>
      <c r="B2816" s="130">
        <v>952.77002000000005</v>
      </c>
      <c r="C2816" s="125">
        <f t="shared" si="129"/>
        <v>6.2434475779344245E-2</v>
      </c>
      <c r="D2816" s="128">
        <f t="shared" si="130"/>
        <v>62434.475779344248</v>
      </c>
      <c r="E2816" s="128">
        <f t="shared" ca="1" si="131"/>
        <v>194251.87393978122</v>
      </c>
    </row>
    <row r="2817" spans="1:5" x14ac:dyDescent="0.3">
      <c r="A2817" s="73">
        <v>39756</v>
      </c>
      <c r="B2817" s="130">
        <v>1005.75</v>
      </c>
      <c r="C2817" s="125">
        <f t="shared" si="129"/>
        <v>5.3086239083854236E-2</v>
      </c>
      <c r="D2817" s="128">
        <f t="shared" si="130"/>
        <v>53086.239083854234</v>
      </c>
      <c r="E2817" s="128">
        <f t="shared" ca="1" si="131"/>
        <v>194251.87393978122</v>
      </c>
    </row>
    <row r="2818" spans="1:5" x14ac:dyDescent="0.3">
      <c r="A2818" s="73">
        <v>39755</v>
      </c>
      <c r="B2818" s="130">
        <v>966.29998799999998</v>
      </c>
      <c r="C2818" s="125">
        <f t="shared" si="129"/>
        <v>-1.93830277398086E-2</v>
      </c>
      <c r="D2818" s="128">
        <f t="shared" si="130"/>
        <v>-19383.0277398086</v>
      </c>
      <c r="E2818" s="128">
        <f t="shared" ca="1" si="131"/>
        <v>194251.87393978122</v>
      </c>
    </row>
    <row r="2819" spans="1:5" x14ac:dyDescent="0.3">
      <c r="A2819" s="73">
        <v>39752</v>
      </c>
      <c r="B2819" s="130">
        <v>968.75</v>
      </c>
      <c r="C2819" s="125">
        <f t="shared" si="129"/>
        <v>2.9982470214012791E-2</v>
      </c>
      <c r="D2819" s="128">
        <f t="shared" si="130"/>
        <v>29982.470214012792</v>
      </c>
      <c r="E2819" s="128">
        <f t="shared" ca="1" si="131"/>
        <v>194251.87393978122</v>
      </c>
    </row>
    <row r="2820" spans="1:5" x14ac:dyDescent="0.3">
      <c r="A2820" s="73">
        <v>39751</v>
      </c>
      <c r="B2820" s="130">
        <v>954.09002699999996</v>
      </c>
      <c r="C2820" s="125">
        <f t="shared" si="129"/>
        <v>8.0936086732830148E-3</v>
      </c>
      <c r="D2820" s="128">
        <f t="shared" si="130"/>
        <v>8093.6086732830145</v>
      </c>
      <c r="E2820" s="128">
        <f t="shared" ca="1" si="131"/>
        <v>194251.87393978122</v>
      </c>
    </row>
    <row r="2821" spans="1:5" x14ac:dyDescent="0.3">
      <c r="A2821" s="73">
        <v>39750</v>
      </c>
      <c r="B2821" s="130">
        <v>930.09002699999996</v>
      </c>
      <c r="C2821" s="125">
        <f t="shared" si="129"/>
        <v>2.4508723275317834E-2</v>
      </c>
      <c r="D2821" s="128">
        <f t="shared" si="130"/>
        <v>24508.723275317832</v>
      </c>
      <c r="E2821" s="128">
        <f t="shared" ca="1" si="131"/>
        <v>194251.87393978122</v>
      </c>
    </row>
    <row r="2822" spans="1:5" x14ac:dyDescent="0.3">
      <c r="A2822" s="73">
        <v>39749</v>
      </c>
      <c r="B2822" s="130">
        <v>940.51000999999997</v>
      </c>
      <c r="C2822" s="125">
        <f t="shared" si="129"/>
        <v>-5.7614652582492654E-2</v>
      </c>
      <c r="D2822" s="128">
        <f t="shared" si="130"/>
        <v>-57614.65258249265</v>
      </c>
      <c r="E2822" s="128">
        <f t="shared" ca="1" si="131"/>
        <v>194251.87393978122</v>
      </c>
    </row>
    <row r="2823" spans="1:5" x14ac:dyDescent="0.3">
      <c r="A2823" s="73">
        <v>39748</v>
      </c>
      <c r="B2823" s="130">
        <v>848.919983</v>
      </c>
      <c r="C2823" s="125">
        <f t="shared" si="129"/>
        <v>-0.1539143835091894</v>
      </c>
      <c r="D2823" s="128">
        <f t="shared" si="130"/>
        <v>-153914.38350918941</v>
      </c>
      <c r="E2823" s="128">
        <f t="shared" ca="1" si="131"/>
        <v>194251.87393978122</v>
      </c>
    </row>
    <row r="2824" spans="1:5" x14ac:dyDescent="0.3">
      <c r="A2824" s="73">
        <v>39745</v>
      </c>
      <c r="B2824" s="130">
        <v>876.77002000000005</v>
      </c>
      <c r="C2824" s="125">
        <f t="shared" ref="C2824:C2887" si="132">B2824/B2834-1</f>
        <v>-2.4966028028752474E-2</v>
      </c>
      <c r="D2824" s="128">
        <f t="shared" ref="D2824:D2887" si="133">C2824*$B$5</f>
        <v>-24966.028028752473</v>
      </c>
      <c r="E2824" s="128">
        <f t="shared" ref="E2824:E2887" ca="1" si="134">ABS(_xlfn.PERCENTILE.INC(OFFSET(D2824,0,0,Window),1-VaRLevel))</f>
        <v>194251.87393978122</v>
      </c>
    </row>
    <row r="2825" spans="1:5" x14ac:dyDescent="0.3">
      <c r="A2825" s="73">
        <v>39744</v>
      </c>
      <c r="B2825" s="130">
        <v>908.10998500000005</v>
      </c>
      <c r="C2825" s="125">
        <f t="shared" si="132"/>
        <v>-1.9891837016617897E-3</v>
      </c>
      <c r="D2825" s="128">
        <f t="shared" si="133"/>
        <v>-1989.1837016617897</v>
      </c>
      <c r="E2825" s="128">
        <f t="shared" ca="1" si="134"/>
        <v>194251.87393978122</v>
      </c>
    </row>
    <row r="2826" spans="1:5" x14ac:dyDescent="0.3">
      <c r="A2826" s="73">
        <v>39743</v>
      </c>
      <c r="B2826" s="130">
        <v>896.78002900000001</v>
      </c>
      <c r="C2826" s="125">
        <f t="shared" si="132"/>
        <v>-8.9507962739846181E-2</v>
      </c>
      <c r="D2826" s="128">
        <f t="shared" si="133"/>
        <v>-89507.962739846174</v>
      </c>
      <c r="E2826" s="128">
        <f t="shared" ca="1" si="134"/>
        <v>194251.87393978122</v>
      </c>
    </row>
    <row r="2827" spans="1:5" x14ac:dyDescent="0.3">
      <c r="A2827" s="73">
        <v>39742</v>
      </c>
      <c r="B2827" s="130">
        <v>955.04998799999998</v>
      </c>
      <c r="C2827" s="125">
        <f t="shared" si="132"/>
        <v>-4.1335828901675864E-2</v>
      </c>
      <c r="D2827" s="128">
        <f t="shared" si="133"/>
        <v>-41335.828901675864</v>
      </c>
      <c r="E2827" s="128">
        <f t="shared" ca="1" si="134"/>
        <v>194251.87393978122</v>
      </c>
    </row>
    <row r="2828" spans="1:5" x14ac:dyDescent="0.3">
      <c r="A2828" s="73">
        <v>39741</v>
      </c>
      <c r="B2828" s="130">
        <v>985.40002400000003</v>
      </c>
      <c r="C2828" s="125">
        <f t="shared" si="132"/>
        <v>-6.7641845400535749E-2</v>
      </c>
      <c r="D2828" s="128">
        <f t="shared" si="133"/>
        <v>-67641.845400535749</v>
      </c>
      <c r="E2828" s="128">
        <f t="shared" ca="1" si="134"/>
        <v>194251.87393978122</v>
      </c>
    </row>
    <row r="2829" spans="1:5" x14ac:dyDescent="0.3">
      <c r="A2829" s="73">
        <v>39738</v>
      </c>
      <c r="B2829" s="130">
        <v>940.54998799999998</v>
      </c>
      <c r="C2829" s="125">
        <f t="shared" si="132"/>
        <v>-0.14435558971926887</v>
      </c>
      <c r="D2829" s="128">
        <f t="shared" si="133"/>
        <v>-144355.58971926887</v>
      </c>
      <c r="E2829" s="128">
        <f t="shared" ca="1" si="134"/>
        <v>194251.87393978122</v>
      </c>
    </row>
    <row r="2830" spans="1:5" x14ac:dyDescent="0.3">
      <c r="A2830" s="73">
        <v>39737</v>
      </c>
      <c r="B2830" s="130">
        <v>946.42999299999997</v>
      </c>
      <c r="C2830" s="125">
        <f t="shared" si="132"/>
        <v>-0.15063541626123866</v>
      </c>
      <c r="D2830" s="128">
        <f t="shared" si="133"/>
        <v>-150635.41626123866</v>
      </c>
      <c r="E2830" s="128">
        <f t="shared" ca="1" si="134"/>
        <v>194251.87393978122</v>
      </c>
    </row>
    <row r="2831" spans="1:5" x14ac:dyDescent="0.3">
      <c r="A2831" s="73">
        <v>39736</v>
      </c>
      <c r="B2831" s="130">
        <v>907.84002699999996</v>
      </c>
      <c r="C2831" s="125">
        <f t="shared" si="132"/>
        <v>-0.21809382730648219</v>
      </c>
      <c r="D2831" s="128">
        <f t="shared" si="133"/>
        <v>-218093.82730648218</v>
      </c>
      <c r="E2831" s="128">
        <f t="shared" ca="1" si="134"/>
        <v>194251.87393978122</v>
      </c>
    </row>
    <row r="2832" spans="1:5" x14ac:dyDescent="0.3">
      <c r="A2832" s="73">
        <v>39735</v>
      </c>
      <c r="B2832" s="130">
        <v>998.01000999999997</v>
      </c>
      <c r="C2832" s="125">
        <f t="shared" si="132"/>
        <v>-0.144337920680638</v>
      </c>
      <c r="D2832" s="128">
        <f t="shared" si="133"/>
        <v>-144337.920680638</v>
      </c>
      <c r="E2832" s="128">
        <f t="shared" ca="1" si="134"/>
        <v>165585.88874826071</v>
      </c>
    </row>
    <row r="2833" spans="1:5" x14ac:dyDescent="0.3">
      <c r="A2833" s="73">
        <v>39734</v>
      </c>
      <c r="B2833" s="130">
        <v>1003.349976</v>
      </c>
      <c r="C2833" s="125">
        <f t="shared" si="132"/>
        <v>-9.3156363678458476E-2</v>
      </c>
      <c r="D2833" s="128">
        <f t="shared" si="133"/>
        <v>-93156.363678458481</v>
      </c>
      <c r="E2833" s="128">
        <f t="shared" ca="1" si="134"/>
        <v>165585.88874826071</v>
      </c>
    </row>
    <row r="2834" spans="1:5" x14ac:dyDescent="0.3">
      <c r="A2834" s="73">
        <v>39731</v>
      </c>
      <c r="B2834" s="130">
        <v>899.21997099999999</v>
      </c>
      <c r="C2834" s="125">
        <f t="shared" si="132"/>
        <v>-0.25884596489081624</v>
      </c>
      <c r="D2834" s="128">
        <f t="shared" si="133"/>
        <v>-258845.96489081625</v>
      </c>
      <c r="E2834" s="128">
        <f t="shared" ca="1" si="134"/>
        <v>165585.88874826071</v>
      </c>
    </row>
    <row r="2835" spans="1:5" x14ac:dyDescent="0.3">
      <c r="A2835" s="73">
        <v>39730</v>
      </c>
      <c r="B2835" s="130">
        <v>909.919983</v>
      </c>
      <c r="C2835" s="125">
        <f t="shared" si="132"/>
        <v>-0.24749008223385727</v>
      </c>
      <c r="D2835" s="128">
        <f t="shared" si="133"/>
        <v>-247490.08223385728</v>
      </c>
      <c r="E2835" s="128">
        <f t="shared" ca="1" si="134"/>
        <v>143376.09649337031</v>
      </c>
    </row>
    <row r="2836" spans="1:5" x14ac:dyDescent="0.3">
      <c r="A2836" s="73">
        <v>39729</v>
      </c>
      <c r="B2836" s="130">
        <v>984.94000200000005</v>
      </c>
      <c r="C2836" s="125">
        <f t="shared" si="132"/>
        <v>-0.16943677961933756</v>
      </c>
      <c r="D2836" s="128">
        <f t="shared" si="133"/>
        <v>-169436.77961933755</v>
      </c>
      <c r="E2836" s="128">
        <f t="shared" ca="1" si="134"/>
        <v>124305.952851161</v>
      </c>
    </row>
    <row r="2837" spans="1:5" x14ac:dyDescent="0.3">
      <c r="A2837" s="73">
        <v>39728</v>
      </c>
      <c r="B2837" s="130">
        <v>996.22997999999995</v>
      </c>
      <c r="C2837" s="125">
        <f t="shared" si="132"/>
        <v>-0.16157781865795628</v>
      </c>
      <c r="D2837" s="128">
        <f t="shared" si="133"/>
        <v>-161577.81865795629</v>
      </c>
      <c r="E2837" s="128">
        <f t="shared" ca="1" si="134"/>
        <v>108905.88856233656</v>
      </c>
    </row>
    <row r="2838" spans="1:5" x14ac:dyDescent="0.3">
      <c r="A2838" s="73">
        <v>39727</v>
      </c>
      <c r="B2838" s="130">
        <v>1056.8900149999999</v>
      </c>
      <c r="C2838" s="125">
        <f t="shared" si="132"/>
        <v>-0.12443144689349528</v>
      </c>
      <c r="D2838" s="128">
        <f t="shared" si="133"/>
        <v>-124431.44689349527</v>
      </c>
      <c r="E2838" s="128">
        <f t="shared" ca="1" si="134"/>
        <v>86006.008157410644</v>
      </c>
    </row>
    <row r="2839" spans="1:5" x14ac:dyDescent="0.3">
      <c r="A2839" s="73">
        <v>39724</v>
      </c>
      <c r="B2839" s="130">
        <v>1099.2299800000001</v>
      </c>
      <c r="C2839" s="125">
        <f t="shared" si="132"/>
        <v>-0.12417533660301716</v>
      </c>
      <c r="D2839" s="128">
        <f t="shared" si="133"/>
        <v>-124175.33660301716</v>
      </c>
      <c r="E2839" s="128">
        <f t="shared" ca="1" si="134"/>
        <v>77600.902560200688</v>
      </c>
    </row>
    <row r="2840" spans="1:5" x14ac:dyDescent="0.3">
      <c r="A2840" s="73">
        <v>39723</v>
      </c>
      <c r="B2840" s="130">
        <v>1114.280029</v>
      </c>
      <c r="C2840" s="125">
        <f t="shared" si="132"/>
        <v>-7.6443610277216023E-2</v>
      </c>
      <c r="D2840" s="128">
        <f t="shared" si="133"/>
        <v>-76443.610277216023</v>
      </c>
      <c r="E2840" s="128">
        <f t="shared" ca="1" si="134"/>
        <v>75551.666883224418</v>
      </c>
    </row>
    <row r="2841" spans="1:5" x14ac:dyDescent="0.3">
      <c r="A2841" s="73">
        <v>39722</v>
      </c>
      <c r="B2841" s="130">
        <v>1161.0600589999999</v>
      </c>
      <c r="C2841" s="125">
        <f t="shared" si="132"/>
        <v>4.0384679385181421E-3</v>
      </c>
      <c r="D2841" s="128">
        <f t="shared" si="133"/>
        <v>4038.4679385181421</v>
      </c>
      <c r="E2841" s="128">
        <f t="shared" ca="1" si="134"/>
        <v>73504.488931676053</v>
      </c>
    </row>
    <row r="2842" spans="1:5" x14ac:dyDescent="0.3">
      <c r="A2842" s="73">
        <v>39721</v>
      </c>
      <c r="B2842" s="130">
        <v>1166.3599850000001</v>
      </c>
      <c r="C2842" s="125">
        <f t="shared" si="132"/>
        <v>-3.8925504230563623E-2</v>
      </c>
      <c r="D2842" s="128">
        <f t="shared" si="133"/>
        <v>-38925.504230563623</v>
      </c>
      <c r="E2842" s="128">
        <f t="shared" ca="1" si="134"/>
        <v>73504.488931676053</v>
      </c>
    </row>
    <row r="2843" spans="1:5" x14ac:dyDescent="0.3">
      <c r="A2843" s="73">
        <v>39720</v>
      </c>
      <c r="B2843" s="130">
        <v>1106.420044</v>
      </c>
      <c r="C2843" s="125">
        <f t="shared" si="132"/>
        <v>-7.2339993749190756E-2</v>
      </c>
      <c r="D2843" s="128">
        <f t="shared" si="133"/>
        <v>-72339.993749190762</v>
      </c>
      <c r="E2843" s="128">
        <f t="shared" ca="1" si="134"/>
        <v>73504.488931676053</v>
      </c>
    </row>
    <row r="2844" spans="1:5" x14ac:dyDescent="0.3">
      <c r="A2844" s="73">
        <v>39717</v>
      </c>
      <c r="B2844" s="130">
        <v>1213.2700199999999</v>
      </c>
      <c r="C2844" s="125">
        <f t="shared" si="132"/>
        <v>-3.0702191023733727E-2</v>
      </c>
      <c r="D2844" s="128">
        <f t="shared" si="133"/>
        <v>-30702.191023733729</v>
      </c>
      <c r="E2844" s="128">
        <f t="shared" ca="1" si="134"/>
        <v>73216.606630250477</v>
      </c>
    </row>
    <row r="2845" spans="1:5" x14ac:dyDescent="0.3">
      <c r="A2845" s="73">
        <v>39716</v>
      </c>
      <c r="B2845" s="130">
        <v>1209.1800539999999</v>
      </c>
      <c r="C2845" s="125">
        <f t="shared" si="132"/>
        <v>-3.1920254141873827E-2</v>
      </c>
      <c r="D2845" s="128">
        <f t="shared" si="133"/>
        <v>-31920.254141873826</v>
      </c>
      <c r="E2845" s="128">
        <f t="shared" ca="1" si="134"/>
        <v>73216.606630250477</v>
      </c>
    </row>
    <row r="2846" spans="1:5" x14ac:dyDescent="0.3">
      <c r="A2846" s="73">
        <v>39715</v>
      </c>
      <c r="B2846" s="130">
        <v>1185.869995</v>
      </c>
      <c r="C2846" s="125">
        <f t="shared" si="132"/>
        <v>-3.7474467175169446E-2</v>
      </c>
      <c r="D2846" s="128">
        <f t="shared" si="133"/>
        <v>-37474.467175169448</v>
      </c>
      <c r="E2846" s="128">
        <f t="shared" ca="1" si="134"/>
        <v>73216.606630250477</v>
      </c>
    </row>
    <row r="2847" spans="1:5" x14ac:dyDescent="0.3">
      <c r="A2847" s="73">
        <v>39714</v>
      </c>
      <c r="B2847" s="130">
        <v>1188.219971</v>
      </c>
      <c r="C2847" s="125">
        <f t="shared" si="132"/>
        <v>-2.9636375941099913E-2</v>
      </c>
      <c r="D2847" s="128">
        <f t="shared" si="133"/>
        <v>-29636.375941099912</v>
      </c>
      <c r="E2847" s="128">
        <f t="shared" ca="1" si="134"/>
        <v>73216.606630250477</v>
      </c>
    </row>
    <row r="2848" spans="1:5" x14ac:dyDescent="0.3">
      <c r="A2848" s="73">
        <v>39713</v>
      </c>
      <c r="B2848" s="130">
        <v>1207.089966</v>
      </c>
      <c r="C2848" s="125">
        <f t="shared" si="132"/>
        <v>-4.7878647988020662E-2</v>
      </c>
      <c r="D2848" s="128">
        <f t="shared" si="133"/>
        <v>-47878.647988020661</v>
      </c>
      <c r="E2848" s="128">
        <f t="shared" ca="1" si="134"/>
        <v>73216.606630250477</v>
      </c>
    </row>
    <row r="2849" spans="1:5" x14ac:dyDescent="0.3">
      <c r="A2849" s="73">
        <v>39710</v>
      </c>
      <c r="B2849" s="130">
        <v>1255.079956</v>
      </c>
      <c r="C2849" s="125">
        <f t="shared" si="132"/>
        <v>1.0279154473142871E-2</v>
      </c>
      <c r="D2849" s="128">
        <f t="shared" si="133"/>
        <v>10279.154473142871</v>
      </c>
      <c r="E2849" s="128">
        <f t="shared" ca="1" si="134"/>
        <v>73216.606630250477</v>
      </c>
    </row>
    <row r="2850" spans="1:5" x14ac:dyDescent="0.3">
      <c r="A2850" s="73">
        <v>39709</v>
      </c>
      <c r="B2850" s="130">
        <v>1206.51001</v>
      </c>
      <c r="C2850" s="125">
        <f t="shared" si="132"/>
        <v>-2.4514239692299378E-2</v>
      </c>
      <c r="D2850" s="128">
        <f t="shared" si="133"/>
        <v>-24514.239692299379</v>
      </c>
      <c r="E2850" s="128">
        <f t="shared" ca="1" si="134"/>
        <v>73216.606630250477</v>
      </c>
    </row>
    <row r="2851" spans="1:5" x14ac:dyDescent="0.3">
      <c r="A2851" s="73">
        <v>39708</v>
      </c>
      <c r="B2851" s="130">
        <v>1156.3900149999999</v>
      </c>
      <c r="C2851" s="125">
        <f t="shared" si="132"/>
        <v>-9.3013197744485465E-2</v>
      </c>
      <c r="D2851" s="128">
        <f t="shared" si="133"/>
        <v>-93013.197744485471</v>
      </c>
      <c r="E2851" s="128">
        <f t="shared" ca="1" si="134"/>
        <v>73216.606630250477</v>
      </c>
    </row>
    <row r="2852" spans="1:5" x14ac:dyDescent="0.3">
      <c r="A2852" s="73">
        <v>39707</v>
      </c>
      <c r="B2852" s="130">
        <v>1213.599976</v>
      </c>
      <c r="C2852" s="125">
        <f t="shared" si="132"/>
        <v>-5.0079041784841571E-2</v>
      </c>
      <c r="D2852" s="128">
        <f t="shared" si="133"/>
        <v>-50079.041784841575</v>
      </c>
      <c r="E2852" s="128">
        <f t="shared" ca="1" si="134"/>
        <v>71020.542480051765</v>
      </c>
    </row>
    <row r="2853" spans="1:5" x14ac:dyDescent="0.3">
      <c r="A2853" s="73">
        <v>39706</v>
      </c>
      <c r="B2853" s="130">
        <v>1192.6999510000001</v>
      </c>
      <c r="C2853" s="125">
        <f t="shared" si="132"/>
        <v>-7.0258731157974319E-2</v>
      </c>
      <c r="D2853" s="128">
        <f t="shared" si="133"/>
        <v>-70258.731157974325</v>
      </c>
      <c r="E2853" s="128">
        <f t="shared" ca="1" si="134"/>
        <v>71020.542480051765</v>
      </c>
    </row>
    <row r="2854" spans="1:5" x14ac:dyDescent="0.3">
      <c r="A2854" s="73">
        <v>39703</v>
      </c>
      <c r="B2854" s="130">
        <v>1251.6999510000001</v>
      </c>
      <c r="C2854" s="125">
        <f t="shared" si="132"/>
        <v>-3.76573030772408E-2</v>
      </c>
      <c r="D2854" s="128">
        <f t="shared" si="133"/>
        <v>-37657.303077240802</v>
      </c>
      <c r="E2854" s="128">
        <f t="shared" ca="1" si="134"/>
        <v>68964.050905142489</v>
      </c>
    </row>
    <row r="2855" spans="1:5" x14ac:dyDescent="0.3">
      <c r="A2855" s="73">
        <v>39702</v>
      </c>
      <c r="B2855" s="130">
        <v>1249.0500489999999</v>
      </c>
      <c r="C2855" s="125">
        <f t="shared" si="132"/>
        <v>-2.5443552997611918E-2</v>
      </c>
      <c r="D2855" s="128">
        <f t="shared" si="133"/>
        <v>-25443.552997611918</v>
      </c>
      <c r="E2855" s="128">
        <f t="shared" ca="1" si="134"/>
        <v>68964.050905142489</v>
      </c>
    </row>
    <row r="2856" spans="1:5" x14ac:dyDescent="0.3">
      <c r="A2856" s="73">
        <v>39701</v>
      </c>
      <c r="B2856" s="130">
        <v>1232.040039</v>
      </c>
      <c r="C2856" s="125">
        <f t="shared" si="132"/>
        <v>-3.1041809100661344E-2</v>
      </c>
      <c r="D2856" s="128">
        <f t="shared" si="133"/>
        <v>-31041.809100661343</v>
      </c>
      <c r="E2856" s="128">
        <f t="shared" ca="1" si="134"/>
        <v>68964.050905142489</v>
      </c>
    </row>
    <row r="2857" spans="1:5" x14ac:dyDescent="0.3">
      <c r="A2857" s="73">
        <v>39700</v>
      </c>
      <c r="B2857" s="130">
        <v>1224.51001</v>
      </c>
      <c r="C2857" s="125">
        <f t="shared" si="132"/>
        <v>-3.341381479592509E-2</v>
      </c>
      <c r="D2857" s="128">
        <f t="shared" si="133"/>
        <v>-33413.814795925093</v>
      </c>
      <c r="E2857" s="128">
        <f t="shared" ca="1" si="134"/>
        <v>68964.050905142489</v>
      </c>
    </row>
    <row r="2858" spans="1:5" x14ac:dyDescent="0.3">
      <c r="A2858" s="73">
        <v>39699</v>
      </c>
      <c r="B2858" s="130">
        <v>1267.790039</v>
      </c>
      <c r="C2858" s="125">
        <f t="shared" si="132"/>
        <v>-1.8890197280312493E-2</v>
      </c>
      <c r="D2858" s="128">
        <f t="shared" si="133"/>
        <v>-18890.197280312492</v>
      </c>
      <c r="E2858" s="128">
        <f t="shared" ca="1" si="134"/>
        <v>68964.050905142489</v>
      </c>
    </row>
    <row r="2859" spans="1:5" x14ac:dyDescent="0.3">
      <c r="A2859" s="73">
        <v>39696</v>
      </c>
      <c r="B2859" s="130">
        <v>1242.3100589999999</v>
      </c>
      <c r="C2859" s="125">
        <f t="shared" si="132"/>
        <v>-2.7713358798240217E-2</v>
      </c>
      <c r="D2859" s="128">
        <f t="shared" si="133"/>
        <v>-27713.358798240217</v>
      </c>
      <c r="E2859" s="128">
        <f t="shared" ca="1" si="134"/>
        <v>68964.050905142489</v>
      </c>
    </row>
    <row r="2860" spans="1:5" x14ac:dyDescent="0.3">
      <c r="A2860" s="73">
        <v>39695</v>
      </c>
      <c r="B2860" s="130">
        <v>1236.829956</v>
      </c>
      <c r="C2860" s="125">
        <f t="shared" si="132"/>
        <v>-2.9587209382285984E-2</v>
      </c>
      <c r="D2860" s="128">
        <f t="shared" si="133"/>
        <v>-29587.209382285982</v>
      </c>
      <c r="E2860" s="128">
        <f t="shared" ca="1" si="134"/>
        <v>68964.050905142489</v>
      </c>
    </row>
    <row r="2861" spans="1:5" x14ac:dyDescent="0.3">
      <c r="A2861" s="73">
        <v>39694</v>
      </c>
      <c r="B2861" s="130">
        <v>1274.9799800000001</v>
      </c>
      <c r="C2861" s="125">
        <f t="shared" si="132"/>
        <v>6.54464737712801E-3</v>
      </c>
      <c r="D2861" s="128">
        <f t="shared" si="133"/>
        <v>6544.6473771280098</v>
      </c>
      <c r="E2861" s="128">
        <f t="shared" ca="1" si="134"/>
        <v>68964.050905142489</v>
      </c>
    </row>
    <row r="2862" spans="1:5" x14ac:dyDescent="0.3">
      <c r="A2862" s="73">
        <v>39693</v>
      </c>
      <c r="B2862" s="130">
        <v>1277.579956</v>
      </c>
      <c r="C2862" s="125">
        <f t="shared" si="132"/>
        <v>-7.9776319345081781E-4</v>
      </c>
      <c r="D2862" s="128">
        <f t="shared" si="133"/>
        <v>-797.76319345081777</v>
      </c>
      <c r="E2862" s="128">
        <f t="shared" ca="1" si="134"/>
        <v>68964.050905142489</v>
      </c>
    </row>
    <row r="2863" spans="1:5" x14ac:dyDescent="0.3">
      <c r="A2863" s="73">
        <v>39689</v>
      </c>
      <c r="B2863" s="130">
        <v>1282.829956</v>
      </c>
      <c r="C2863" s="125">
        <f t="shared" si="132"/>
        <v>-1.1839466630822582E-2</v>
      </c>
      <c r="D2863" s="128">
        <f t="shared" si="133"/>
        <v>-11839.466630822582</v>
      </c>
      <c r="E2863" s="128">
        <f t="shared" ca="1" si="134"/>
        <v>68964.050905142489</v>
      </c>
    </row>
    <row r="2864" spans="1:5" x14ac:dyDescent="0.3">
      <c r="A2864" s="73">
        <v>39688</v>
      </c>
      <c r="B2864" s="130">
        <v>1300.6800539999999</v>
      </c>
      <c r="C2864" s="125">
        <f t="shared" si="132"/>
        <v>5.9941370966074548E-3</v>
      </c>
      <c r="D2864" s="128">
        <f t="shared" si="133"/>
        <v>5994.1370966074546</v>
      </c>
      <c r="E2864" s="128">
        <f t="shared" ca="1" si="134"/>
        <v>68964.050905142489</v>
      </c>
    </row>
    <row r="2865" spans="1:5" x14ac:dyDescent="0.3">
      <c r="A2865" s="73">
        <v>39687</v>
      </c>
      <c r="B2865" s="130">
        <v>1281.660034</v>
      </c>
      <c r="C2865" s="125">
        <f t="shared" si="132"/>
        <v>-3.2429809093669215E-3</v>
      </c>
      <c r="D2865" s="128">
        <f t="shared" si="133"/>
        <v>-3242.9809093669214</v>
      </c>
      <c r="E2865" s="128">
        <f t="shared" ca="1" si="134"/>
        <v>68964.050905142489</v>
      </c>
    </row>
    <row r="2866" spans="1:5" x14ac:dyDescent="0.3">
      <c r="A2866" s="73">
        <v>39686</v>
      </c>
      <c r="B2866" s="130">
        <v>1271.51001</v>
      </c>
      <c r="C2866" s="125">
        <f t="shared" si="132"/>
        <v>-1.4019926082458389E-2</v>
      </c>
      <c r="D2866" s="128">
        <f t="shared" si="133"/>
        <v>-14019.926082458389</v>
      </c>
      <c r="E2866" s="128">
        <f t="shared" ca="1" si="134"/>
        <v>68964.050905142489</v>
      </c>
    </row>
    <row r="2867" spans="1:5" x14ac:dyDescent="0.3">
      <c r="A2867" s="73">
        <v>39685</v>
      </c>
      <c r="B2867" s="130">
        <v>1266.839966</v>
      </c>
      <c r="C2867" s="125">
        <f t="shared" si="132"/>
        <v>-2.9479347280272128E-2</v>
      </c>
      <c r="D2867" s="128">
        <f t="shared" si="133"/>
        <v>-29479.347280272126</v>
      </c>
      <c r="E2867" s="128">
        <f t="shared" ca="1" si="134"/>
        <v>68964.050905142489</v>
      </c>
    </row>
    <row r="2868" spans="1:5" x14ac:dyDescent="0.3">
      <c r="A2868" s="73">
        <v>39682</v>
      </c>
      <c r="B2868" s="130">
        <v>1292.1999510000001</v>
      </c>
      <c r="C2868" s="125">
        <f t="shared" si="132"/>
        <v>-3.1782238734449075E-3</v>
      </c>
      <c r="D2868" s="128">
        <f t="shared" si="133"/>
        <v>-3178.2238734449074</v>
      </c>
      <c r="E2868" s="128">
        <f t="shared" ca="1" si="134"/>
        <v>68964.050905142489</v>
      </c>
    </row>
    <row r="2869" spans="1:5" x14ac:dyDescent="0.3">
      <c r="A2869" s="73">
        <v>39681</v>
      </c>
      <c r="B2869" s="130">
        <v>1277.719971</v>
      </c>
      <c r="C2869" s="125">
        <f t="shared" si="132"/>
        <v>9.2017230460346155E-3</v>
      </c>
      <c r="D2869" s="128">
        <f t="shared" si="133"/>
        <v>9201.7230460346163</v>
      </c>
      <c r="E2869" s="128">
        <f t="shared" ca="1" si="134"/>
        <v>68964.050905142489</v>
      </c>
    </row>
    <row r="2870" spans="1:5" x14ac:dyDescent="0.3">
      <c r="A2870" s="73">
        <v>39680</v>
      </c>
      <c r="B2870" s="130">
        <v>1274.540039</v>
      </c>
      <c r="C2870" s="125">
        <f t="shared" si="132"/>
        <v>-1.1363649012523624E-2</v>
      </c>
      <c r="D2870" s="128">
        <f t="shared" si="133"/>
        <v>-11363.649012523625</v>
      </c>
      <c r="E2870" s="128">
        <f t="shared" ca="1" si="134"/>
        <v>68964.050905142489</v>
      </c>
    </row>
    <row r="2871" spans="1:5" x14ac:dyDescent="0.3">
      <c r="A2871" s="73">
        <v>39679</v>
      </c>
      <c r="B2871" s="130">
        <v>1266.6899410000001</v>
      </c>
      <c r="C2871" s="125">
        <f t="shared" si="132"/>
        <v>-1.4157013829474208E-2</v>
      </c>
      <c r="D2871" s="128">
        <f t="shared" si="133"/>
        <v>-14157.013829474208</v>
      </c>
      <c r="E2871" s="128">
        <f t="shared" ca="1" si="134"/>
        <v>68964.050905142489</v>
      </c>
    </row>
    <row r="2872" spans="1:5" x14ac:dyDescent="0.3">
      <c r="A2872" s="73">
        <v>39678</v>
      </c>
      <c r="B2872" s="130">
        <v>1278.599976</v>
      </c>
      <c r="C2872" s="125">
        <f t="shared" si="132"/>
        <v>2.3690735673127294E-2</v>
      </c>
      <c r="D2872" s="128">
        <f t="shared" si="133"/>
        <v>23690.735673127296</v>
      </c>
      <c r="E2872" s="128">
        <f t="shared" ca="1" si="134"/>
        <v>68964.050905142489</v>
      </c>
    </row>
    <row r="2873" spans="1:5" x14ac:dyDescent="0.3">
      <c r="A2873" s="73">
        <v>39675</v>
      </c>
      <c r="B2873" s="130">
        <v>1298.1999510000001</v>
      </c>
      <c r="C2873" s="125">
        <f t="shared" si="132"/>
        <v>3.0063944764563866E-2</v>
      </c>
      <c r="D2873" s="128">
        <f t="shared" si="133"/>
        <v>30063.944764563865</v>
      </c>
      <c r="E2873" s="128">
        <f t="shared" ca="1" si="134"/>
        <v>68964.050905142489</v>
      </c>
    </row>
    <row r="2874" spans="1:5" x14ac:dyDescent="0.3">
      <c r="A2874" s="73">
        <v>39674</v>
      </c>
      <c r="B2874" s="130">
        <v>1292.9300539999999</v>
      </c>
      <c r="C2874" s="125">
        <f t="shared" si="132"/>
        <v>2.0159738120533177E-2</v>
      </c>
      <c r="D2874" s="128">
        <f t="shared" si="133"/>
        <v>20159.738120533177</v>
      </c>
      <c r="E2874" s="128">
        <f t="shared" ca="1" si="134"/>
        <v>68964.050905142489</v>
      </c>
    </row>
    <row r="2875" spans="1:5" x14ac:dyDescent="0.3">
      <c r="A2875" s="73">
        <v>39673</v>
      </c>
      <c r="B2875" s="130">
        <v>1285.829956</v>
      </c>
      <c r="C2875" s="125">
        <f t="shared" si="132"/>
        <v>1.2224518304513321E-3</v>
      </c>
      <c r="D2875" s="128">
        <f t="shared" si="133"/>
        <v>1222.4518304513322</v>
      </c>
      <c r="E2875" s="128">
        <f t="shared" ca="1" si="134"/>
        <v>68964.050905142489</v>
      </c>
    </row>
    <row r="2876" spans="1:5" x14ac:dyDescent="0.3">
      <c r="A2876" s="73">
        <v>39672</v>
      </c>
      <c r="B2876" s="130">
        <v>1289.589966</v>
      </c>
      <c r="C2876" s="125">
        <f t="shared" si="132"/>
        <v>2.0891399638757635E-2</v>
      </c>
      <c r="D2876" s="128">
        <f t="shared" si="133"/>
        <v>20891.399638757634</v>
      </c>
      <c r="E2876" s="128">
        <f t="shared" ca="1" si="134"/>
        <v>68964.050905142489</v>
      </c>
    </row>
    <row r="2877" spans="1:5" x14ac:dyDescent="0.3">
      <c r="A2877" s="73">
        <v>39671</v>
      </c>
      <c r="B2877" s="130">
        <v>1305.3199460000001</v>
      </c>
      <c r="C2877" s="125">
        <f t="shared" si="132"/>
        <v>5.7478674374290772E-2</v>
      </c>
      <c r="D2877" s="128">
        <f t="shared" si="133"/>
        <v>57478.674374290771</v>
      </c>
      <c r="E2877" s="128">
        <f t="shared" ca="1" si="134"/>
        <v>68964.050905142489</v>
      </c>
    </row>
    <row r="2878" spans="1:5" x14ac:dyDescent="0.3">
      <c r="A2878" s="73">
        <v>39668</v>
      </c>
      <c r="B2878" s="130">
        <v>1296.3199460000001</v>
      </c>
      <c r="C2878" s="125">
        <f t="shared" si="132"/>
        <v>3.0657626012453809E-2</v>
      </c>
      <c r="D2878" s="128">
        <f t="shared" si="133"/>
        <v>30657.626012453809</v>
      </c>
      <c r="E2878" s="128">
        <f t="shared" ca="1" si="134"/>
        <v>68964.050905142489</v>
      </c>
    </row>
    <row r="2879" spans="1:5" x14ac:dyDescent="0.3">
      <c r="A2879" s="73">
        <v>39667</v>
      </c>
      <c r="B2879" s="130">
        <v>1266.0699460000001</v>
      </c>
      <c r="C2879" s="125">
        <f t="shared" si="132"/>
        <v>1.0801975648460749E-2</v>
      </c>
      <c r="D2879" s="128">
        <f t="shared" si="133"/>
        <v>10801.97564846075</v>
      </c>
      <c r="E2879" s="128">
        <f t="shared" ca="1" si="134"/>
        <v>68964.050905142489</v>
      </c>
    </row>
    <row r="2880" spans="1:5" x14ac:dyDescent="0.3">
      <c r="A2880" s="73">
        <v>39666</v>
      </c>
      <c r="B2880" s="130">
        <v>1289.1899410000001</v>
      </c>
      <c r="C2880" s="125">
        <f t="shared" si="132"/>
        <v>5.459409543129512E-3</v>
      </c>
      <c r="D2880" s="128">
        <f t="shared" si="133"/>
        <v>5459.4095431295118</v>
      </c>
      <c r="E2880" s="128">
        <f t="shared" ca="1" si="134"/>
        <v>68964.050905142489</v>
      </c>
    </row>
    <row r="2881" spans="1:5" x14ac:dyDescent="0.3">
      <c r="A2881" s="73">
        <v>39665</v>
      </c>
      <c r="B2881" s="130">
        <v>1284.880005</v>
      </c>
      <c r="C2881" s="125">
        <f t="shared" si="132"/>
        <v>6.170716523101083E-3</v>
      </c>
      <c r="D2881" s="128">
        <f t="shared" si="133"/>
        <v>6170.7165231010831</v>
      </c>
      <c r="E2881" s="128">
        <f t="shared" ca="1" si="134"/>
        <v>68964.050905142489</v>
      </c>
    </row>
    <row r="2882" spans="1:5" x14ac:dyDescent="0.3">
      <c r="A2882" s="73">
        <v>39664</v>
      </c>
      <c r="B2882" s="130">
        <v>1249.01001</v>
      </c>
      <c r="C2882" s="125">
        <f t="shared" si="132"/>
        <v>-8.7222142857142915E-3</v>
      </c>
      <c r="D2882" s="128">
        <f t="shared" si="133"/>
        <v>-8722.2142857142917</v>
      </c>
      <c r="E2882" s="128">
        <f t="shared" ca="1" si="134"/>
        <v>68964.050905142489</v>
      </c>
    </row>
    <row r="2883" spans="1:5" x14ac:dyDescent="0.3">
      <c r="A2883" s="73">
        <v>39661</v>
      </c>
      <c r="B2883" s="130">
        <v>1260.3100589999999</v>
      </c>
      <c r="C2883" s="125">
        <f t="shared" si="132"/>
        <v>-2.9348842224163896E-4</v>
      </c>
      <c r="D2883" s="128">
        <f t="shared" si="133"/>
        <v>-293.48842224163894</v>
      </c>
      <c r="E2883" s="128">
        <f t="shared" ca="1" si="134"/>
        <v>68964.050905142489</v>
      </c>
    </row>
    <row r="2884" spans="1:5" x14ac:dyDescent="0.3">
      <c r="A2884" s="73">
        <v>39660</v>
      </c>
      <c r="B2884" s="130">
        <v>1267.380005</v>
      </c>
      <c r="C2884" s="125">
        <f t="shared" si="132"/>
        <v>5.6017989895400522E-3</v>
      </c>
      <c r="D2884" s="128">
        <f t="shared" si="133"/>
        <v>5601.7989895400524</v>
      </c>
      <c r="E2884" s="128">
        <f t="shared" ca="1" si="134"/>
        <v>68964.050905142489</v>
      </c>
    </row>
    <row r="2885" spans="1:5" x14ac:dyDescent="0.3">
      <c r="A2885" s="73">
        <v>39659</v>
      </c>
      <c r="B2885" s="130">
        <v>1284.26001</v>
      </c>
      <c r="C2885" s="125">
        <f t="shared" si="132"/>
        <v>3.1235968289120786E-2</v>
      </c>
      <c r="D2885" s="128">
        <f t="shared" si="133"/>
        <v>31235.968289120785</v>
      </c>
      <c r="E2885" s="128">
        <f t="shared" ca="1" si="134"/>
        <v>68964.050905142489</v>
      </c>
    </row>
    <row r="2886" spans="1:5" x14ac:dyDescent="0.3">
      <c r="A2886" s="73">
        <v>39658</v>
      </c>
      <c r="B2886" s="130">
        <v>1263.1999510000001</v>
      </c>
      <c r="C2886" s="125">
        <f t="shared" si="132"/>
        <v>3.9747730818395777E-2</v>
      </c>
      <c r="D2886" s="128">
        <f t="shared" si="133"/>
        <v>39747.730818395779</v>
      </c>
      <c r="E2886" s="128">
        <f t="shared" ca="1" si="134"/>
        <v>68964.050905142489</v>
      </c>
    </row>
    <row r="2887" spans="1:5" x14ac:dyDescent="0.3">
      <c r="A2887" s="73">
        <v>39657</v>
      </c>
      <c r="B2887" s="130">
        <v>1234.369995</v>
      </c>
      <c r="C2887" s="125">
        <f t="shared" si="132"/>
        <v>4.9417453047744253E-3</v>
      </c>
      <c r="D2887" s="128">
        <f t="shared" si="133"/>
        <v>4941.7453047744257</v>
      </c>
      <c r="E2887" s="128">
        <f t="shared" ca="1" si="134"/>
        <v>68964.050905142489</v>
      </c>
    </row>
    <row r="2888" spans="1:5" x14ac:dyDescent="0.3">
      <c r="A2888" s="73">
        <v>39654</v>
      </c>
      <c r="B2888" s="130">
        <v>1257.76001</v>
      </c>
      <c r="C2888" s="125">
        <f t="shared" ref="C2888:C2951" si="135">B2888/B2898-1</f>
        <v>1.4739949614276382E-2</v>
      </c>
      <c r="D2888" s="128">
        <f t="shared" ref="D2888:D2951" si="136">C2888*$B$5</f>
        <v>14739.949614276382</v>
      </c>
      <c r="E2888" s="128">
        <f t="shared" ref="E2888:E2951" ca="1" si="137">ABS(_xlfn.PERCENTILE.INC(OFFSET(D2888,0,0,Window),1-VaRLevel))</f>
        <v>68964.050905142489</v>
      </c>
    </row>
    <row r="2889" spans="1:5" x14ac:dyDescent="0.3">
      <c r="A2889" s="73">
        <v>39653</v>
      </c>
      <c r="B2889" s="130">
        <v>1252.540039</v>
      </c>
      <c r="C2889" s="125">
        <f t="shared" si="135"/>
        <v>-6.7814167164881312E-4</v>
      </c>
      <c r="D2889" s="128">
        <f t="shared" si="136"/>
        <v>-678.14167164881314</v>
      </c>
      <c r="E2889" s="128">
        <f t="shared" ca="1" si="137"/>
        <v>68964.050905142489</v>
      </c>
    </row>
    <row r="2890" spans="1:5" x14ac:dyDescent="0.3">
      <c r="A2890" s="73">
        <v>39652</v>
      </c>
      <c r="B2890" s="130">
        <v>1282.1899410000001</v>
      </c>
      <c r="C2890" s="125">
        <f t="shared" si="135"/>
        <v>3.0127985102757382E-2</v>
      </c>
      <c r="D2890" s="128">
        <f t="shared" si="136"/>
        <v>30127.985102757382</v>
      </c>
      <c r="E2890" s="128">
        <f t="shared" ca="1" si="137"/>
        <v>68964.050905142489</v>
      </c>
    </row>
    <row r="2891" spans="1:5" x14ac:dyDescent="0.3">
      <c r="A2891" s="73">
        <v>39651</v>
      </c>
      <c r="B2891" s="130">
        <v>1277</v>
      </c>
      <c r="C2891" s="125">
        <f t="shared" si="135"/>
        <v>2.5909155428709418E-3</v>
      </c>
      <c r="D2891" s="128">
        <f t="shared" si="136"/>
        <v>2590.9155428709419</v>
      </c>
      <c r="E2891" s="128">
        <f t="shared" ca="1" si="137"/>
        <v>68964.050905142489</v>
      </c>
    </row>
    <row r="2892" spans="1:5" x14ac:dyDescent="0.3">
      <c r="A2892" s="73">
        <v>39650</v>
      </c>
      <c r="B2892" s="130">
        <v>1260</v>
      </c>
      <c r="C2892" s="125">
        <f t="shared" si="135"/>
        <v>6.140604672728367E-3</v>
      </c>
      <c r="D2892" s="128">
        <f t="shared" si="136"/>
        <v>6140.6046727283674</v>
      </c>
      <c r="E2892" s="128">
        <f t="shared" ca="1" si="137"/>
        <v>68964.050905142489</v>
      </c>
    </row>
    <row r="2893" spans="1:5" x14ac:dyDescent="0.3">
      <c r="A2893" s="73">
        <v>39647</v>
      </c>
      <c r="B2893" s="130">
        <v>1260.6800539999999</v>
      </c>
      <c r="C2893" s="125">
        <f t="shared" si="135"/>
        <v>-1.7578351079357013E-3</v>
      </c>
      <c r="D2893" s="128">
        <f t="shared" si="136"/>
        <v>-1757.8351079357012</v>
      </c>
      <c r="E2893" s="128">
        <f t="shared" ca="1" si="137"/>
        <v>68964.050905142489</v>
      </c>
    </row>
    <row r="2894" spans="1:5" x14ac:dyDescent="0.3">
      <c r="A2894" s="73">
        <v>39646</v>
      </c>
      <c r="B2894" s="130">
        <v>1260.3199460000001</v>
      </c>
      <c r="C2894" s="125">
        <f t="shared" si="135"/>
        <v>-9.5129207699762297E-4</v>
      </c>
      <c r="D2894" s="128">
        <f t="shared" si="136"/>
        <v>-951.29207699762298</v>
      </c>
      <c r="E2894" s="128">
        <f t="shared" ca="1" si="137"/>
        <v>68964.050905142489</v>
      </c>
    </row>
    <row r="2895" spans="1:5" x14ac:dyDescent="0.3">
      <c r="A2895" s="73">
        <v>39645</v>
      </c>
      <c r="B2895" s="130">
        <v>1245.3599850000001</v>
      </c>
      <c r="C2895" s="125">
        <f t="shared" si="135"/>
        <v>-3.0780403260513345E-2</v>
      </c>
      <c r="D2895" s="128">
        <f t="shared" si="136"/>
        <v>-30780.403260513343</v>
      </c>
      <c r="E2895" s="128">
        <f t="shared" ca="1" si="137"/>
        <v>68964.050905142489</v>
      </c>
    </row>
    <row r="2896" spans="1:5" x14ac:dyDescent="0.3">
      <c r="A2896" s="73">
        <v>39644</v>
      </c>
      <c r="B2896" s="130">
        <v>1214.910034</v>
      </c>
      <c r="C2896" s="125">
        <f t="shared" si="135"/>
        <v>-5.0851535937500025E-2</v>
      </c>
      <c r="D2896" s="128">
        <f t="shared" si="136"/>
        <v>-50851.535937500026</v>
      </c>
      <c r="E2896" s="128">
        <f t="shared" ca="1" si="137"/>
        <v>68964.050905142489</v>
      </c>
    </row>
    <row r="2897" spans="1:5" x14ac:dyDescent="0.3">
      <c r="A2897" s="73">
        <v>39643</v>
      </c>
      <c r="B2897" s="130">
        <v>1228.3000489999999</v>
      </c>
      <c r="C2897" s="125">
        <f t="shared" si="135"/>
        <v>-3.917454575644741E-2</v>
      </c>
      <c r="D2897" s="128">
        <f t="shared" si="136"/>
        <v>-39174.545756447413</v>
      </c>
      <c r="E2897" s="128">
        <f t="shared" ca="1" si="137"/>
        <v>68964.050905142489</v>
      </c>
    </row>
    <row r="2898" spans="1:5" x14ac:dyDescent="0.3">
      <c r="A2898" s="73">
        <v>39640</v>
      </c>
      <c r="B2898" s="130">
        <v>1239.48999</v>
      </c>
      <c r="C2898" s="125">
        <f t="shared" si="135"/>
        <v>-3.4025665887374101E-2</v>
      </c>
      <c r="D2898" s="128">
        <f t="shared" si="136"/>
        <v>-34025.665887374103</v>
      </c>
      <c r="E2898" s="128">
        <f t="shared" ca="1" si="137"/>
        <v>68964.050905142489</v>
      </c>
    </row>
    <row r="2899" spans="1:5" x14ac:dyDescent="0.3">
      <c r="A2899" s="73">
        <v>39639</v>
      </c>
      <c r="B2899" s="130">
        <v>1253.3900149999999</v>
      </c>
      <c r="C2899" s="125">
        <f t="shared" si="135"/>
        <v>-5.1877090633248635E-2</v>
      </c>
      <c r="D2899" s="128">
        <f t="shared" si="136"/>
        <v>-51877.090633248634</v>
      </c>
      <c r="E2899" s="128">
        <f t="shared" ca="1" si="137"/>
        <v>68964.050905142489</v>
      </c>
    </row>
    <row r="2900" spans="1:5" x14ac:dyDescent="0.3">
      <c r="A2900" s="73">
        <v>39638</v>
      </c>
      <c r="B2900" s="130">
        <v>1244.6899410000001</v>
      </c>
      <c r="C2900" s="125">
        <f t="shared" si="135"/>
        <v>-5.2956422048938578E-2</v>
      </c>
      <c r="D2900" s="128">
        <f t="shared" si="136"/>
        <v>-52956.422048938577</v>
      </c>
      <c r="E2900" s="128">
        <f t="shared" ca="1" si="137"/>
        <v>68964.050905142489</v>
      </c>
    </row>
    <row r="2901" spans="1:5" x14ac:dyDescent="0.3">
      <c r="A2901" s="73">
        <v>39637</v>
      </c>
      <c r="B2901" s="130">
        <v>1273.6999510000001</v>
      </c>
      <c r="C2901" s="125">
        <f t="shared" si="135"/>
        <v>-3.3611569802731389E-2</v>
      </c>
      <c r="D2901" s="128">
        <f t="shared" si="136"/>
        <v>-33611.569802731392</v>
      </c>
      <c r="E2901" s="128">
        <f t="shared" ca="1" si="137"/>
        <v>68964.050905142489</v>
      </c>
    </row>
    <row r="2902" spans="1:5" x14ac:dyDescent="0.3">
      <c r="A2902" s="73">
        <v>39636</v>
      </c>
      <c r="B2902" s="130">
        <v>1252.3100589999999</v>
      </c>
      <c r="C2902" s="125">
        <f t="shared" si="135"/>
        <v>-4.9790195466625331E-2</v>
      </c>
      <c r="D2902" s="128">
        <f t="shared" si="136"/>
        <v>-49790.19546662533</v>
      </c>
      <c r="E2902" s="128">
        <f t="shared" ca="1" si="137"/>
        <v>68964.050905142489</v>
      </c>
    </row>
    <row r="2903" spans="1:5" x14ac:dyDescent="0.3">
      <c r="A2903" s="73">
        <v>39632</v>
      </c>
      <c r="B2903" s="130">
        <v>1262.900024</v>
      </c>
      <c r="C2903" s="125">
        <f t="shared" si="135"/>
        <v>-5.952349487204911E-2</v>
      </c>
      <c r="D2903" s="128">
        <f t="shared" si="136"/>
        <v>-59523.494872049108</v>
      </c>
      <c r="E2903" s="128">
        <f t="shared" ca="1" si="137"/>
        <v>68964.050905142489</v>
      </c>
    </row>
    <row r="2904" spans="1:5" x14ac:dyDescent="0.3">
      <c r="A2904" s="73">
        <v>39631</v>
      </c>
      <c r="B2904" s="130">
        <v>1261.5200199999999</v>
      </c>
      <c r="C2904" s="125">
        <f t="shared" si="135"/>
        <v>-5.7026061724357202E-2</v>
      </c>
      <c r="D2904" s="128">
        <f t="shared" si="136"/>
        <v>-57026.061724357205</v>
      </c>
      <c r="E2904" s="128">
        <f t="shared" ca="1" si="137"/>
        <v>68964.050905142489</v>
      </c>
    </row>
    <row r="2905" spans="1:5" x14ac:dyDescent="0.3">
      <c r="A2905" s="73">
        <v>39630</v>
      </c>
      <c r="B2905" s="130">
        <v>1284.910034</v>
      </c>
      <c r="C2905" s="125">
        <f t="shared" si="135"/>
        <v>-4.8870050528907694E-2</v>
      </c>
      <c r="D2905" s="128">
        <f t="shared" si="136"/>
        <v>-48870.05052890769</v>
      </c>
      <c r="E2905" s="128">
        <f t="shared" ca="1" si="137"/>
        <v>68964.050905142489</v>
      </c>
    </row>
    <row r="2906" spans="1:5" x14ac:dyDescent="0.3">
      <c r="A2906" s="73">
        <v>39629</v>
      </c>
      <c r="B2906" s="130">
        <v>1280</v>
      </c>
      <c r="C2906" s="125">
        <f t="shared" si="135"/>
        <v>-5.8920415630886347E-2</v>
      </c>
      <c r="D2906" s="128">
        <f t="shared" si="136"/>
        <v>-58920.415630886346</v>
      </c>
      <c r="E2906" s="128">
        <f t="shared" ca="1" si="137"/>
        <v>68964.050905142489</v>
      </c>
    </row>
    <row r="2907" spans="1:5" x14ac:dyDescent="0.3">
      <c r="A2907" s="73">
        <v>39626</v>
      </c>
      <c r="B2907" s="130">
        <v>1278.380005</v>
      </c>
      <c r="C2907" s="125">
        <f t="shared" si="135"/>
        <v>-6.0035456761227124E-2</v>
      </c>
      <c r="D2907" s="128">
        <f t="shared" si="136"/>
        <v>-60035.45676122712</v>
      </c>
      <c r="E2907" s="128">
        <f t="shared" ca="1" si="137"/>
        <v>68964.050905142489</v>
      </c>
    </row>
    <row r="2908" spans="1:5" x14ac:dyDescent="0.3">
      <c r="A2908" s="73">
        <v>39625</v>
      </c>
      <c r="B2908" s="130">
        <v>1283.150024</v>
      </c>
      <c r="C2908" s="125">
        <f t="shared" si="135"/>
        <v>-4.2332443603978143E-2</v>
      </c>
      <c r="D2908" s="128">
        <f t="shared" si="136"/>
        <v>-42332.443603978143</v>
      </c>
      <c r="E2908" s="128">
        <f t="shared" ca="1" si="137"/>
        <v>68964.050905142489</v>
      </c>
    </row>
    <row r="2909" spans="1:5" x14ac:dyDescent="0.3">
      <c r="A2909" s="73">
        <v>39624</v>
      </c>
      <c r="B2909" s="130">
        <v>1321.969971</v>
      </c>
      <c r="C2909" s="125">
        <f t="shared" si="135"/>
        <v>-1.0123639339296053E-2</v>
      </c>
      <c r="D2909" s="128">
        <f t="shared" si="136"/>
        <v>-10123.639339296053</v>
      </c>
      <c r="E2909" s="128">
        <f t="shared" ca="1" si="137"/>
        <v>68964.050905142489</v>
      </c>
    </row>
    <row r="2910" spans="1:5" x14ac:dyDescent="0.3">
      <c r="A2910" s="73">
        <v>39623</v>
      </c>
      <c r="B2910" s="130">
        <v>1314.290039</v>
      </c>
      <c r="C2910" s="125">
        <f t="shared" si="135"/>
        <v>-3.2500444566949116E-2</v>
      </c>
      <c r="D2910" s="128">
        <f t="shared" si="136"/>
        <v>-32500.444566949114</v>
      </c>
      <c r="E2910" s="128">
        <f t="shared" ca="1" si="137"/>
        <v>68964.050905142489</v>
      </c>
    </row>
    <row r="2911" spans="1:5" x14ac:dyDescent="0.3">
      <c r="A2911" s="73">
        <v>39622</v>
      </c>
      <c r="B2911" s="130">
        <v>1318</v>
      </c>
      <c r="C2911" s="125">
        <f t="shared" si="135"/>
        <v>-3.2134891374875907E-2</v>
      </c>
      <c r="D2911" s="128">
        <f t="shared" si="136"/>
        <v>-32134.891374875908</v>
      </c>
      <c r="E2911" s="128">
        <f t="shared" ca="1" si="137"/>
        <v>68964.050905142489</v>
      </c>
    </row>
    <row r="2912" spans="1:5" x14ac:dyDescent="0.3">
      <c r="A2912" s="73">
        <v>39619</v>
      </c>
      <c r="B2912" s="130">
        <v>1317.9300539999999</v>
      </c>
      <c r="C2912" s="125">
        <f t="shared" si="135"/>
        <v>-3.1418113225315181E-2</v>
      </c>
      <c r="D2912" s="128">
        <f t="shared" si="136"/>
        <v>-31418.113225315181</v>
      </c>
      <c r="E2912" s="128">
        <f t="shared" ca="1" si="137"/>
        <v>68964.050905142489</v>
      </c>
    </row>
    <row r="2913" spans="1:5" x14ac:dyDescent="0.3">
      <c r="A2913" s="73">
        <v>39618</v>
      </c>
      <c r="B2913" s="130">
        <v>1342.829956</v>
      </c>
      <c r="C2913" s="125">
        <f t="shared" si="135"/>
        <v>-4.3602500525962262E-2</v>
      </c>
      <c r="D2913" s="128">
        <f t="shared" si="136"/>
        <v>-43602.500525962263</v>
      </c>
      <c r="E2913" s="128">
        <f t="shared" ca="1" si="137"/>
        <v>68964.050905142489</v>
      </c>
    </row>
    <row r="2914" spans="1:5" x14ac:dyDescent="0.3">
      <c r="A2914" s="73">
        <v>39617</v>
      </c>
      <c r="B2914" s="130">
        <v>1337.8100589999999</v>
      </c>
      <c r="C2914" s="125">
        <f t="shared" si="135"/>
        <v>-2.860143290841588E-2</v>
      </c>
      <c r="D2914" s="128">
        <f t="shared" si="136"/>
        <v>-28601.432908415882</v>
      </c>
      <c r="E2914" s="128">
        <f t="shared" ca="1" si="137"/>
        <v>68964.050905142489</v>
      </c>
    </row>
    <row r="2915" spans="1:5" x14ac:dyDescent="0.3">
      <c r="A2915" s="73">
        <v>39616</v>
      </c>
      <c r="B2915" s="130">
        <v>1350.9300539999999</v>
      </c>
      <c r="C2915" s="125">
        <f t="shared" si="135"/>
        <v>-1.9395325035032385E-2</v>
      </c>
      <c r="D2915" s="128">
        <f t="shared" si="136"/>
        <v>-19395.325035032383</v>
      </c>
      <c r="E2915" s="128">
        <f t="shared" ca="1" si="137"/>
        <v>68964.050905142489</v>
      </c>
    </row>
    <row r="2916" spans="1:5" x14ac:dyDescent="0.3">
      <c r="A2916" s="73">
        <v>39615</v>
      </c>
      <c r="B2916" s="130">
        <v>1360.1400149999999</v>
      </c>
      <c r="C2916" s="125">
        <f t="shared" si="135"/>
        <v>-1.8424320501511882E-2</v>
      </c>
      <c r="D2916" s="128">
        <f t="shared" si="136"/>
        <v>-18424.32050151188</v>
      </c>
      <c r="E2916" s="128">
        <f t="shared" ca="1" si="137"/>
        <v>68964.050905142489</v>
      </c>
    </row>
    <row r="2917" spans="1:5" x14ac:dyDescent="0.3">
      <c r="A2917" s="73">
        <v>39612</v>
      </c>
      <c r="B2917" s="130">
        <v>1360.030029</v>
      </c>
      <c r="C2917" s="125">
        <f t="shared" si="135"/>
        <v>-2.8813590493960262E-2</v>
      </c>
      <c r="D2917" s="128">
        <f t="shared" si="136"/>
        <v>-28813.590493960262</v>
      </c>
      <c r="E2917" s="128">
        <f t="shared" ca="1" si="137"/>
        <v>68964.050905142489</v>
      </c>
    </row>
    <row r="2918" spans="1:5" x14ac:dyDescent="0.3">
      <c r="A2918" s="73">
        <v>39611</v>
      </c>
      <c r="B2918" s="130">
        <v>1339.869995</v>
      </c>
      <c r="C2918" s="125">
        <f t="shared" si="135"/>
        <v>-4.1759053811458058E-2</v>
      </c>
      <c r="D2918" s="128">
        <f t="shared" si="136"/>
        <v>-41759.053811458056</v>
      </c>
      <c r="E2918" s="128">
        <f t="shared" ca="1" si="137"/>
        <v>68964.050905142489</v>
      </c>
    </row>
    <row r="2919" spans="1:5" x14ac:dyDescent="0.3">
      <c r="A2919" s="73">
        <v>39610</v>
      </c>
      <c r="B2919" s="130">
        <v>1335.48999</v>
      </c>
      <c r="C2919" s="125">
        <f t="shared" si="135"/>
        <v>-3.9796078163603754E-2</v>
      </c>
      <c r="D2919" s="128">
        <f t="shared" si="136"/>
        <v>-39796.078163603757</v>
      </c>
      <c r="E2919" s="128">
        <f t="shared" ca="1" si="137"/>
        <v>68964.050905142489</v>
      </c>
    </row>
    <row r="2920" spans="1:5" x14ac:dyDescent="0.3">
      <c r="A2920" s="73">
        <v>39609</v>
      </c>
      <c r="B2920" s="130">
        <v>1358.4399410000001</v>
      </c>
      <c r="C2920" s="125">
        <f t="shared" si="135"/>
        <v>-1.9424719721509498E-2</v>
      </c>
      <c r="D2920" s="128">
        <f t="shared" si="136"/>
        <v>-19424.719721509497</v>
      </c>
      <c r="E2920" s="128">
        <f t="shared" ca="1" si="137"/>
        <v>68964.050905142489</v>
      </c>
    </row>
    <row r="2921" spans="1:5" x14ac:dyDescent="0.3">
      <c r="A2921" s="73">
        <v>39608</v>
      </c>
      <c r="B2921" s="130">
        <v>1361.76001</v>
      </c>
      <c r="C2921" s="125">
        <f t="shared" si="135"/>
        <v>-1.0298520596163985E-2</v>
      </c>
      <c r="D2921" s="128">
        <f t="shared" si="136"/>
        <v>-10298.520596163984</v>
      </c>
      <c r="E2921" s="128">
        <f t="shared" ca="1" si="137"/>
        <v>68964.050905142489</v>
      </c>
    </row>
    <row r="2922" spans="1:5" x14ac:dyDescent="0.3">
      <c r="A2922" s="73">
        <v>39605</v>
      </c>
      <c r="B2922" s="130">
        <v>1360.6800539999999</v>
      </c>
      <c r="C2922" s="125">
        <f t="shared" si="135"/>
        <v>-2.4147396693468326E-2</v>
      </c>
      <c r="D2922" s="128">
        <f t="shared" si="136"/>
        <v>-24147.396693468327</v>
      </c>
      <c r="E2922" s="128">
        <f t="shared" ca="1" si="137"/>
        <v>68964.050905142489</v>
      </c>
    </row>
    <row r="2923" spans="1:5" x14ac:dyDescent="0.3">
      <c r="A2923" s="73">
        <v>39604</v>
      </c>
      <c r="B2923" s="130">
        <v>1404.0500489999999</v>
      </c>
      <c r="C2923" s="125">
        <f t="shared" si="135"/>
        <v>9.5922862236548223E-3</v>
      </c>
      <c r="D2923" s="128">
        <f t="shared" si="136"/>
        <v>9592.2862236548226</v>
      </c>
      <c r="E2923" s="128">
        <f t="shared" ca="1" si="137"/>
        <v>68964.050905142489</v>
      </c>
    </row>
    <row r="2924" spans="1:5" x14ac:dyDescent="0.3">
      <c r="A2924" s="73">
        <v>39603</v>
      </c>
      <c r="B2924" s="130">
        <v>1377.1999510000001</v>
      </c>
      <c r="C2924" s="125">
        <f t="shared" si="135"/>
        <v>-2.5612050647594975E-2</v>
      </c>
      <c r="D2924" s="128">
        <f t="shared" si="136"/>
        <v>-25612.050647594973</v>
      </c>
      <c r="E2924" s="128">
        <f t="shared" ca="1" si="137"/>
        <v>68964.050905142489</v>
      </c>
    </row>
    <row r="2925" spans="1:5" x14ac:dyDescent="0.3">
      <c r="A2925" s="73">
        <v>39602</v>
      </c>
      <c r="B2925" s="130">
        <v>1377.650024</v>
      </c>
      <c r="C2925" s="125">
        <f t="shared" si="135"/>
        <v>-3.4332644643906729E-2</v>
      </c>
      <c r="D2925" s="128">
        <f t="shared" si="136"/>
        <v>-34332.644643906729</v>
      </c>
      <c r="E2925" s="128">
        <f t="shared" ca="1" si="137"/>
        <v>68964.050905142489</v>
      </c>
    </row>
    <row r="2926" spans="1:5" x14ac:dyDescent="0.3">
      <c r="A2926" s="73">
        <v>39601</v>
      </c>
      <c r="B2926" s="130">
        <v>1385.670044</v>
      </c>
      <c r="C2926" s="125">
        <f t="shared" si="135"/>
        <v>-2.7838729202041224E-2</v>
      </c>
      <c r="D2926" s="128">
        <f t="shared" si="136"/>
        <v>-27838.729202041224</v>
      </c>
      <c r="E2926" s="128">
        <f t="shared" ca="1" si="137"/>
        <v>68964.050905142489</v>
      </c>
    </row>
    <row r="2927" spans="1:5" x14ac:dyDescent="0.3">
      <c r="A2927" s="73">
        <v>39598</v>
      </c>
      <c r="B2927" s="130">
        <v>1400.380005</v>
      </c>
      <c r="C2927" s="125">
        <f t="shared" si="135"/>
        <v>-1.6289990572756929E-2</v>
      </c>
      <c r="D2927" s="128">
        <f t="shared" si="136"/>
        <v>-16289.990572756929</v>
      </c>
      <c r="E2927" s="128">
        <f t="shared" ca="1" si="137"/>
        <v>68964.050905142489</v>
      </c>
    </row>
    <row r="2928" spans="1:5" x14ac:dyDescent="0.3">
      <c r="A2928" s="73">
        <v>39597</v>
      </c>
      <c r="B2928" s="130">
        <v>1398.26001</v>
      </c>
      <c r="C2928" s="125">
        <f t="shared" si="135"/>
        <v>-7.3829197599000196E-3</v>
      </c>
      <c r="D2928" s="128">
        <f t="shared" si="136"/>
        <v>-7382.9197599000199</v>
      </c>
      <c r="E2928" s="128">
        <f t="shared" ca="1" si="137"/>
        <v>68964.050905142489</v>
      </c>
    </row>
    <row r="2929" spans="1:5" x14ac:dyDescent="0.3">
      <c r="A2929" s="73">
        <v>39596</v>
      </c>
      <c r="B2929" s="130">
        <v>1390.839966</v>
      </c>
      <c r="C2929" s="125">
        <f t="shared" si="135"/>
        <v>-8.6954560531967706E-3</v>
      </c>
      <c r="D2929" s="128">
        <f t="shared" si="136"/>
        <v>-8695.4560531967709</v>
      </c>
      <c r="E2929" s="128">
        <f t="shared" ca="1" si="137"/>
        <v>68964.050905142489</v>
      </c>
    </row>
    <row r="2930" spans="1:5" x14ac:dyDescent="0.3">
      <c r="A2930" s="73">
        <v>39595</v>
      </c>
      <c r="B2930" s="130">
        <v>1385.349976</v>
      </c>
      <c r="C2930" s="125">
        <f t="shared" si="135"/>
        <v>-1.2988202005928429E-2</v>
      </c>
      <c r="D2930" s="128">
        <f t="shared" si="136"/>
        <v>-12988.20200592843</v>
      </c>
      <c r="E2930" s="128">
        <f t="shared" ca="1" si="137"/>
        <v>68964.050905142489</v>
      </c>
    </row>
    <row r="2931" spans="1:5" x14ac:dyDescent="0.3">
      <c r="A2931" s="73">
        <v>39591</v>
      </c>
      <c r="B2931" s="130">
        <v>1375.9300539999999</v>
      </c>
      <c r="C2931" s="125">
        <f t="shared" si="135"/>
        <v>-8.8958817688215008E-3</v>
      </c>
      <c r="D2931" s="128">
        <f t="shared" si="136"/>
        <v>-8895.8817688215004</v>
      </c>
      <c r="E2931" s="128">
        <f t="shared" ca="1" si="137"/>
        <v>68964.050905142489</v>
      </c>
    </row>
    <row r="2932" spans="1:5" x14ac:dyDescent="0.3">
      <c r="A2932" s="73">
        <v>39590</v>
      </c>
      <c r="B2932" s="130">
        <v>1394.349976</v>
      </c>
      <c r="C2932" s="125">
        <f t="shared" si="135"/>
        <v>-2.3825753186286214E-3</v>
      </c>
      <c r="D2932" s="128">
        <f t="shared" si="136"/>
        <v>-2382.5753186286215</v>
      </c>
      <c r="E2932" s="128">
        <f t="shared" ca="1" si="137"/>
        <v>68964.050905142489</v>
      </c>
    </row>
    <row r="2933" spans="1:5" x14ac:dyDescent="0.3">
      <c r="A2933" s="73">
        <v>39589</v>
      </c>
      <c r="B2933" s="130">
        <v>1390.709961</v>
      </c>
      <c r="C2933" s="125">
        <f t="shared" si="135"/>
        <v>-1.3356492471653381E-3</v>
      </c>
      <c r="D2933" s="128">
        <f t="shared" si="136"/>
        <v>-1335.649247165338</v>
      </c>
      <c r="E2933" s="128">
        <f t="shared" ca="1" si="137"/>
        <v>68964.050905142489</v>
      </c>
    </row>
    <row r="2934" spans="1:5" x14ac:dyDescent="0.3">
      <c r="A2934" s="73">
        <v>39588</v>
      </c>
      <c r="B2934" s="130">
        <v>1413.400024</v>
      </c>
      <c r="C2934" s="125">
        <f t="shared" si="135"/>
        <v>-3.4267242718067914E-3</v>
      </c>
      <c r="D2934" s="128">
        <f t="shared" si="136"/>
        <v>-3426.7242718067914</v>
      </c>
      <c r="E2934" s="128">
        <f t="shared" ca="1" si="137"/>
        <v>68964.050905142489</v>
      </c>
    </row>
    <row r="2935" spans="1:5" x14ac:dyDescent="0.3">
      <c r="A2935" s="73">
        <v>39587</v>
      </c>
      <c r="B2935" s="130">
        <v>1426.630005</v>
      </c>
      <c r="C2935" s="125">
        <f t="shared" si="135"/>
        <v>1.3598686410551286E-2</v>
      </c>
      <c r="D2935" s="128">
        <f t="shared" si="136"/>
        <v>13598.686410551287</v>
      </c>
      <c r="E2935" s="128">
        <f t="shared" ca="1" si="137"/>
        <v>68964.050905142489</v>
      </c>
    </row>
    <row r="2936" spans="1:5" x14ac:dyDescent="0.3">
      <c r="A2936" s="73">
        <v>39584</v>
      </c>
      <c r="B2936" s="130">
        <v>1425.349976</v>
      </c>
      <c r="C2936" s="125">
        <f t="shared" si="135"/>
        <v>8.0981341011703289E-3</v>
      </c>
      <c r="D2936" s="128">
        <f t="shared" si="136"/>
        <v>8098.1341011703289</v>
      </c>
      <c r="E2936" s="128">
        <f t="shared" ca="1" si="137"/>
        <v>68964.050905142489</v>
      </c>
    </row>
    <row r="2937" spans="1:5" x14ac:dyDescent="0.3">
      <c r="A2937" s="73">
        <v>39583</v>
      </c>
      <c r="B2937" s="130">
        <v>1423.5699460000001</v>
      </c>
      <c r="C2937" s="125">
        <f t="shared" si="135"/>
        <v>1.0096910854226149E-2</v>
      </c>
      <c r="D2937" s="128">
        <f t="shared" si="136"/>
        <v>10096.910854226149</v>
      </c>
      <c r="E2937" s="128">
        <f t="shared" ca="1" si="137"/>
        <v>68964.050905142489</v>
      </c>
    </row>
    <row r="2938" spans="1:5" x14ac:dyDescent="0.3">
      <c r="A2938" s="73">
        <v>39582</v>
      </c>
      <c r="B2938" s="130">
        <v>1408.660034</v>
      </c>
      <c r="C2938" s="125">
        <f t="shared" si="135"/>
        <v>1.6649996439134229E-2</v>
      </c>
      <c r="D2938" s="128">
        <f t="shared" si="136"/>
        <v>16649.996439134229</v>
      </c>
      <c r="E2938" s="128">
        <f t="shared" ca="1" si="137"/>
        <v>68964.050905142489</v>
      </c>
    </row>
    <row r="2939" spans="1:5" x14ac:dyDescent="0.3">
      <c r="A2939" s="73">
        <v>39581</v>
      </c>
      <c r="B2939" s="130">
        <v>1403.040039</v>
      </c>
      <c r="C2939" s="125">
        <f t="shared" si="135"/>
        <v>8.6992239156642448E-3</v>
      </c>
      <c r="D2939" s="128">
        <f t="shared" si="136"/>
        <v>8699.2239156642445</v>
      </c>
      <c r="E2939" s="128">
        <f t="shared" ca="1" si="137"/>
        <v>68964.050905142489</v>
      </c>
    </row>
    <row r="2940" spans="1:5" x14ac:dyDescent="0.3">
      <c r="A2940" s="73">
        <v>39580</v>
      </c>
      <c r="B2940" s="130">
        <v>1403.579956</v>
      </c>
      <c r="C2940" s="125">
        <f t="shared" si="135"/>
        <v>5.1633600161968829E-3</v>
      </c>
      <c r="D2940" s="128">
        <f t="shared" si="136"/>
        <v>5163.3600161968825</v>
      </c>
      <c r="E2940" s="128">
        <f t="shared" ca="1" si="137"/>
        <v>68964.050905142489</v>
      </c>
    </row>
    <row r="2941" spans="1:5" x14ac:dyDescent="0.3">
      <c r="A2941" s="73">
        <v>39577</v>
      </c>
      <c r="B2941" s="130">
        <v>1388.280029</v>
      </c>
      <c r="C2941" s="125">
        <f t="shared" si="135"/>
        <v>-6.839078315492908E-3</v>
      </c>
      <c r="D2941" s="128">
        <f t="shared" si="136"/>
        <v>-6839.0783154929077</v>
      </c>
      <c r="E2941" s="128">
        <f t="shared" ca="1" si="137"/>
        <v>68964.050905142489</v>
      </c>
    </row>
    <row r="2942" spans="1:5" x14ac:dyDescent="0.3">
      <c r="A2942" s="73">
        <v>39576</v>
      </c>
      <c r="B2942" s="130">
        <v>1397.6800539999999</v>
      </c>
      <c r="C2942" s="125">
        <f t="shared" si="135"/>
        <v>6.3795944359226198E-3</v>
      </c>
      <c r="D2942" s="128">
        <f t="shared" si="136"/>
        <v>6379.5944359226196</v>
      </c>
      <c r="E2942" s="128">
        <f t="shared" ca="1" si="137"/>
        <v>68964.050905142489</v>
      </c>
    </row>
    <row r="2943" spans="1:5" x14ac:dyDescent="0.3">
      <c r="A2943" s="73">
        <v>39575</v>
      </c>
      <c r="B2943" s="130">
        <v>1392.5699460000001</v>
      </c>
      <c r="C2943" s="125">
        <f t="shared" si="135"/>
        <v>9.1598062984141748E-3</v>
      </c>
      <c r="D2943" s="128">
        <f t="shared" si="136"/>
        <v>9159.8062984141743</v>
      </c>
      <c r="E2943" s="128">
        <f t="shared" ca="1" si="137"/>
        <v>68964.050905142489</v>
      </c>
    </row>
    <row r="2944" spans="1:5" x14ac:dyDescent="0.3">
      <c r="A2944" s="73">
        <v>39574</v>
      </c>
      <c r="B2944" s="130">
        <v>1418.26001</v>
      </c>
      <c r="C2944" s="125">
        <f t="shared" si="135"/>
        <v>3.0757206574905105E-2</v>
      </c>
      <c r="D2944" s="128">
        <f t="shared" si="136"/>
        <v>30757.206574905103</v>
      </c>
      <c r="E2944" s="128">
        <f t="shared" ca="1" si="137"/>
        <v>68964.050905142489</v>
      </c>
    </row>
    <row r="2945" spans="1:5" x14ac:dyDescent="0.3">
      <c r="A2945" s="73">
        <v>39573</v>
      </c>
      <c r="B2945" s="130">
        <v>1407.48999</v>
      </c>
      <c r="C2945" s="125">
        <f t="shared" si="135"/>
        <v>1.391756441043035E-2</v>
      </c>
      <c r="D2945" s="128">
        <f t="shared" si="136"/>
        <v>13917.56441043035</v>
      </c>
      <c r="E2945" s="128">
        <f t="shared" ca="1" si="137"/>
        <v>68964.050905142489</v>
      </c>
    </row>
    <row r="2946" spans="1:5" x14ac:dyDescent="0.3">
      <c r="A2946" s="73">
        <v>39570</v>
      </c>
      <c r="B2946" s="130">
        <v>1413.900024</v>
      </c>
      <c r="C2946" s="125">
        <f t="shared" si="135"/>
        <v>1.6952859210349835E-2</v>
      </c>
      <c r="D2946" s="128">
        <f t="shared" si="136"/>
        <v>16952.859210349834</v>
      </c>
      <c r="E2946" s="128">
        <f t="shared" ca="1" si="137"/>
        <v>68964.050905142489</v>
      </c>
    </row>
    <row r="2947" spans="1:5" x14ac:dyDescent="0.3">
      <c r="A2947" s="73">
        <v>39569</v>
      </c>
      <c r="B2947" s="130">
        <v>1409.339966</v>
      </c>
      <c r="C2947" s="125">
        <f t="shared" si="135"/>
        <v>3.2060037719659151E-2</v>
      </c>
      <c r="D2947" s="128">
        <f t="shared" si="136"/>
        <v>32060.037719659151</v>
      </c>
      <c r="E2947" s="128">
        <f t="shared" ca="1" si="137"/>
        <v>68964.050905142489</v>
      </c>
    </row>
    <row r="2948" spans="1:5" x14ac:dyDescent="0.3">
      <c r="A2948" s="73">
        <v>39568</v>
      </c>
      <c r="B2948" s="130">
        <v>1385.589966</v>
      </c>
      <c r="C2948" s="125">
        <f t="shared" si="135"/>
        <v>1.5299957937362718E-2</v>
      </c>
      <c r="D2948" s="128">
        <f t="shared" si="136"/>
        <v>15299.957937362718</v>
      </c>
      <c r="E2948" s="128">
        <f t="shared" ca="1" si="137"/>
        <v>68964.050905142489</v>
      </c>
    </row>
    <row r="2949" spans="1:5" x14ac:dyDescent="0.3">
      <c r="A2949" s="73">
        <v>39567</v>
      </c>
      <c r="B2949" s="130">
        <v>1390.9399410000001</v>
      </c>
      <c r="C2949" s="125">
        <f t="shared" si="135"/>
        <v>4.2347582648194937E-2</v>
      </c>
      <c r="D2949" s="128">
        <f t="shared" si="136"/>
        <v>42347.582648194933</v>
      </c>
      <c r="E2949" s="128">
        <f t="shared" ca="1" si="137"/>
        <v>68964.050905142489</v>
      </c>
    </row>
    <row r="2950" spans="1:5" x14ac:dyDescent="0.3">
      <c r="A2950" s="73">
        <v>39566</v>
      </c>
      <c r="B2950" s="130">
        <v>1396.369995</v>
      </c>
      <c r="C2950" s="125">
        <f t="shared" si="135"/>
        <v>5.1230164242372922E-2</v>
      </c>
      <c r="D2950" s="128">
        <f t="shared" si="136"/>
        <v>51230.164242372921</v>
      </c>
      <c r="E2950" s="128">
        <f t="shared" ca="1" si="137"/>
        <v>68964.050905142489</v>
      </c>
    </row>
    <row r="2951" spans="1:5" x14ac:dyDescent="0.3">
      <c r="A2951" s="73">
        <v>39563</v>
      </c>
      <c r="B2951" s="130">
        <v>1397.839966</v>
      </c>
      <c r="C2951" s="125">
        <f t="shared" si="135"/>
        <v>4.8775922020168005E-2</v>
      </c>
      <c r="D2951" s="128">
        <f t="shared" si="136"/>
        <v>48775.922020168007</v>
      </c>
      <c r="E2951" s="128">
        <f t="shared" ca="1" si="137"/>
        <v>68964.050905142489</v>
      </c>
    </row>
    <row r="2952" spans="1:5" x14ac:dyDescent="0.3">
      <c r="A2952" s="73">
        <v>39562</v>
      </c>
      <c r="B2952" s="130">
        <v>1388.8199460000001</v>
      </c>
      <c r="C2952" s="125">
        <f t="shared" ref="C2952:C3015" si="138">B2952/B2962-1</f>
        <v>2.0778285238957972E-2</v>
      </c>
      <c r="D2952" s="128">
        <f t="shared" ref="D2952:D3015" si="139">C2952*$B$5</f>
        <v>20778.285238957971</v>
      </c>
      <c r="E2952" s="128">
        <f t="shared" ref="E2952:E3015" ca="1" si="140">ABS(_xlfn.PERCENTILE.INC(OFFSET(D2952,0,0,Window),1-VaRLevel))</f>
        <v>68964.050905142489</v>
      </c>
    </row>
    <row r="2953" spans="1:5" x14ac:dyDescent="0.3">
      <c r="A2953" s="73">
        <v>39561</v>
      </c>
      <c r="B2953" s="130">
        <v>1379.9300539999999</v>
      </c>
      <c r="C2953" s="125">
        <f t="shared" si="138"/>
        <v>1.8782024369186967E-2</v>
      </c>
      <c r="D2953" s="128">
        <f t="shared" si="139"/>
        <v>18782.024369186965</v>
      </c>
      <c r="E2953" s="128">
        <f t="shared" ca="1" si="140"/>
        <v>68964.050905142489</v>
      </c>
    </row>
    <row r="2954" spans="1:5" x14ac:dyDescent="0.3">
      <c r="A2954" s="73">
        <v>39560</v>
      </c>
      <c r="B2954" s="130">
        <v>1375.9399410000001</v>
      </c>
      <c r="C2954" s="125">
        <f t="shared" si="138"/>
        <v>7.6159626982568174E-3</v>
      </c>
      <c r="D2954" s="128">
        <f t="shared" si="139"/>
        <v>7615.962698256817</v>
      </c>
      <c r="E2954" s="128">
        <f t="shared" ca="1" si="140"/>
        <v>68964.050905142489</v>
      </c>
    </row>
    <row r="2955" spans="1:5" x14ac:dyDescent="0.3">
      <c r="A2955" s="73">
        <v>39559</v>
      </c>
      <c r="B2955" s="130">
        <v>1388.170044</v>
      </c>
      <c r="C2955" s="125">
        <f t="shared" si="138"/>
        <v>1.1387649580982373E-2</v>
      </c>
      <c r="D2955" s="128">
        <f t="shared" si="139"/>
        <v>11387.649580982374</v>
      </c>
      <c r="E2955" s="128">
        <f t="shared" ca="1" si="140"/>
        <v>68964.050905142489</v>
      </c>
    </row>
    <row r="2956" spans="1:5" x14ac:dyDescent="0.3">
      <c r="A2956" s="73">
        <v>39556</v>
      </c>
      <c r="B2956" s="130">
        <v>1390.329956</v>
      </c>
      <c r="C2956" s="125">
        <f t="shared" si="138"/>
        <v>1.4543149190721305E-2</v>
      </c>
      <c r="D2956" s="128">
        <f t="shared" si="139"/>
        <v>14543.149190721306</v>
      </c>
      <c r="E2956" s="128">
        <f t="shared" ca="1" si="140"/>
        <v>68964.050905142489</v>
      </c>
    </row>
    <row r="2957" spans="1:5" x14ac:dyDescent="0.3">
      <c r="A2957" s="73">
        <v>39555</v>
      </c>
      <c r="B2957" s="130">
        <v>1365.5600589999999</v>
      </c>
      <c r="C2957" s="125">
        <f t="shared" si="138"/>
        <v>-2.7386054570712748E-3</v>
      </c>
      <c r="D2957" s="128">
        <f t="shared" si="139"/>
        <v>-2738.6054570712749</v>
      </c>
      <c r="E2957" s="128">
        <f t="shared" ca="1" si="140"/>
        <v>68964.050905142489</v>
      </c>
    </row>
    <row r="2958" spans="1:5" x14ac:dyDescent="0.3">
      <c r="A2958" s="73">
        <v>39554</v>
      </c>
      <c r="B2958" s="130">
        <v>1364.709961</v>
      </c>
      <c r="C2958" s="125">
        <f t="shared" si="138"/>
        <v>-2.0621616638737406E-3</v>
      </c>
      <c r="D2958" s="128">
        <f t="shared" si="139"/>
        <v>-2062.1616638737405</v>
      </c>
      <c r="E2958" s="128">
        <f t="shared" ca="1" si="140"/>
        <v>68964.050905142489</v>
      </c>
    </row>
    <row r="2959" spans="1:5" x14ac:dyDescent="0.3">
      <c r="A2959" s="73">
        <v>39553</v>
      </c>
      <c r="B2959" s="130">
        <v>1334.4300539999999</v>
      </c>
      <c r="C2959" s="125">
        <f t="shared" si="138"/>
        <v>-2.6091461407304894E-2</v>
      </c>
      <c r="D2959" s="128">
        <f t="shared" si="139"/>
        <v>-26091.461407304894</v>
      </c>
      <c r="E2959" s="128">
        <f t="shared" ca="1" si="140"/>
        <v>68964.050905142489</v>
      </c>
    </row>
    <row r="2960" spans="1:5" x14ac:dyDescent="0.3">
      <c r="A2960" s="73">
        <v>39552</v>
      </c>
      <c r="B2960" s="130">
        <v>1328.3199460000001</v>
      </c>
      <c r="C2960" s="125">
        <f t="shared" si="138"/>
        <v>4.2488812339873672E-3</v>
      </c>
      <c r="D2960" s="128">
        <f t="shared" si="139"/>
        <v>4248.8812339873675</v>
      </c>
      <c r="E2960" s="128">
        <f t="shared" ca="1" si="140"/>
        <v>68964.050905142489</v>
      </c>
    </row>
    <row r="2961" spans="1:5" x14ac:dyDescent="0.3">
      <c r="A2961" s="73">
        <v>39549</v>
      </c>
      <c r="B2961" s="130">
        <v>1332.829956</v>
      </c>
      <c r="C2961" s="125">
        <f t="shared" si="138"/>
        <v>1.3389383820419543E-2</v>
      </c>
      <c r="D2961" s="128">
        <f t="shared" si="139"/>
        <v>13389.383820419542</v>
      </c>
      <c r="E2961" s="128">
        <f t="shared" ca="1" si="140"/>
        <v>68964.050905142489</v>
      </c>
    </row>
    <row r="2962" spans="1:5" x14ac:dyDescent="0.3">
      <c r="A2962" s="73">
        <v>39548</v>
      </c>
      <c r="B2962" s="130">
        <v>1360.5500489999999</v>
      </c>
      <c r="C2962" s="125">
        <f t="shared" si="138"/>
        <v>2.6241581234600631E-2</v>
      </c>
      <c r="D2962" s="128">
        <f t="shared" si="139"/>
        <v>26241.581234600631</v>
      </c>
      <c r="E2962" s="128">
        <f t="shared" ca="1" si="140"/>
        <v>68964.050905142489</v>
      </c>
    </row>
    <row r="2963" spans="1:5" x14ac:dyDescent="0.3">
      <c r="A2963" s="73">
        <v>39547</v>
      </c>
      <c r="B2963" s="130">
        <v>1354.48999</v>
      </c>
      <c r="C2963" s="125">
        <f t="shared" si="138"/>
        <v>9.9617374528877534E-3</v>
      </c>
      <c r="D2963" s="128">
        <f t="shared" si="139"/>
        <v>9961.7374528877535</v>
      </c>
      <c r="E2963" s="128">
        <f t="shared" ca="1" si="140"/>
        <v>68964.050905142489</v>
      </c>
    </row>
    <row r="2964" spans="1:5" x14ac:dyDescent="0.3">
      <c r="A2964" s="73">
        <v>39546</v>
      </c>
      <c r="B2964" s="130">
        <v>1365.540039</v>
      </c>
      <c r="C2964" s="125">
        <f t="shared" si="138"/>
        <v>9.2757885074965518E-3</v>
      </c>
      <c r="D2964" s="128">
        <f t="shared" si="139"/>
        <v>9275.7885074965525</v>
      </c>
      <c r="E2964" s="128">
        <f t="shared" ca="1" si="140"/>
        <v>68964.050905142489</v>
      </c>
    </row>
    <row r="2965" spans="1:5" x14ac:dyDescent="0.3">
      <c r="A2965" s="73">
        <v>39545</v>
      </c>
      <c r="B2965" s="130">
        <v>1372.540039</v>
      </c>
      <c r="C2965" s="125">
        <f t="shared" si="138"/>
        <v>1.6786702459527181E-2</v>
      </c>
      <c r="D2965" s="128">
        <f t="shared" si="139"/>
        <v>16786.70245952718</v>
      </c>
      <c r="E2965" s="128">
        <f t="shared" ca="1" si="140"/>
        <v>68964.050905142489</v>
      </c>
    </row>
    <row r="2966" spans="1:5" x14ac:dyDescent="0.3">
      <c r="A2966" s="73">
        <v>39542</v>
      </c>
      <c r="B2966" s="130">
        <v>1370.400024</v>
      </c>
      <c r="C2966" s="125">
        <f t="shared" si="138"/>
        <v>3.0755702245521377E-2</v>
      </c>
      <c r="D2966" s="128">
        <f t="shared" si="139"/>
        <v>30755.702245521377</v>
      </c>
      <c r="E2966" s="128">
        <f t="shared" ca="1" si="140"/>
        <v>68964.050905142489</v>
      </c>
    </row>
    <row r="2967" spans="1:5" x14ac:dyDescent="0.3">
      <c r="A2967" s="73">
        <v>39541</v>
      </c>
      <c r="B2967" s="130">
        <v>1369.3100589999999</v>
      </c>
      <c r="C2967" s="125">
        <f t="shared" si="138"/>
        <v>5.4597135439785172E-2</v>
      </c>
      <c r="D2967" s="128">
        <f t="shared" si="139"/>
        <v>54597.135439785168</v>
      </c>
      <c r="E2967" s="128">
        <f t="shared" ca="1" si="140"/>
        <v>68964.050905142489</v>
      </c>
    </row>
    <row r="2968" spans="1:5" x14ac:dyDescent="0.3">
      <c r="A2968" s="73">
        <v>39540</v>
      </c>
      <c r="B2968" s="130">
        <v>1367.530029</v>
      </c>
      <c r="C2968" s="125">
        <f t="shared" si="138"/>
        <v>2.7646301513791549E-2</v>
      </c>
      <c r="D2968" s="128">
        <f t="shared" si="139"/>
        <v>27646.30151379155</v>
      </c>
      <c r="E2968" s="128">
        <f t="shared" ca="1" si="140"/>
        <v>68964.050905142489</v>
      </c>
    </row>
    <row r="2969" spans="1:5" x14ac:dyDescent="0.3">
      <c r="A2969" s="73">
        <v>39539</v>
      </c>
      <c r="B2969" s="130">
        <v>1370.1800539999999</v>
      </c>
      <c r="C2969" s="125">
        <f t="shared" si="138"/>
        <v>7.3304151464279821E-2</v>
      </c>
      <c r="D2969" s="128">
        <f t="shared" si="139"/>
        <v>73304.151464279814</v>
      </c>
      <c r="E2969" s="128">
        <f t="shared" ca="1" si="140"/>
        <v>68964.050905142489</v>
      </c>
    </row>
    <row r="2970" spans="1:5" x14ac:dyDescent="0.3">
      <c r="A2970" s="73">
        <v>39538</v>
      </c>
      <c r="B2970" s="130">
        <v>1322.6999510000001</v>
      </c>
      <c r="C2970" s="125">
        <f t="shared" si="138"/>
        <v>2.6829331903023057E-2</v>
      </c>
      <c r="D2970" s="128">
        <f t="shared" si="139"/>
        <v>26829.331903023056</v>
      </c>
      <c r="E2970" s="128">
        <f t="shared" ca="1" si="140"/>
        <v>68964.050905142489</v>
      </c>
    </row>
    <row r="2971" spans="1:5" x14ac:dyDescent="0.3">
      <c r="A2971" s="73">
        <v>39535</v>
      </c>
      <c r="B2971" s="130">
        <v>1315.219971</v>
      </c>
      <c r="C2971" s="125">
        <f t="shared" si="138"/>
        <v>-1.9765333106791516E-4</v>
      </c>
      <c r="D2971" s="128">
        <f t="shared" si="139"/>
        <v>-197.65333106791516</v>
      </c>
      <c r="E2971" s="128">
        <f t="shared" ca="1" si="140"/>
        <v>68964.050905142489</v>
      </c>
    </row>
    <row r="2972" spans="1:5" x14ac:dyDescent="0.3">
      <c r="A2972" s="73">
        <v>39534</v>
      </c>
      <c r="B2972" s="130">
        <v>1325.76001</v>
      </c>
      <c r="C2972" s="125">
        <f t="shared" si="138"/>
        <v>1.2981646691448523E-2</v>
      </c>
      <c r="D2972" s="128">
        <f t="shared" si="139"/>
        <v>12981.646691448523</v>
      </c>
      <c r="E2972" s="128">
        <f t="shared" ca="1" si="140"/>
        <v>68964.050905142489</v>
      </c>
    </row>
    <row r="2973" spans="1:5" x14ac:dyDescent="0.3">
      <c r="A2973" s="73">
        <v>39533</v>
      </c>
      <c r="B2973" s="130">
        <v>1341.130005</v>
      </c>
      <c r="C2973" s="125">
        <f t="shared" si="138"/>
        <v>1.5507500570037358E-2</v>
      </c>
      <c r="D2973" s="128">
        <f t="shared" si="139"/>
        <v>15507.500570037359</v>
      </c>
      <c r="E2973" s="128">
        <f t="shared" ca="1" si="140"/>
        <v>68964.050905142489</v>
      </c>
    </row>
    <row r="2974" spans="1:5" x14ac:dyDescent="0.3">
      <c r="A2974" s="73">
        <v>39532</v>
      </c>
      <c r="B2974" s="130">
        <v>1352.98999</v>
      </c>
      <c r="C2974" s="125">
        <f t="shared" si="138"/>
        <v>6.2526991614876293E-2</v>
      </c>
      <c r="D2974" s="128">
        <f t="shared" si="139"/>
        <v>62526.991614876293</v>
      </c>
      <c r="E2974" s="128">
        <f t="shared" ca="1" si="140"/>
        <v>68964.050905142489</v>
      </c>
    </row>
    <row r="2975" spans="1:5" x14ac:dyDescent="0.3">
      <c r="A2975" s="73">
        <v>39531</v>
      </c>
      <c r="B2975" s="130">
        <v>1349.880005</v>
      </c>
      <c r="C2975" s="125">
        <f t="shared" si="138"/>
        <v>4.369206817728899E-2</v>
      </c>
      <c r="D2975" s="128">
        <f t="shared" si="139"/>
        <v>43692.068177288987</v>
      </c>
      <c r="E2975" s="128">
        <f t="shared" ca="1" si="140"/>
        <v>68964.050905142489</v>
      </c>
    </row>
    <row r="2976" spans="1:5" x14ac:dyDescent="0.3">
      <c r="A2976" s="73">
        <v>39527</v>
      </c>
      <c r="B2976" s="130">
        <v>1329.51001</v>
      </c>
      <c r="C2976" s="125">
        <f t="shared" si="138"/>
        <v>1.9297150019245812E-2</v>
      </c>
      <c r="D2976" s="128">
        <f t="shared" si="139"/>
        <v>19297.150019245812</v>
      </c>
      <c r="E2976" s="128">
        <f t="shared" ca="1" si="140"/>
        <v>68964.050905142489</v>
      </c>
    </row>
    <row r="2977" spans="1:5" x14ac:dyDescent="0.3">
      <c r="A2977" s="73">
        <v>39526</v>
      </c>
      <c r="B2977" s="130">
        <v>1298.420044</v>
      </c>
      <c r="C2977" s="125">
        <f t="shared" si="138"/>
        <v>-2.64526567415313E-2</v>
      </c>
      <c r="D2977" s="128">
        <f t="shared" si="139"/>
        <v>-26452.6567415313</v>
      </c>
      <c r="E2977" s="128">
        <f t="shared" ca="1" si="140"/>
        <v>68964.050905142489</v>
      </c>
    </row>
    <row r="2978" spans="1:5" x14ac:dyDescent="0.3">
      <c r="A2978" s="73">
        <v>39525</v>
      </c>
      <c r="B2978" s="130">
        <v>1330.73999</v>
      </c>
      <c r="C2978" s="125">
        <f t="shared" si="138"/>
        <v>3.0073412474092009E-3</v>
      </c>
      <c r="D2978" s="128">
        <f t="shared" si="139"/>
        <v>3007.3412474092011</v>
      </c>
      <c r="E2978" s="128">
        <f t="shared" ca="1" si="140"/>
        <v>68964.050905142489</v>
      </c>
    </row>
    <row r="2979" spans="1:5" x14ac:dyDescent="0.3">
      <c r="A2979" s="73">
        <v>39524</v>
      </c>
      <c r="B2979" s="130">
        <v>1276.599976</v>
      </c>
      <c r="C2979" s="125">
        <f t="shared" si="138"/>
        <v>-4.1116462660146791E-2</v>
      </c>
      <c r="D2979" s="128">
        <f t="shared" si="139"/>
        <v>-41116.46266014679</v>
      </c>
      <c r="E2979" s="128">
        <f t="shared" ca="1" si="140"/>
        <v>68964.050905142489</v>
      </c>
    </row>
    <row r="2980" spans="1:5" x14ac:dyDescent="0.3">
      <c r="A2980" s="73">
        <v>39521</v>
      </c>
      <c r="B2980" s="130">
        <v>1288.1400149999999</v>
      </c>
      <c r="C2980" s="125">
        <f t="shared" si="138"/>
        <v>-3.1932234986689623E-2</v>
      </c>
      <c r="D2980" s="128">
        <f t="shared" si="139"/>
        <v>-31932.234986689622</v>
      </c>
      <c r="E2980" s="128">
        <f t="shared" ca="1" si="140"/>
        <v>68964.050905142489</v>
      </c>
    </row>
    <row r="2981" spans="1:5" x14ac:dyDescent="0.3">
      <c r="A2981" s="73">
        <v>39520</v>
      </c>
      <c r="B2981" s="130">
        <v>1315.4799800000001</v>
      </c>
      <c r="C2981" s="125">
        <f t="shared" si="138"/>
        <v>-3.8166875247856669E-2</v>
      </c>
      <c r="D2981" s="128">
        <f t="shared" si="139"/>
        <v>-38166.875247856668</v>
      </c>
      <c r="E2981" s="128">
        <f t="shared" ca="1" si="140"/>
        <v>68964.050905142489</v>
      </c>
    </row>
    <row r="2982" spans="1:5" x14ac:dyDescent="0.3">
      <c r="A2982" s="73">
        <v>39519</v>
      </c>
      <c r="B2982" s="130">
        <v>1308.7700199999999</v>
      </c>
      <c r="C2982" s="125">
        <f t="shared" si="138"/>
        <v>-5.1629685778036727E-2</v>
      </c>
      <c r="D2982" s="128">
        <f t="shared" si="139"/>
        <v>-51629.685778036728</v>
      </c>
      <c r="E2982" s="128">
        <f t="shared" ca="1" si="140"/>
        <v>68964.050905142489</v>
      </c>
    </row>
    <row r="2983" spans="1:5" x14ac:dyDescent="0.3">
      <c r="A2983" s="73">
        <v>39518</v>
      </c>
      <c r="B2983" s="130">
        <v>1320.650024</v>
      </c>
      <c r="C2983" s="125">
        <f t="shared" si="138"/>
        <v>-4.390100072241232E-2</v>
      </c>
      <c r="D2983" s="128">
        <f t="shared" si="139"/>
        <v>-43901.000722412318</v>
      </c>
      <c r="E2983" s="128">
        <f t="shared" ca="1" si="140"/>
        <v>68964.050905142489</v>
      </c>
    </row>
    <row r="2984" spans="1:5" x14ac:dyDescent="0.3">
      <c r="A2984" s="73">
        <v>39517</v>
      </c>
      <c r="B2984" s="130">
        <v>1273.369995</v>
      </c>
      <c r="C2984" s="125">
        <f t="shared" si="138"/>
        <v>-7.1752478848322254E-2</v>
      </c>
      <c r="D2984" s="128">
        <f t="shared" si="139"/>
        <v>-71752.478848322251</v>
      </c>
      <c r="E2984" s="128">
        <f t="shared" ca="1" si="140"/>
        <v>68964.050905142489</v>
      </c>
    </row>
    <row r="2985" spans="1:5" x14ac:dyDescent="0.3">
      <c r="A2985" s="73">
        <v>39514</v>
      </c>
      <c r="B2985" s="130">
        <v>1293.369995</v>
      </c>
      <c r="C2985" s="125">
        <f t="shared" si="138"/>
        <v>-4.4150136102942161E-2</v>
      </c>
      <c r="D2985" s="128">
        <f t="shared" si="139"/>
        <v>-44150.136102942161</v>
      </c>
      <c r="E2985" s="128">
        <f t="shared" ca="1" si="140"/>
        <v>65964.230076874665</v>
      </c>
    </row>
    <row r="2986" spans="1:5" x14ac:dyDescent="0.3">
      <c r="A2986" s="73">
        <v>39513</v>
      </c>
      <c r="B2986" s="130">
        <v>1304.339966</v>
      </c>
      <c r="C2986" s="125">
        <f t="shared" si="138"/>
        <v>-2.8446338014834871E-2</v>
      </c>
      <c r="D2986" s="128">
        <f t="shared" si="139"/>
        <v>-28446.33801483487</v>
      </c>
      <c r="E2986" s="128">
        <f t="shared" ca="1" si="140"/>
        <v>65964.230076874665</v>
      </c>
    </row>
    <row r="2987" spans="1:5" x14ac:dyDescent="0.3">
      <c r="A2987" s="73">
        <v>39512</v>
      </c>
      <c r="B2987" s="130">
        <v>1333.6999510000001</v>
      </c>
      <c r="C2987" s="125">
        <f t="shared" si="138"/>
        <v>-1.9359924000619255E-2</v>
      </c>
      <c r="D2987" s="128">
        <f t="shared" si="139"/>
        <v>-19359.924000619256</v>
      </c>
      <c r="E2987" s="128">
        <f t="shared" ca="1" si="140"/>
        <v>65964.230076874665</v>
      </c>
    </row>
    <row r="2988" spans="1:5" x14ac:dyDescent="0.3">
      <c r="A2988" s="73">
        <v>39511</v>
      </c>
      <c r="B2988" s="130">
        <v>1326.75</v>
      </c>
      <c r="C2988" s="125">
        <f t="shared" si="138"/>
        <v>-1.6333300112942317E-2</v>
      </c>
      <c r="D2988" s="128">
        <f t="shared" si="139"/>
        <v>-16333.300112942317</v>
      </c>
      <c r="E2988" s="128">
        <f t="shared" ca="1" si="140"/>
        <v>65964.230076874665</v>
      </c>
    </row>
    <row r="2989" spans="1:5" x14ac:dyDescent="0.3">
      <c r="A2989" s="73">
        <v>39510</v>
      </c>
      <c r="B2989" s="130">
        <v>1331.339966</v>
      </c>
      <c r="C2989" s="125">
        <f t="shared" si="138"/>
        <v>-1.3814935027777531E-2</v>
      </c>
      <c r="D2989" s="128">
        <f t="shared" si="139"/>
        <v>-13814.93502777753</v>
      </c>
      <c r="E2989" s="128">
        <f t="shared" ca="1" si="140"/>
        <v>65964.230076874665</v>
      </c>
    </row>
    <row r="2990" spans="1:5" x14ac:dyDescent="0.3">
      <c r="A2990" s="73">
        <v>39507</v>
      </c>
      <c r="B2990" s="130">
        <v>1330.630005</v>
      </c>
      <c r="C2990" s="125">
        <f t="shared" si="138"/>
        <v>-1.3515101791680806E-2</v>
      </c>
      <c r="D2990" s="128">
        <f t="shared" si="139"/>
        <v>-13515.101791680805</v>
      </c>
      <c r="E2990" s="128">
        <f t="shared" ca="1" si="140"/>
        <v>65964.230076874665</v>
      </c>
    </row>
    <row r="2991" spans="1:5" x14ac:dyDescent="0.3">
      <c r="A2991" s="73">
        <v>39506</v>
      </c>
      <c r="B2991" s="130">
        <v>1367.6800539999999</v>
      </c>
      <c r="C2991" s="125">
        <f t="shared" si="138"/>
        <v>3.438338027146326E-4</v>
      </c>
      <c r="D2991" s="128">
        <f t="shared" si="139"/>
        <v>343.83380271463261</v>
      </c>
      <c r="E2991" s="128">
        <f t="shared" ca="1" si="140"/>
        <v>65964.230076874665</v>
      </c>
    </row>
    <row r="2992" spans="1:5" x14ac:dyDescent="0.3">
      <c r="A2992" s="73">
        <v>39505</v>
      </c>
      <c r="B2992" s="130">
        <v>1380.0200199999999</v>
      </c>
      <c r="C2992" s="125">
        <f t="shared" si="138"/>
        <v>2.3101015188021767E-2</v>
      </c>
      <c r="D2992" s="128">
        <f t="shared" si="139"/>
        <v>23101.015188021767</v>
      </c>
      <c r="E2992" s="128">
        <f t="shared" ca="1" si="140"/>
        <v>65964.230076874665</v>
      </c>
    </row>
    <row r="2993" spans="1:5" x14ac:dyDescent="0.3">
      <c r="A2993" s="73">
        <v>39504</v>
      </c>
      <c r="B2993" s="130">
        <v>1381.290039</v>
      </c>
      <c r="C2993" s="125">
        <f t="shared" si="138"/>
        <v>3.1483152376979184E-2</v>
      </c>
      <c r="D2993" s="128">
        <f t="shared" si="139"/>
        <v>31483.152376979186</v>
      </c>
      <c r="E2993" s="128">
        <f t="shared" ca="1" si="140"/>
        <v>65964.230076874665</v>
      </c>
    </row>
    <row r="2994" spans="1:5" x14ac:dyDescent="0.3">
      <c r="A2994" s="73">
        <v>39503</v>
      </c>
      <c r="B2994" s="130">
        <v>1371.8000489999999</v>
      </c>
      <c r="C2994" s="125">
        <f t="shared" si="138"/>
        <v>3.0429139265872651E-2</v>
      </c>
      <c r="D2994" s="128">
        <f t="shared" si="139"/>
        <v>30429.139265872651</v>
      </c>
      <c r="E2994" s="128">
        <f t="shared" ca="1" si="140"/>
        <v>65964.230076874665</v>
      </c>
    </row>
    <row r="2995" spans="1:5" x14ac:dyDescent="0.3">
      <c r="A2995" s="73">
        <v>39500</v>
      </c>
      <c r="B2995" s="130">
        <v>1353.1099850000001</v>
      </c>
      <c r="C2995" s="125">
        <f t="shared" si="138"/>
        <v>1.2117457860294722E-2</v>
      </c>
      <c r="D2995" s="128">
        <f t="shared" si="139"/>
        <v>12117.457860294722</v>
      </c>
      <c r="E2995" s="128">
        <f t="shared" ca="1" si="140"/>
        <v>65964.230076874665</v>
      </c>
    </row>
    <row r="2996" spans="1:5" x14ac:dyDescent="0.3">
      <c r="A2996" s="73">
        <v>39499</v>
      </c>
      <c r="B2996" s="130">
        <v>1342.530029</v>
      </c>
      <c r="C2996" s="125">
        <f t="shared" si="138"/>
        <v>1.2122642085272251E-2</v>
      </c>
      <c r="D2996" s="128">
        <f t="shared" si="139"/>
        <v>12122.642085272251</v>
      </c>
      <c r="E2996" s="128">
        <f t="shared" ca="1" si="140"/>
        <v>65964.230076874665</v>
      </c>
    </row>
    <row r="2997" spans="1:5" x14ac:dyDescent="0.3">
      <c r="A2997" s="73">
        <v>39498</v>
      </c>
      <c r="B2997" s="130">
        <v>1360.030029</v>
      </c>
      <c r="C2997" s="125">
        <f t="shared" si="138"/>
        <v>1.7499112504124836E-2</v>
      </c>
      <c r="D2997" s="128">
        <f t="shared" si="139"/>
        <v>17499.112504124838</v>
      </c>
      <c r="E2997" s="128">
        <f t="shared" ca="1" si="140"/>
        <v>65964.230076874665</v>
      </c>
    </row>
    <row r="2998" spans="1:5" x14ac:dyDescent="0.3">
      <c r="A2998" s="73">
        <v>39497</v>
      </c>
      <c r="B2998" s="130">
        <v>1348.780029</v>
      </c>
      <c r="C2998" s="125">
        <f t="shared" si="138"/>
        <v>-2.3203544454013847E-2</v>
      </c>
      <c r="D2998" s="128">
        <f t="shared" si="139"/>
        <v>-23203.544454013845</v>
      </c>
      <c r="E2998" s="128">
        <f t="shared" ca="1" si="140"/>
        <v>65964.230076874665</v>
      </c>
    </row>
    <row r="2999" spans="1:5" x14ac:dyDescent="0.3">
      <c r="A2999" s="73">
        <v>39493</v>
      </c>
      <c r="B2999" s="130">
        <v>1349.98999</v>
      </c>
      <c r="C2999" s="125">
        <f t="shared" si="138"/>
        <v>-3.255654395630847E-2</v>
      </c>
      <c r="D2999" s="128">
        <f t="shared" si="139"/>
        <v>-32556.543956308469</v>
      </c>
      <c r="E2999" s="128">
        <f t="shared" ca="1" si="140"/>
        <v>65964.230076874665</v>
      </c>
    </row>
    <row r="3000" spans="1:5" x14ac:dyDescent="0.3">
      <c r="A3000" s="73">
        <v>39492</v>
      </c>
      <c r="B3000" s="130">
        <v>1348.8599850000001</v>
      </c>
      <c r="C3000" s="125">
        <f t="shared" si="138"/>
        <v>-2.1537167998751383E-2</v>
      </c>
      <c r="D3000" s="128">
        <f t="shared" si="139"/>
        <v>-21537.167998751382</v>
      </c>
      <c r="E3000" s="128">
        <f t="shared" ca="1" si="140"/>
        <v>65964.230076874665</v>
      </c>
    </row>
    <row r="3001" spans="1:5" x14ac:dyDescent="0.3">
      <c r="A3001" s="73">
        <v>39491</v>
      </c>
      <c r="B3001" s="130">
        <v>1367.209961</v>
      </c>
      <c r="C3001" s="125">
        <f t="shared" si="138"/>
        <v>8.4081851468251756E-3</v>
      </c>
      <c r="D3001" s="128">
        <f t="shared" si="139"/>
        <v>8408.1851468251753</v>
      </c>
      <c r="E3001" s="128">
        <f t="shared" ca="1" si="140"/>
        <v>65964.230076874665</v>
      </c>
    </row>
    <row r="3002" spans="1:5" x14ac:dyDescent="0.3">
      <c r="A3002" s="73">
        <v>39490</v>
      </c>
      <c r="B3002" s="130">
        <v>1348.8599850000001</v>
      </c>
      <c r="C3002" s="125">
        <f t="shared" si="138"/>
        <v>-9.8657149795051691E-3</v>
      </c>
      <c r="D3002" s="128">
        <f t="shared" si="139"/>
        <v>-9865.7149795051682</v>
      </c>
      <c r="E3002" s="128">
        <f t="shared" ca="1" si="140"/>
        <v>65964.230076874665</v>
      </c>
    </row>
    <row r="3003" spans="1:5" x14ac:dyDescent="0.3">
      <c r="A3003" s="73">
        <v>39489</v>
      </c>
      <c r="B3003" s="130">
        <v>1339.130005</v>
      </c>
      <c r="C3003" s="125">
        <f t="shared" si="138"/>
        <v>-1.0953024038500403E-2</v>
      </c>
      <c r="D3003" s="128">
        <f t="shared" si="139"/>
        <v>-10953.024038500404</v>
      </c>
      <c r="E3003" s="128">
        <f t="shared" ca="1" si="140"/>
        <v>65964.230076874665</v>
      </c>
    </row>
    <row r="3004" spans="1:5" x14ac:dyDescent="0.3">
      <c r="A3004" s="73">
        <v>39486</v>
      </c>
      <c r="B3004" s="130">
        <v>1331.290039</v>
      </c>
      <c r="C3004" s="125">
        <f t="shared" si="138"/>
        <v>5.1108439562774777E-4</v>
      </c>
      <c r="D3004" s="128">
        <f t="shared" si="139"/>
        <v>511.08439562774777</v>
      </c>
      <c r="E3004" s="128">
        <f t="shared" ca="1" si="140"/>
        <v>65964.230076874665</v>
      </c>
    </row>
    <row r="3005" spans="1:5" x14ac:dyDescent="0.3">
      <c r="A3005" s="73">
        <v>39485</v>
      </c>
      <c r="B3005" s="130">
        <v>1336.910034</v>
      </c>
      <c r="C3005" s="125">
        <f t="shared" si="138"/>
        <v>-1.1212372588303987E-2</v>
      </c>
      <c r="D3005" s="128">
        <f t="shared" si="139"/>
        <v>-11212.372588303988</v>
      </c>
      <c r="E3005" s="128">
        <f t="shared" ca="1" si="140"/>
        <v>65964.230076874665</v>
      </c>
    </row>
    <row r="3006" spans="1:5" x14ac:dyDescent="0.3">
      <c r="A3006" s="73">
        <v>39484</v>
      </c>
      <c r="B3006" s="130">
        <v>1326.4499510000001</v>
      </c>
      <c r="C3006" s="125">
        <f t="shared" si="138"/>
        <v>-9.0766660823545786E-3</v>
      </c>
      <c r="D3006" s="128">
        <f t="shared" si="139"/>
        <v>-9076.666082354579</v>
      </c>
      <c r="E3006" s="128">
        <f t="shared" ca="1" si="140"/>
        <v>65964.230076874665</v>
      </c>
    </row>
    <row r="3007" spans="1:5" x14ac:dyDescent="0.3">
      <c r="A3007" s="73">
        <v>39483</v>
      </c>
      <c r="B3007" s="130">
        <v>1336.6400149999999</v>
      </c>
      <c r="C3007" s="125">
        <f t="shared" si="138"/>
        <v>1.9946596718809495E-2</v>
      </c>
      <c r="D3007" s="128">
        <f t="shared" si="139"/>
        <v>19946.596718809495</v>
      </c>
      <c r="E3007" s="128">
        <f t="shared" ca="1" si="140"/>
        <v>65964.230076874665</v>
      </c>
    </row>
    <row r="3008" spans="1:5" x14ac:dyDescent="0.3">
      <c r="A3008" s="73">
        <v>39482</v>
      </c>
      <c r="B3008" s="130">
        <v>1380.8199460000001</v>
      </c>
      <c r="C3008" s="125">
        <f t="shared" si="138"/>
        <v>4.1978891688553732E-2</v>
      </c>
      <c r="D3008" s="128">
        <f t="shared" si="139"/>
        <v>41978.891688553733</v>
      </c>
      <c r="E3008" s="128">
        <f t="shared" ca="1" si="140"/>
        <v>65964.230076874665</v>
      </c>
    </row>
    <row r="3009" spans="1:5" x14ac:dyDescent="0.3">
      <c r="A3009" s="73">
        <v>39479</v>
      </c>
      <c r="B3009" s="130">
        <v>1395.420044</v>
      </c>
      <c r="C3009" s="125">
        <f t="shared" si="138"/>
        <v>4.6630447402962627E-2</v>
      </c>
      <c r="D3009" s="128">
        <f t="shared" si="139"/>
        <v>46630.447402962629</v>
      </c>
      <c r="E3009" s="128">
        <f t="shared" ca="1" si="140"/>
        <v>65964.230076874665</v>
      </c>
    </row>
    <row r="3010" spans="1:5" x14ac:dyDescent="0.3">
      <c r="A3010" s="73">
        <v>39478</v>
      </c>
      <c r="B3010" s="130">
        <v>1378.5500489999999</v>
      </c>
      <c r="C3010" s="125">
        <f t="shared" si="138"/>
        <v>3.8960808264694169E-3</v>
      </c>
      <c r="D3010" s="128">
        <f t="shared" si="139"/>
        <v>3896.0808264694169</v>
      </c>
      <c r="E3010" s="128">
        <f t="shared" ca="1" si="140"/>
        <v>65964.230076874665</v>
      </c>
    </row>
    <row r="3011" spans="1:5" x14ac:dyDescent="0.3">
      <c r="A3011" s="73">
        <v>39477</v>
      </c>
      <c r="B3011" s="130">
        <v>1355.8100589999999</v>
      </c>
      <c r="C3011" s="125">
        <f t="shared" si="138"/>
        <v>-1.8204781412820448E-2</v>
      </c>
      <c r="D3011" s="128">
        <f t="shared" si="139"/>
        <v>-18204.781412820448</v>
      </c>
      <c r="E3011" s="128">
        <f t="shared" ca="1" si="140"/>
        <v>65964.230076874665</v>
      </c>
    </row>
    <row r="3012" spans="1:5" x14ac:dyDescent="0.3">
      <c r="A3012" s="73">
        <v>39476</v>
      </c>
      <c r="B3012" s="130">
        <v>1362.3000489999999</v>
      </c>
      <c r="C3012" s="125">
        <f t="shared" si="138"/>
        <v>-3.8093522330097107E-2</v>
      </c>
      <c r="D3012" s="128">
        <f t="shared" si="139"/>
        <v>-38093.522330097105</v>
      </c>
      <c r="E3012" s="128">
        <f t="shared" ca="1" si="140"/>
        <v>65964.230076874665</v>
      </c>
    </row>
    <row r="3013" spans="1:5" x14ac:dyDescent="0.3">
      <c r="A3013" s="73">
        <v>39475</v>
      </c>
      <c r="B3013" s="130">
        <v>1353.959961</v>
      </c>
      <c r="C3013" s="125">
        <f t="shared" si="138"/>
        <v>-3.3589854768813265E-2</v>
      </c>
      <c r="D3013" s="128">
        <f t="shared" si="139"/>
        <v>-33589.854768813268</v>
      </c>
      <c r="E3013" s="128">
        <f t="shared" ca="1" si="140"/>
        <v>65964.230076874665</v>
      </c>
    </row>
    <row r="3014" spans="1:5" x14ac:dyDescent="0.3">
      <c r="A3014" s="73">
        <v>39472</v>
      </c>
      <c r="B3014" s="130">
        <v>1330.6099850000001</v>
      </c>
      <c r="C3014" s="125">
        <f t="shared" si="138"/>
        <v>-6.3168400146029202E-2</v>
      </c>
      <c r="D3014" s="128">
        <f t="shared" si="139"/>
        <v>-63168.400146029206</v>
      </c>
      <c r="E3014" s="128">
        <f t="shared" ca="1" si="140"/>
        <v>65964.230076874665</v>
      </c>
    </row>
    <row r="3015" spans="1:5" x14ac:dyDescent="0.3">
      <c r="A3015" s="73">
        <v>39471</v>
      </c>
      <c r="B3015" s="130">
        <v>1352.0699460000001</v>
      </c>
      <c r="C3015" s="125">
        <f t="shared" si="138"/>
        <v>-4.0493111918371127E-2</v>
      </c>
      <c r="D3015" s="128">
        <f t="shared" si="139"/>
        <v>-40493.111918371127</v>
      </c>
      <c r="E3015" s="128">
        <f t="shared" ca="1" si="140"/>
        <v>65964.230076874665</v>
      </c>
    </row>
    <row r="3016" spans="1:5" x14ac:dyDescent="0.3">
      <c r="A3016" s="73">
        <v>39470</v>
      </c>
      <c r="B3016" s="130">
        <v>1338.599976</v>
      </c>
      <c r="C3016" s="125">
        <f t="shared" ref="C3016:C3079" si="141">B3016/B3026-1</f>
        <v>-3.7110011717456426E-2</v>
      </c>
      <c r="D3016" s="128">
        <f t="shared" ref="D3016:D3079" si="142">C3016*$B$5</f>
        <v>-37110.011717456429</v>
      </c>
      <c r="E3016" s="128">
        <f t="shared" ref="E3016:E3079" ca="1" si="143">ABS(_xlfn.PERCENTILE.INC(OFFSET(D3016,0,0,Window),1-VaRLevel))</f>
        <v>65964.230076874665</v>
      </c>
    </row>
    <row r="3017" spans="1:5" x14ac:dyDescent="0.3">
      <c r="A3017" s="73">
        <v>39469</v>
      </c>
      <c r="B3017" s="130">
        <v>1310.5</v>
      </c>
      <c r="C3017" s="125">
        <f t="shared" si="141"/>
        <v>-7.462331763641683E-2</v>
      </c>
      <c r="D3017" s="128">
        <f t="shared" si="142"/>
        <v>-74623.317636416832</v>
      </c>
      <c r="E3017" s="128">
        <f t="shared" ca="1" si="143"/>
        <v>65964.230076874665</v>
      </c>
    </row>
    <row r="3018" spans="1:5" x14ac:dyDescent="0.3">
      <c r="A3018" s="73">
        <v>39465</v>
      </c>
      <c r="B3018" s="130">
        <v>1325.1899410000001</v>
      </c>
      <c r="C3018" s="125">
        <f t="shared" si="141"/>
        <v>-6.1234221215069717E-2</v>
      </c>
      <c r="D3018" s="128">
        <f t="shared" si="142"/>
        <v>-61234.221215069716</v>
      </c>
      <c r="E3018" s="128">
        <f t="shared" ca="1" si="143"/>
        <v>64707.209253294845</v>
      </c>
    </row>
    <row r="3019" spans="1:5" x14ac:dyDescent="0.3">
      <c r="A3019" s="73">
        <v>39464</v>
      </c>
      <c r="B3019" s="130">
        <v>1333.25</v>
      </c>
      <c r="C3019" s="125">
        <f t="shared" si="141"/>
        <v>-7.8712810832087921E-2</v>
      </c>
      <c r="D3019" s="128">
        <f t="shared" si="142"/>
        <v>-78712.810832087926</v>
      </c>
      <c r="E3019" s="128">
        <f t="shared" ca="1" si="143"/>
        <v>64707.209253294845</v>
      </c>
    </row>
    <row r="3020" spans="1:5" x14ac:dyDescent="0.3">
      <c r="A3020" s="73">
        <v>39463</v>
      </c>
      <c r="B3020" s="130">
        <v>1373.1999510000001</v>
      </c>
      <c r="C3020" s="125">
        <f t="shared" si="141"/>
        <v>-5.1107051924016766E-2</v>
      </c>
      <c r="D3020" s="128">
        <f t="shared" si="142"/>
        <v>-51107.051924016763</v>
      </c>
      <c r="E3020" s="128">
        <f t="shared" ca="1" si="143"/>
        <v>62147.17054872727</v>
      </c>
    </row>
    <row r="3021" spans="1:5" x14ac:dyDescent="0.3">
      <c r="A3021" s="73">
        <v>39462</v>
      </c>
      <c r="B3021" s="130">
        <v>1380.9499510000001</v>
      </c>
      <c r="C3021" s="125">
        <f t="shared" si="141"/>
        <v>-5.9529022101484141E-2</v>
      </c>
      <c r="D3021" s="128">
        <f t="shared" si="142"/>
        <v>-59529.022101484145</v>
      </c>
      <c r="E3021" s="128">
        <f t="shared" ca="1" si="143"/>
        <v>62147.17054872727</v>
      </c>
    </row>
    <row r="3022" spans="1:5" x14ac:dyDescent="0.3">
      <c r="A3022" s="73">
        <v>39461</v>
      </c>
      <c r="B3022" s="130">
        <v>1416.25</v>
      </c>
      <c r="C3022" s="125">
        <f t="shared" si="141"/>
        <v>-4.2096997897158595E-2</v>
      </c>
      <c r="D3022" s="128">
        <f t="shared" si="142"/>
        <v>-42096.997897158595</v>
      </c>
      <c r="E3022" s="128">
        <f t="shared" ca="1" si="143"/>
        <v>62147.17054872727</v>
      </c>
    </row>
    <row r="3023" spans="1:5" x14ac:dyDescent="0.3">
      <c r="A3023" s="73">
        <v>39458</v>
      </c>
      <c r="B3023" s="130">
        <v>1401.0200199999999</v>
      </c>
      <c r="C3023" s="125">
        <f t="shared" si="141"/>
        <v>-5.0973059792950304E-2</v>
      </c>
      <c r="D3023" s="128">
        <f t="shared" si="142"/>
        <v>-50973.059792950306</v>
      </c>
      <c r="E3023" s="128" t="e">
        <f t="shared" ca="1" si="143"/>
        <v>#DIV/0!</v>
      </c>
    </row>
    <row r="3024" spans="1:5" x14ac:dyDescent="0.3">
      <c r="A3024" s="73">
        <v>39457</v>
      </c>
      <c r="B3024" s="130">
        <v>1420.329956</v>
      </c>
      <c r="C3024" s="125">
        <f t="shared" si="141"/>
        <v>-5.1633933098597984E-2</v>
      </c>
      <c r="D3024" s="128">
        <f t="shared" si="142"/>
        <v>-51633.933098597983</v>
      </c>
      <c r="E3024" s="128" t="e">
        <f t="shared" ca="1" si="143"/>
        <v>#DIV/0!</v>
      </c>
    </row>
    <row r="3025" spans="1:5" x14ac:dyDescent="0.3">
      <c r="A3025" s="73">
        <v>39456</v>
      </c>
      <c r="B3025" s="130">
        <v>1409.130005</v>
      </c>
      <c r="C3025" s="125">
        <f t="shared" si="141"/>
        <v>-5.8351397547006911E-2</v>
      </c>
      <c r="D3025" s="128">
        <f t="shared" si="142"/>
        <v>-58351.397547006913</v>
      </c>
      <c r="E3025" s="128" t="e">
        <f t="shared" ca="1" si="143"/>
        <v>#DIV/0!</v>
      </c>
    </row>
    <row r="3026" spans="1:5" x14ac:dyDescent="0.3">
      <c r="A3026" s="73">
        <v>39455</v>
      </c>
      <c r="B3026" s="130">
        <v>1390.1899410000001</v>
      </c>
      <c r="C3026" s="125">
        <f t="shared" si="141"/>
        <v>-6.3504589195181316E-2</v>
      </c>
      <c r="D3026" s="128">
        <f t="shared" si="142"/>
        <v>-63504.589195181317</v>
      </c>
      <c r="E3026" s="128" t="e">
        <f t="shared" ca="1" si="143"/>
        <v>#DIV/0!</v>
      </c>
    </row>
    <row r="3027" spans="1:5" x14ac:dyDescent="0.3">
      <c r="A3027" s="73">
        <v>39454</v>
      </c>
      <c r="B3027" s="130">
        <v>1416.1800539999999</v>
      </c>
      <c r="C3027" s="125">
        <f t="shared" si="141"/>
        <v>-3.0093376674839689E-2</v>
      </c>
      <c r="D3027" s="128">
        <f t="shared" si="142"/>
        <v>-30093.376674839688</v>
      </c>
      <c r="E3027" s="128" t="e">
        <f t="shared" ca="1" si="143"/>
        <v>#DIV/0!</v>
      </c>
    </row>
    <row r="3028" spans="1:5" x14ac:dyDescent="0.3">
      <c r="A3028" s="73">
        <v>39451</v>
      </c>
      <c r="B3028" s="130">
        <v>1411.630005</v>
      </c>
      <c r="C3028" s="125">
        <f t="shared" si="141"/>
        <v>-2.8472123193392984E-2</v>
      </c>
      <c r="D3028" s="128">
        <f t="shared" si="142"/>
        <v>-28472.123193392985</v>
      </c>
      <c r="E3028" s="128" t="e">
        <f t="shared" ca="1" si="143"/>
        <v>#DIV/0!</v>
      </c>
    </row>
    <row r="3029" spans="1:5" x14ac:dyDescent="0.3">
      <c r="A3029" s="73">
        <v>39450</v>
      </c>
      <c r="B3029" s="130">
        <v>1447.160034</v>
      </c>
      <c r="C3029" s="125">
        <f t="shared" si="141"/>
        <v>-5.3746072849745197E-3</v>
      </c>
      <c r="D3029" s="128">
        <f t="shared" si="142"/>
        <v>-5374.6072849745196</v>
      </c>
      <c r="E3029" s="128" t="e">
        <f t="shared" ca="1" si="143"/>
        <v>#DIV/0!</v>
      </c>
    </row>
    <row r="3030" spans="1:5" x14ac:dyDescent="0.3">
      <c r="A3030" s="73">
        <v>39449</v>
      </c>
      <c r="B3030" s="130">
        <v>1447.160034</v>
      </c>
      <c r="C3030" s="125">
        <f t="shared" si="141"/>
        <v>8.714364610868941E-4</v>
      </c>
      <c r="D3030" s="128">
        <f t="shared" si="142"/>
        <v>871.43646108689404</v>
      </c>
      <c r="E3030" s="128" t="e">
        <f t="shared" ca="1" si="143"/>
        <v>#DIV/0!</v>
      </c>
    </row>
    <row r="3031" spans="1:5" x14ac:dyDescent="0.3">
      <c r="A3031" s="73">
        <v>39447</v>
      </c>
      <c r="B3031" s="130">
        <v>1468.3599850000001</v>
      </c>
      <c r="C3031" s="125">
        <f t="shared" si="141"/>
        <v>2.7932423698828757E-4</v>
      </c>
      <c r="D3031" s="128">
        <f t="shared" si="142"/>
        <v>279.32423698828757</v>
      </c>
      <c r="E3031" s="128" t="e">
        <f t="shared" ca="1" si="143"/>
        <v>#DIV/0!</v>
      </c>
    </row>
    <row r="3032" spans="1:5" x14ac:dyDescent="0.3">
      <c r="A3032" s="73">
        <v>39444</v>
      </c>
      <c r="B3032" s="130">
        <v>1478.48999</v>
      </c>
      <c r="C3032" s="125">
        <f t="shared" si="141"/>
        <v>-6.6648596646049496E-3</v>
      </c>
      <c r="D3032" s="128">
        <f t="shared" si="142"/>
        <v>-6664.85966460495</v>
      </c>
      <c r="E3032" s="128" t="e">
        <f t="shared" ca="1" si="143"/>
        <v>#DIV/0!</v>
      </c>
    </row>
    <row r="3033" spans="1:5" x14ac:dyDescent="0.3">
      <c r="A3033" s="73">
        <v>39443</v>
      </c>
      <c r="B3033" s="130">
        <v>1476.2700199999999</v>
      </c>
      <c r="C3033" s="125">
        <f t="shared" si="141"/>
        <v>-6.9420258686180292E-3</v>
      </c>
      <c r="D3033" s="128">
        <f t="shared" si="142"/>
        <v>-6942.0258686180296</v>
      </c>
      <c r="E3033" s="128" t="e">
        <f t="shared" ca="1" si="143"/>
        <v>#DIV/0!</v>
      </c>
    </row>
    <row r="3034" spans="1:5" x14ac:dyDescent="0.3">
      <c r="A3034" s="73">
        <v>39442</v>
      </c>
      <c r="B3034" s="130">
        <v>1497.660034</v>
      </c>
      <c r="C3034" s="125">
        <f t="shared" si="141"/>
        <v>1.3541778956449368E-2</v>
      </c>
      <c r="D3034" s="128">
        <f t="shared" si="142"/>
        <v>13541.778956449369</v>
      </c>
      <c r="E3034" s="128" t="e">
        <f t="shared" ca="1" si="143"/>
        <v>#DIV/0!</v>
      </c>
    </row>
    <row r="3035" spans="1:5" x14ac:dyDescent="0.3">
      <c r="A3035" s="73">
        <v>39440</v>
      </c>
      <c r="B3035" s="130">
        <v>1496.4499510000001</v>
      </c>
      <c r="C3035" s="125">
        <f t="shared" si="141"/>
        <v>-1.2869739638196154E-2</v>
      </c>
      <c r="D3035" s="128">
        <f t="shared" si="142"/>
        <v>-12869.739638196153</v>
      </c>
      <c r="E3035" s="128" t="e">
        <f t="shared" ca="1" si="143"/>
        <v>#DIV/0!</v>
      </c>
    </row>
    <row r="3036" spans="1:5" x14ac:dyDescent="0.3">
      <c r="A3036" s="73">
        <v>39437</v>
      </c>
      <c r="B3036" s="130">
        <v>1484.459961</v>
      </c>
      <c r="C3036" s="125">
        <f t="shared" si="141"/>
        <v>-1.3425008004166905E-2</v>
      </c>
      <c r="D3036" s="128">
        <f t="shared" si="142"/>
        <v>-13425.008004166904</v>
      </c>
      <c r="E3036" s="128" t="e">
        <f t="shared" ca="1" si="143"/>
        <v>#DIV/0!</v>
      </c>
    </row>
    <row r="3037" spans="1:5" x14ac:dyDescent="0.3">
      <c r="A3037" s="73">
        <v>39436</v>
      </c>
      <c r="B3037" s="130">
        <v>1460.119995</v>
      </c>
      <c r="C3037" s="125">
        <f t="shared" si="141"/>
        <v>-3.1326689443063604E-2</v>
      </c>
      <c r="D3037" s="128">
        <f t="shared" si="142"/>
        <v>-31326.689443063606</v>
      </c>
      <c r="E3037" s="128" t="e">
        <f t="shared" ca="1" si="143"/>
        <v>#DIV/0!</v>
      </c>
    </row>
    <row r="3038" spans="1:5" x14ac:dyDescent="0.3">
      <c r="A3038" s="73">
        <v>39435</v>
      </c>
      <c r="B3038" s="130">
        <v>1453</v>
      </c>
      <c r="C3038" s="125">
        <f t="shared" si="141"/>
        <v>-2.1555416990084786E-2</v>
      </c>
      <c r="D3038" s="128">
        <f t="shared" si="142"/>
        <v>-21555.416990084785</v>
      </c>
      <c r="E3038" s="128" t="e">
        <f t="shared" ca="1" si="143"/>
        <v>#DIV/0!</v>
      </c>
    </row>
    <row r="3039" spans="1:5" x14ac:dyDescent="0.3">
      <c r="A3039" s="73">
        <v>39434</v>
      </c>
      <c r="B3039" s="130">
        <v>1454.9799800000001</v>
      </c>
      <c r="C3039" s="125">
        <f t="shared" si="141"/>
        <v>-5.3391524359429621E-3</v>
      </c>
      <c r="D3039" s="128">
        <f t="shared" si="142"/>
        <v>-5339.1524359429623</v>
      </c>
      <c r="E3039" s="128" t="e">
        <f t="shared" ca="1" si="143"/>
        <v>#DIV/0!</v>
      </c>
    </row>
    <row r="3040" spans="1:5" x14ac:dyDescent="0.3">
      <c r="A3040" s="73">
        <v>39433</v>
      </c>
      <c r="B3040" s="130">
        <v>1445.900024</v>
      </c>
      <c r="C3040" s="125">
        <f t="shared" si="141"/>
        <v>-1.8011178337368428E-2</v>
      </c>
      <c r="D3040" s="128">
        <f t="shared" si="142"/>
        <v>-18011.178337368427</v>
      </c>
      <c r="E3040" s="128" t="e">
        <f t="shared" ca="1" si="143"/>
        <v>#DIV/0!</v>
      </c>
    </row>
    <row r="3041" spans="1:5" x14ac:dyDescent="0.3">
      <c r="A3041" s="73">
        <v>39430</v>
      </c>
      <c r="B3041" s="130">
        <v>1467.9499510000001</v>
      </c>
      <c r="C3041" s="125">
        <f t="shared" si="141"/>
        <v>-8.9053457920383883E-3</v>
      </c>
      <c r="D3041" s="128">
        <f t="shared" si="142"/>
        <v>-8905.345792038388</v>
      </c>
      <c r="E3041" s="128" t="e">
        <f t="shared" ca="1" si="143"/>
        <v>#DIV/0!</v>
      </c>
    </row>
    <row r="3042" spans="1:5" x14ac:dyDescent="0.3">
      <c r="A3042" s="73">
        <v>39429</v>
      </c>
      <c r="B3042" s="130">
        <v>1488.410034</v>
      </c>
      <c r="C3042" s="125">
        <f t="shared" si="141"/>
        <v>1.2716751060600551E-2</v>
      </c>
      <c r="D3042" s="128">
        <f t="shared" si="142"/>
        <v>12716.751060600551</v>
      </c>
      <c r="E3042" s="128" t="e">
        <f t="shared" ca="1" si="143"/>
        <v>#DIV/0!</v>
      </c>
    </row>
    <row r="3043" spans="1:5" x14ac:dyDescent="0.3">
      <c r="A3043" s="73">
        <v>39428</v>
      </c>
      <c r="B3043" s="130">
        <v>1486.589966</v>
      </c>
      <c r="C3043" s="125">
        <f t="shared" si="141"/>
        <v>1.1960317600028469E-2</v>
      </c>
      <c r="D3043" s="128">
        <f t="shared" si="142"/>
        <v>11960.317600028469</v>
      </c>
      <c r="E3043" s="128" t="e">
        <f t="shared" ca="1" si="143"/>
        <v>#DIV/0!</v>
      </c>
    </row>
    <row r="3044" spans="1:5" x14ac:dyDescent="0.3">
      <c r="A3044" s="73">
        <v>39427</v>
      </c>
      <c r="B3044" s="130">
        <v>1477.650024</v>
      </c>
      <c r="C3044" s="125">
        <f t="shared" si="141"/>
        <v>3.4602301234427202E-2</v>
      </c>
      <c r="D3044" s="128">
        <f t="shared" si="142"/>
        <v>34602.301234427199</v>
      </c>
      <c r="E3044" s="128" t="e">
        <f t="shared" ca="1" si="143"/>
        <v>#DIV/0!</v>
      </c>
    </row>
    <row r="3045" spans="1:5" x14ac:dyDescent="0.3">
      <c r="A3045" s="73">
        <v>39426</v>
      </c>
      <c r="B3045" s="130">
        <v>1515.959961</v>
      </c>
      <c r="C3045" s="125">
        <f t="shared" si="141"/>
        <v>7.7272915564669864E-2</v>
      </c>
      <c r="D3045" s="128">
        <f t="shared" si="142"/>
        <v>77272.915564669864</v>
      </c>
      <c r="E3045" s="128" t="e">
        <f t="shared" ca="1" si="143"/>
        <v>#DIV/0!</v>
      </c>
    </row>
    <row r="3046" spans="1:5" x14ac:dyDescent="0.3">
      <c r="A3046" s="73">
        <v>39423</v>
      </c>
      <c r="B3046" s="130">
        <v>1504.660034</v>
      </c>
      <c r="C3046" s="125">
        <f t="shared" si="141"/>
        <v>4.4395144843035972E-2</v>
      </c>
      <c r="D3046" s="128">
        <f t="shared" si="142"/>
        <v>44395.144843035974</v>
      </c>
      <c r="E3046" s="128" t="e">
        <f t="shared" ca="1" si="143"/>
        <v>#DIV/0!</v>
      </c>
    </row>
    <row r="3047" spans="1:5" x14ac:dyDescent="0.3">
      <c r="A3047" s="73">
        <v>39422</v>
      </c>
      <c r="B3047" s="130">
        <v>1507.339966</v>
      </c>
      <c r="C3047" s="125">
        <f t="shared" si="141"/>
        <v>6.392706277056881E-2</v>
      </c>
      <c r="D3047" s="128">
        <f t="shared" si="142"/>
        <v>63927.062770568809</v>
      </c>
      <c r="E3047" s="128" t="e">
        <f t="shared" ca="1" si="143"/>
        <v>#DIV/0!</v>
      </c>
    </row>
    <row r="3048" spans="1:5" x14ac:dyDescent="0.3">
      <c r="A3048" s="73">
        <v>39421</v>
      </c>
      <c r="B3048" s="130">
        <v>1485.01001</v>
      </c>
      <c r="C3048" s="125">
        <f t="shared" si="141"/>
        <v>3.147187646184757E-2</v>
      </c>
      <c r="D3048" s="128">
        <f t="shared" si="142"/>
        <v>31471.876461847569</v>
      </c>
      <c r="E3048" s="128" t="e">
        <f t="shared" ca="1" si="143"/>
        <v>#DIV/0!</v>
      </c>
    </row>
    <row r="3049" spans="1:5" x14ac:dyDescent="0.3">
      <c r="A3049" s="73">
        <v>39420</v>
      </c>
      <c r="B3049" s="130">
        <v>1462.790039</v>
      </c>
      <c r="C3049" s="125">
        <f t="shared" si="141"/>
        <v>2.059627187346047E-2</v>
      </c>
      <c r="D3049" s="128">
        <f t="shared" si="142"/>
        <v>20596.271873460471</v>
      </c>
      <c r="E3049" s="128" t="e">
        <f t="shared" ca="1" si="143"/>
        <v>#DIV/0!</v>
      </c>
    </row>
    <row r="3050" spans="1:5" x14ac:dyDescent="0.3">
      <c r="A3050" s="73">
        <v>39419</v>
      </c>
      <c r="B3050" s="130">
        <v>1472.420044</v>
      </c>
      <c r="C3050" s="125">
        <f t="shared" si="141"/>
        <v>9.377993401003426E-3</v>
      </c>
      <c r="D3050" s="128">
        <f t="shared" si="142"/>
        <v>9377.9934010034267</v>
      </c>
      <c r="E3050" s="128" t="e">
        <f t="shared" ca="1" si="143"/>
        <v>#DIV/0!</v>
      </c>
    </row>
    <row r="3051" spans="1:5" x14ac:dyDescent="0.3">
      <c r="A3051" s="73">
        <v>39416</v>
      </c>
      <c r="B3051" s="130">
        <v>1481.1400149999999</v>
      </c>
      <c r="C3051" s="125">
        <f t="shared" si="141"/>
        <v>2.0666361509152908E-2</v>
      </c>
      <c r="D3051" s="128">
        <f t="shared" si="142"/>
        <v>20666.36150915291</v>
      </c>
      <c r="E3051" s="128" t="e">
        <f t="shared" ca="1" si="143"/>
        <v>#DIV/0!</v>
      </c>
    </row>
    <row r="3052" spans="1:5" x14ac:dyDescent="0.3">
      <c r="A3052" s="73">
        <v>39415</v>
      </c>
      <c r="B3052" s="130">
        <v>1469.719971</v>
      </c>
      <c r="C3052" s="125">
        <f t="shared" si="141"/>
        <v>-5.8479309233838705E-4</v>
      </c>
      <c r="D3052" s="128">
        <f t="shared" si="142"/>
        <v>-584.79309233838705</v>
      </c>
      <c r="E3052" s="128" t="e">
        <f t="shared" ca="1" si="143"/>
        <v>#DIV/0!</v>
      </c>
    </row>
    <row r="3053" spans="1:5" x14ac:dyDescent="0.3">
      <c r="A3053" s="73">
        <v>39414</v>
      </c>
      <c r="B3053" s="130">
        <v>1469.0200199999999</v>
      </c>
      <c r="C3053" s="125">
        <f t="shared" si="141"/>
        <v>-8.1226350237945111E-3</v>
      </c>
      <c r="D3053" s="128">
        <f t="shared" si="142"/>
        <v>-8122.6350237945107</v>
      </c>
      <c r="E3053" s="128" t="e">
        <f t="shared" ca="1" si="143"/>
        <v>#DIV/0!</v>
      </c>
    </row>
    <row r="3054" spans="1:5" x14ac:dyDescent="0.3">
      <c r="A3054" s="73">
        <v>39413</v>
      </c>
      <c r="B3054" s="130">
        <v>1428.2299800000001</v>
      </c>
      <c r="C3054" s="125">
        <f t="shared" si="141"/>
        <v>-7.6085504170000373E-3</v>
      </c>
      <c r="D3054" s="128">
        <f t="shared" si="142"/>
        <v>-7608.5504170000377</v>
      </c>
      <c r="E3054" s="128" t="e">
        <f t="shared" ca="1" si="143"/>
        <v>#DIV/0!</v>
      </c>
    </row>
    <row r="3055" spans="1:5" x14ac:dyDescent="0.3">
      <c r="A3055" s="73">
        <v>39412</v>
      </c>
      <c r="B3055" s="130">
        <v>1407.219971</v>
      </c>
      <c r="C3055" s="125">
        <f t="shared" si="141"/>
        <v>-3.1973571965814851E-2</v>
      </c>
      <c r="D3055" s="128">
        <f t="shared" si="142"/>
        <v>-31973.571965814852</v>
      </c>
      <c r="E3055" s="128" t="e">
        <f t="shared" ca="1" si="143"/>
        <v>#DIV/0!</v>
      </c>
    </row>
    <row r="3056" spans="1:5" x14ac:dyDescent="0.3">
      <c r="A3056" s="73">
        <v>39409</v>
      </c>
      <c r="B3056" s="130">
        <v>1440.6999510000001</v>
      </c>
      <c r="C3056" s="125">
        <f t="shared" si="141"/>
        <v>-2.3101953889732463E-2</v>
      </c>
      <c r="D3056" s="128">
        <f t="shared" si="142"/>
        <v>-23101.953889732464</v>
      </c>
      <c r="E3056" s="128" t="e">
        <f t="shared" ca="1" si="143"/>
        <v>#DIV/0!</v>
      </c>
    </row>
    <row r="3057" spans="1:5" x14ac:dyDescent="0.3">
      <c r="A3057" s="73">
        <v>39407</v>
      </c>
      <c r="B3057" s="130">
        <v>1416.7700199999999</v>
      </c>
      <c r="C3057" s="125">
        <f t="shared" si="141"/>
        <v>-3.9881524511329314E-2</v>
      </c>
      <c r="D3057" s="128">
        <f t="shared" si="142"/>
        <v>-39881.524511329313</v>
      </c>
      <c r="E3057" s="128" t="e">
        <f t="shared" ca="1" si="143"/>
        <v>#DIV/0!</v>
      </c>
    </row>
    <row r="3058" spans="1:5" x14ac:dyDescent="0.3">
      <c r="A3058" s="73">
        <v>39406</v>
      </c>
      <c r="B3058" s="130">
        <v>1439.6999510000001</v>
      </c>
      <c r="C3058" s="125">
        <f t="shared" si="141"/>
        <v>-5.2997209666740597E-2</v>
      </c>
      <c r="D3058" s="128">
        <f t="shared" si="142"/>
        <v>-52997.2096667406</v>
      </c>
      <c r="E3058" s="128" t="e">
        <f t="shared" ca="1" si="143"/>
        <v>#DIV/0!</v>
      </c>
    </row>
    <row r="3059" spans="1:5" x14ac:dyDescent="0.3">
      <c r="A3059" s="73">
        <v>39405</v>
      </c>
      <c r="B3059" s="130">
        <v>1433.2700199999999</v>
      </c>
      <c r="C3059" s="125">
        <f t="shared" si="141"/>
        <v>-4.5866993736962014E-2</v>
      </c>
      <c r="D3059" s="128">
        <f t="shared" si="142"/>
        <v>-45866.993736962017</v>
      </c>
      <c r="E3059" s="128" t="e">
        <f t="shared" ca="1" si="143"/>
        <v>#DIV/0!</v>
      </c>
    </row>
    <row r="3060" spans="1:5" x14ac:dyDescent="0.3">
      <c r="A3060" s="73">
        <v>39402</v>
      </c>
      <c r="B3060" s="130">
        <v>1458.73999</v>
      </c>
      <c r="C3060" s="125">
        <f t="shared" si="141"/>
        <v>-3.3723070374355846E-2</v>
      </c>
      <c r="D3060" s="128">
        <f t="shared" si="142"/>
        <v>-33723.070374355848</v>
      </c>
      <c r="E3060" s="128" t="e">
        <f t="shared" ca="1" si="143"/>
        <v>#DIV/0!</v>
      </c>
    </row>
    <row r="3061" spans="1:5" x14ac:dyDescent="0.3">
      <c r="A3061" s="73">
        <v>39401</v>
      </c>
      <c r="B3061" s="130">
        <v>1451.150024</v>
      </c>
      <c r="C3061" s="125">
        <f t="shared" si="141"/>
        <v>-3.7979581051149069E-2</v>
      </c>
      <c r="D3061" s="128">
        <f t="shared" si="142"/>
        <v>-37979.581051149071</v>
      </c>
      <c r="E3061" s="128" t="e">
        <f t="shared" ca="1" si="143"/>
        <v>#DIV/0!</v>
      </c>
    </row>
    <row r="3062" spans="1:5" x14ac:dyDescent="0.3">
      <c r="A3062" s="73">
        <v>39400</v>
      </c>
      <c r="B3062" s="130">
        <v>1470.579956</v>
      </c>
      <c r="C3062" s="125">
        <f t="shared" si="141"/>
        <v>-5.0859084760165096E-2</v>
      </c>
      <c r="D3062" s="128">
        <f t="shared" si="142"/>
        <v>-50859.084760165097</v>
      </c>
      <c r="E3062" s="128" t="e">
        <f t="shared" ca="1" si="143"/>
        <v>#DIV/0!</v>
      </c>
    </row>
    <row r="3063" spans="1:5" x14ac:dyDescent="0.3">
      <c r="A3063" s="73">
        <v>39399</v>
      </c>
      <c r="B3063" s="130">
        <v>1481.0500489999999</v>
      </c>
      <c r="C3063" s="125">
        <f t="shared" si="141"/>
        <v>-3.2638352436436424E-2</v>
      </c>
      <c r="D3063" s="128">
        <f t="shared" si="142"/>
        <v>-32638.352436436424</v>
      </c>
      <c r="E3063" s="128" t="e">
        <f t="shared" ca="1" si="143"/>
        <v>#DIV/0!</v>
      </c>
    </row>
    <row r="3064" spans="1:5" x14ac:dyDescent="0.3">
      <c r="A3064" s="73">
        <v>39398</v>
      </c>
      <c r="B3064" s="130">
        <v>1439.1800539999999</v>
      </c>
      <c r="C3064" s="125">
        <f t="shared" si="141"/>
        <v>-6.6061809576526853E-2</v>
      </c>
      <c r="D3064" s="128">
        <f t="shared" si="142"/>
        <v>-66061.809576526852</v>
      </c>
      <c r="E3064" s="128" t="e">
        <f t="shared" ca="1" si="143"/>
        <v>#DIV/0!</v>
      </c>
    </row>
    <row r="3065" spans="1:5" x14ac:dyDescent="0.3">
      <c r="A3065" s="73">
        <v>39395</v>
      </c>
      <c r="B3065" s="130">
        <v>1453.6999510000001</v>
      </c>
      <c r="C3065" s="125">
        <f t="shared" si="141"/>
        <v>-5.3136936883844466E-2</v>
      </c>
      <c r="D3065" s="128">
        <f t="shared" si="142"/>
        <v>-53136.936883844464</v>
      </c>
      <c r="E3065" s="128" t="e">
        <f t="shared" ca="1" si="143"/>
        <v>#DIV/0!</v>
      </c>
    </row>
    <row r="3066" spans="1:5" x14ac:dyDescent="0.3">
      <c r="A3066" s="73">
        <v>39394</v>
      </c>
      <c r="B3066" s="130">
        <v>1474.7700199999999</v>
      </c>
      <c r="C3066" s="125">
        <f t="shared" si="141"/>
        <v>-2.6168781941329433E-2</v>
      </c>
      <c r="D3066" s="128">
        <f t="shared" si="142"/>
        <v>-26168.781941329435</v>
      </c>
      <c r="E3066" s="128" t="e">
        <f t="shared" ca="1" si="143"/>
        <v>#DIV/0!</v>
      </c>
    </row>
    <row r="3067" spans="1:5" x14ac:dyDescent="0.3">
      <c r="A3067" s="73">
        <v>39393</v>
      </c>
      <c r="B3067" s="130">
        <v>1475.619995</v>
      </c>
      <c r="C3067" s="125">
        <f t="shared" si="141"/>
        <v>-2.6558837023514914E-2</v>
      </c>
      <c r="D3067" s="128">
        <f t="shared" si="142"/>
        <v>-26558.837023514912</v>
      </c>
      <c r="E3067" s="128" t="e">
        <f t="shared" ca="1" si="143"/>
        <v>#DIV/0!</v>
      </c>
    </row>
    <row r="3068" spans="1:5" x14ac:dyDescent="0.3">
      <c r="A3068" s="73">
        <v>39392</v>
      </c>
      <c r="B3068" s="130">
        <v>1520.2700199999999</v>
      </c>
      <c r="C3068" s="125">
        <f t="shared" si="141"/>
        <v>4.4752467127029405E-4</v>
      </c>
      <c r="D3068" s="128">
        <f t="shared" si="142"/>
        <v>447.52467127029405</v>
      </c>
      <c r="E3068" s="128" t="e">
        <f t="shared" ca="1" si="143"/>
        <v>#DIV/0!</v>
      </c>
    </row>
    <row r="3069" spans="1:5" x14ac:dyDescent="0.3">
      <c r="A3069" s="73">
        <v>39391</v>
      </c>
      <c r="B3069" s="130">
        <v>1502.170044</v>
      </c>
      <c r="C3069" s="125">
        <f t="shared" si="141"/>
        <v>-2.7616207082853395E-3</v>
      </c>
      <c r="D3069" s="128">
        <f t="shared" si="142"/>
        <v>-2761.6207082853393</v>
      </c>
      <c r="E3069" s="128" t="e">
        <f t="shared" ca="1" si="143"/>
        <v>#DIV/0!</v>
      </c>
    </row>
    <row r="3070" spans="1:5" x14ac:dyDescent="0.3">
      <c r="A3070" s="73">
        <v>39388</v>
      </c>
      <c r="B3070" s="130">
        <v>1509.650024</v>
      </c>
      <c r="C3070" s="125">
        <f t="shared" si="141"/>
        <v>6.0108214349612332E-3</v>
      </c>
      <c r="D3070" s="128">
        <f t="shared" si="142"/>
        <v>6010.8214349612335</v>
      </c>
      <c r="E3070" s="128" t="e">
        <f t="shared" ca="1" si="143"/>
        <v>#DIV/0!</v>
      </c>
    </row>
    <row r="3071" spans="1:5" x14ac:dyDescent="0.3">
      <c r="A3071" s="73">
        <v>39387</v>
      </c>
      <c r="B3071" s="130">
        <v>1508.4399410000001</v>
      </c>
      <c r="C3071" s="125">
        <f t="shared" si="141"/>
        <v>-2.0544397631261702E-2</v>
      </c>
      <c r="D3071" s="128">
        <f t="shared" si="142"/>
        <v>-20544.397631261701</v>
      </c>
      <c r="E3071" s="128" t="e">
        <f t="shared" ca="1" si="143"/>
        <v>#DIV/0!</v>
      </c>
    </row>
    <row r="3072" spans="1:5" x14ac:dyDescent="0.3">
      <c r="A3072" s="73">
        <v>39386</v>
      </c>
      <c r="B3072" s="130">
        <v>1549.380005</v>
      </c>
      <c r="C3072" s="125">
        <f t="shared" si="141"/>
        <v>5.2814714468965018E-3</v>
      </c>
      <c r="D3072" s="128">
        <f t="shared" si="142"/>
        <v>5281.4714468965021</v>
      </c>
      <c r="E3072" s="128" t="e">
        <f t="shared" ca="1" si="143"/>
        <v>#DIV/0!</v>
      </c>
    </row>
    <row r="3073" spans="1:5" x14ac:dyDescent="0.3">
      <c r="A3073" s="73">
        <v>39385</v>
      </c>
      <c r="B3073" s="130">
        <v>1531.0200199999999</v>
      </c>
      <c r="C3073" s="125">
        <f t="shared" si="141"/>
        <v>-4.8812885406477324E-3</v>
      </c>
      <c r="D3073" s="128">
        <f t="shared" si="142"/>
        <v>-4881.2885406477326</v>
      </c>
      <c r="E3073" s="128" t="e">
        <f t="shared" ca="1" si="143"/>
        <v>#DIV/0!</v>
      </c>
    </row>
    <row r="3074" spans="1:5" x14ac:dyDescent="0.3">
      <c r="A3074" s="73">
        <v>39384</v>
      </c>
      <c r="B3074" s="130">
        <v>1540.9799800000001</v>
      </c>
      <c r="C3074" s="125">
        <f t="shared" si="141"/>
        <v>-4.9912386403253572E-3</v>
      </c>
      <c r="D3074" s="128">
        <f t="shared" si="142"/>
        <v>-4991.2386403253577</v>
      </c>
      <c r="E3074" s="128" t="e">
        <f t="shared" ca="1" si="143"/>
        <v>#DIV/0!</v>
      </c>
    </row>
    <row r="3075" spans="1:5" x14ac:dyDescent="0.3">
      <c r="A3075" s="73">
        <v>39381</v>
      </c>
      <c r="B3075" s="130">
        <v>1535.280029</v>
      </c>
      <c r="C3075" s="125">
        <f t="shared" si="141"/>
        <v>-1.6980419495427945E-2</v>
      </c>
      <c r="D3075" s="128">
        <f t="shared" si="142"/>
        <v>-16980.419495427945</v>
      </c>
      <c r="E3075" s="128" t="e">
        <f t="shared" ca="1" si="143"/>
        <v>#DIV/0!</v>
      </c>
    </row>
    <row r="3076" spans="1:5" x14ac:dyDescent="0.3">
      <c r="A3076" s="73">
        <v>39380</v>
      </c>
      <c r="B3076" s="130">
        <v>1514.400024</v>
      </c>
      <c r="C3076" s="125">
        <f t="shared" si="141"/>
        <v>-2.573967558420942E-2</v>
      </c>
      <c r="D3076" s="128">
        <f t="shared" si="142"/>
        <v>-25739.675584209421</v>
      </c>
      <c r="E3076" s="128" t="e">
        <f t="shared" ca="1" si="143"/>
        <v>#DIV/0!</v>
      </c>
    </row>
    <row r="3077" spans="1:5" x14ac:dyDescent="0.3">
      <c r="A3077" s="73">
        <v>39379</v>
      </c>
      <c r="B3077" s="130">
        <v>1515.880005</v>
      </c>
      <c r="C3077" s="125">
        <f t="shared" si="141"/>
        <v>-2.9818151301929885E-2</v>
      </c>
      <c r="D3077" s="128">
        <f t="shared" si="142"/>
        <v>-29818.151301929884</v>
      </c>
      <c r="E3077" s="128" t="e">
        <f t="shared" ca="1" si="143"/>
        <v>#DIV/0!</v>
      </c>
    </row>
    <row r="3078" spans="1:5" x14ac:dyDescent="0.3">
      <c r="A3078" s="73">
        <v>39378</v>
      </c>
      <c r="B3078" s="130">
        <v>1519.589966</v>
      </c>
      <c r="C3078" s="125">
        <f t="shared" si="141"/>
        <v>-2.9109067694075619E-2</v>
      </c>
      <c r="D3078" s="128">
        <f t="shared" si="142"/>
        <v>-29109.06769407562</v>
      </c>
      <c r="E3078" s="128" t="e">
        <f t="shared" ca="1" si="143"/>
        <v>#DIV/0!</v>
      </c>
    </row>
    <row r="3079" spans="1:5" x14ac:dyDescent="0.3">
      <c r="A3079" s="73">
        <v>39377</v>
      </c>
      <c r="B3079" s="130">
        <v>1506.329956</v>
      </c>
      <c r="C3079" s="125">
        <f t="shared" si="141"/>
        <v>-2.9789126042279013E-2</v>
      </c>
      <c r="D3079" s="128">
        <f t="shared" si="142"/>
        <v>-29789.126042279011</v>
      </c>
      <c r="E3079" s="128" t="e">
        <f t="shared" ca="1" si="143"/>
        <v>#DIV/0!</v>
      </c>
    </row>
    <row r="3080" spans="1:5" x14ac:dyDescent="0.3">
      <c r="A3080" s="73">
        <v>39374</v>
      </c>
      <c r="B3080" s="130">
        <v>1500.630005</v>
      </c>
      <c r="C3080" s="125">
        <f t="shared" ref="C3080:C3143" si="144">B3080/B3090-1</f>
        <v>-3.6569291176340335E-2</v>
      </c>
      <c r="D3080" s="128">
        <f t="shared" ref="D3080:D3143" si="145">C3080*$B$5</f>
        <v>-36569.291176340332</v>
      </c>
      <c r="E3080" s="128" t="e">
        <f t="shared" ref="E3080:E3143" ca="1" si="146">ABS(_xlfn.PERCENTILE.INC(OFFSET(D3080,0,0,Window),1-VaRLevel))</f>
        <v>#DIV/0!</v>
      </c>
    </row>
    <row r="3081" spans="1:5" x14ac:dyDescent="0.3">
      <c r="A3081" s="73">
        <v>39373</v>
      </c>
      <c r="B3081" s="130">
        <v>1540.079956</v>
      </c>
      <c r="C3081" s="125">
        <f t="shared" si="144"/>
        <v>-1.7889152866292779E-3</v>
      </c>
      <c r="D3081" s="128">
        <f t="shared" si="145"/>
        <v>-1788.9152866292779</v>
      </c>
      <c r="E3081" s="128" t="e">
        <f t="shared" ca="1" si="146"/>
        <v>#DIV/0!</v>
      </c>
    </row>
    <row r="3082" spans="1:5" x14ac:dyDescent="0.3">
      <c r="A3082" s="73">
        <v>39372</v>
      </c>
      <c r="B3082" s="130">
        <v>1541.23999</v>
      </c>
      <c r="C3082" s="125">
        <f t="shared" si="144"/>
        <v>1.0717295100894919E-3</v>
      </c>
      <c r="D3082" s="128">
        <f t="shared" si="145"/>
        <v>1071.7295100894919</v>
      </c>
      <c r="E3082" s="128" t="e">
        <f t="shared" ca="1" si="146"/>
        <v>#DIV/0!</v>
      </c>
    </row>
    <row r="3083" spans="1:5" x14ac:dyDescent="0.3">
      <c r="A3083" s="73">
        <v>39371</v>
      </c>
      <c r="B3083" s="130">
        <v>1538.530029</v>
      </c>
      <c r="C3083" s="125">
        <f t="shared" si="144"/>
        <v>-5.2371775885726723E-3</v>
      </c>
      <c r="D3083" s="128">
        <f t="shared" si="145"/>
        <v>-5237.177588572672</v>
      </c>
      <c r="E3083" s="128" t="e">
        <f t="shared" ca="1" si="146"/>
        <v>#DIV/0!</v>
      </c>
    </row>
    <row r="3084" spans="1:5" x14ac:dyDescent="0.3">
      <c r="A3084" s="73">
        <v>39370</v>
      </c>
      <c r="B3084" s="130">
        <v>1548.709961</v>
      </c>
      <c r="C3084" s="125">
        <f t="shared" si="144"/>
        <v>1.0794303688994589E-3</v>
      </c>
      <c r="D3084" s="128">
        <f t="shared" si="145"/>
        <v>1079.4303688994589</v>
      </c>
      <c r="E3084" s="128" t="e">
        <f t="shared" ca="1" si="146"/>
        <v>#DIV/0!</v>
      </c>
    </row>
    <row r="3085" spans="1:5" x14ac:dyDescent="0.3">
      <c r="A3085" s="73">
        <v>39367</v>
      </c>
      <c r="B3085" s="130">
        <v>1561.8000489999999</v>
      </c>
      <c r="C3085" s="125">
        <f t="shared" si="144"/>
        <v>2.2957294252497151E-2</v>
      </c>
      <c r="D3085" s="128">
        <f t="shared" si="145"/>
        <v>22957.294252497151</v>
      </c>
      <c r="E3085" s="128" t="e">
        <f t="shared" ca="1" si="146"/>
        <v>#DIV/0!</v>
      </c>
    </row>
    <row r="3086" spans="1:5" x14ac:dyDescent="0.3">
      <c r="A3086" s="73">
        <v>39366</v>
      </c>
      <c r="B3086" s="130">
        <v>1554.410034</v>
      </c>
      <c r="C3086" s="125">
        <f t="shared" si="144"/>
        <v>1.5038742131153748E-2</v>
      </c>
      <c r="D3086" s="128">
        <f t="shared" si="145"/>
        <v>15038.742131153749</v>
      </c>
      <c r="E3086" s="128" t="e">
        <f t="shared" ca="1" si="146"/>
        <v>#DIV/0!</v>
      </c>
    </row>
    <row r="3087" spans="1:5" x14ac:dyDescent="0.3">
      <c r="A3087" s="73">
        <v>39365</v>
      </c>
      <c r="B3087" s="130">
        <v>1562.469971</v>
      </c>
      <c r="C3087" s="125">
        <f t="shared" si="144"/>
        <v>2.4288344148701846E-2</v>
      </c>
      <c r="D3087" s="128">
        <f t="shared" si="145"/>
        <v>24288.344148701846</v>
      </c>
      <c r="E3087" s="128" t="e">
        <f t="shared" ca="1" si="146"/>
        <v>#DIV/0!</v>
      </c>
    </row>
    <row r="3088" spans="1:5" x14ac:dyDescent="0.3">
      <c r="A3088" s="73">
        <v>39364</v>
      </c>
      <c r="B3088" s="130">
        <v>1565.150024</v>
      </c>
      <c r="C3088" s="125">
        <f t="shared" si="144"/>
        <v>3.1597514010784922E-2</v>
      </c>
      <c r="D3088" s="128">
        <f t="shared" si="145"/>
        <v>31597.514010784922</v>
      </c>
      <c r="E3088" s="128" t="e">
        <f t="shared" ca="1" si="146"/>
        <v>#DIV/0!</v>
      </c>
    </row>
    <row r="3089" spans="1:5" x14ac:dyDescent="0.3">
      <c r="A3089" s="73">
        <v>39363</v>
      </c>
      <c r="B3089" s="130">
        <v>1552.579956</v>
      </c>
      <c r="C3089" s="125">
        <f t="shared" si="144"/>
        <v>2.296190788825303E-2</v>
      </c>
      <c r="D3089" s="128">
        <f t="shared" si="145"/>
        <v>22961.90788825303</v>
      </c>
      <c r="E3089" s="128" t="e">
        <f t="shared" ca="1" si="146"/>
        <v>#DIV/0!</v>
      </c>
    </row>
    <row r="3090" spans="1:5" x14ac:dyDescent="0.3">
      <c r="A3090" s="73">
        <v>39360</v>
      </c>
      <c r="B3090" s="130">
        <v>1557.589966</v>
      </c>
      <c r="C3090" s="125">
        <f t="shared" si="144"/>
        <v>2.0868403080452236E-2</v>
      </c>
      <c r="D3090" s="128">
        <f t="shared" si="145"/>
        <v>20868.403080452237</v>
      </c>
      <c r="E3090" s="128" t="e">
        <f t="shared" ca="1" si="146"/>
        <v>#DIV/0!</v>
      </c>
    </row>
    <row r="3091" spans="1:5" x14ac:dyDescent="0.3">
      <c r="A3091" s="73">
        <v>39359</v>
      </c>
      <c r="B3091" s="130">
        <v>1542.839966</v>
      </c>
      <c r="C3091" s="125">
        <f t="shared" si="144"/>
        <v>1.5861706008230447E-2</v>
      </c>
      <c r="D3091" s="128">
        <f t="shared" si="145"/>
        <v>15861.706008230447</v>
      </c>
      <c r="E3091" s="128" t="e">
        <f t="shared" ca="1" si="146"/>
        <v>#DIV/0!</v>
      </c>
    </row>
    <row r="3092" spans="1:5" x14ac:dyDescent="0.3">
      <c r="A3092" s="73">
        <v>39358</v>
      </c>
      <c r="B3092" s="130">
        <v>1539.589966</v>
      </c>
      <c r="C3092" s="125">
        <f t="shared" si="144"/>
        <v>6.9062979795802004E-3</v>
      </c>
      <c r="D3092" s="128">
        <f t="shared" si="145"/>
        <v>6906.2979795802003</v>
      </c>
      <c r="E3092" s="128" t="e">
        <f t="shared" ca="1" si="146"/>
        <v>#DIV/0!</v>
      </c>
    </row>
    <row r="3093" spans="1:5" x14ac:dyDescent="0.3">
      <c r="A3093" s="73">
        <v>39357</v>
      </c>
      <c r="B3093" s="130">
        <v>1546.630005</v>
      </c>
      <c r="C3093" s="125">
        <f t="shared" si="144"/>
        <v>1.7667014625575073E-2</v>
      </c>
      <c r="D3093" s="128">
        <f t="shared" si="145"/>
        <v>17667.014625575073</v>
      </c>
      <c r="E3093" s="128" t="e">
        <f t="shared" ca="1" si="146"/>
        <v>#DIV/0!</v>
      </c>
    </row>
    <row r="3094" spans="1:5" x14ac:dyDescent="0.3">
      <c r="A3094" s="73">
        <v>39356</v>
      </c>
      <c r="B3094" s="130">
        <v>1547.040039</v>
      </c>
      <c r="C3094" s="125">
        <f t="shared" si="144"/>
        <v>4.7668718962483148E-2</v>
      </c>
      <c r="D3094" s="128">
        <f t="shared" si="145"/>
        <v>47668.718962483144</v>
      </c>
      <c r="E3094" s="128" t="e">
        <f t="shared" ca="1" si="146"/>
        <v>#DIV/0!</v>
      </c>
    </row>
    <row r="3095" spans="1:5" x14ac:dyDescent="0.3">
      <c r="A3095" s="73">
        <v>39353</v>
      </c>
      <c r="B3095" s="130">
        <v>1526.75</v>
      </c>
      <c r="C3095" s="125">
        <f t="shared" si="144"/>
        <v>2.863399023075619E-2</v>
      </c>
      <c r="D3095" s="128">
        <f t="shared" si="145"/>
        <v>28633.99023075619</v>
      </c>
      <c r="E3095" s="128" t="e">
        <f t="shared" ca="1" si="146"/>
        <v>#DIV/0!</v>
      </c>
    </row>
    <row r="3096" spans="1:5" x14ac:dyDescent="0.3">
      <c r="A3096" s="73">
        <v>39352</v>
      </c>
      <c r="B3096" s="130">
        <v>1531.380005</v>
      </c>
      <c r="C3096" s="125">
        <f t="shared" si="144"/>
        <v>3.19620307733679E-2</v>
      </c>
      <c r="D3096" s="128">
        <f t="shared" si="145"/>
        <v>31962.0307733679</v>
      </c>
      <c r="E3096" s="128" t="e">
        <f t="shared" ca="1" si="146"/>
        <v>#DIV/0!</v>
      </c>
    </row>
    <row r="3097" spans="1:5" x14ac:dyDescent="0.3">
      <c r="A3097" s="73">
        <v>39351</v>
      </c>
      <c r="B3097" s="130">
        <v>1525.420044</v>
      </c>
      <c r="C3097" s="125">
        <f t="shared" si="144"/>
        <v>3.6600602653350522E-2</v>
      </c>
      <c r="D3097" s="128">
        <f t="shared" si="145"/>
        <v>36600.602653350521</v>
      </c>
      <c r="E3097" s="128" t="e">
        <f t="shared" ca="1" si="146"/>
        <v>#DIV/0!</v>
      </c>
    </row>
    <row r="3098" spans="1:5" x14ac:dyDescent="0.3">
      <c r="A3098" s="73">
        <v>39350</v>
      </c>
      <c r="B3098" s="130">
        <v>1517.209961</v>
      </c>
      <c r="C3098" s="125">
        <f t="shared" si="144"/>
        <v>3.1070528043483314E-2</v>
      </c>
      <c r="D3098" s="128">
        <f t="shared" si="145"/>
        <v>31070.528043483315</v>
      </c>
      <c r="E3098" s="128" t="e">
        <f t="shared" ca="1" si="146"/>
        <v>#DIV/0!</v>
      </c>
    </row>
    <row r="3099" spans="1:5" x14ac:dyDescent="0.3">
      <c r="A3099" s="73">
        <v>39349</v>
      </c>
      <c r="B3099" s="130">
        <v>1517.7299800000001</v>
      </c>
      <c r="C3099" s="125">
        <f t="shared" si="144"/>
        <v>4.548462576892387E-2</v>
      </c>
      <c r="D3099" s="128">
        <f t="shared" si="145"/>
        <v>45484.62576892387</v>
      </c>
      <c r="E3099" s="128" t="e">
        <f t="shared" ca="1" si="146"/>
        <v>#DIV/0!</v>
      </c>
    </row>
    <row r="3100" spans="1:5" x14ac:dyDescent="0.3">
      <c r="A3100" s="73">
        <v>39346</v>
      </c>
      <c r="B3100" s="130">
        <v>1525.75</v>
      </c>
      <c r="C3100" s="125">
        <f t="shared" si="144"/>
        <v>4.9671458543633529E-2</v>
      </c>
      <c r="D3100" s="128">
        <f t="shared" si="145"/>
        <v>49671.458543633526</v>
      </c>
      <c r="E3100" s="128" t="e">
        <f t="shared" ca="1" si="146"/>
        <v>#DIV/0!</v>
      </c>
    </row>
    <row r="3101" spans="1:5" x14ac:dyDescent="0.3">
      <c r="A3101" s="73">
        <v>39345</v>
      </c>
      <c r="B3101" s="130">
        <v>1518.75</v>
      </c>
      <c r="C3101" s="125">
        <f t="shared" si="144"/>
        <v>2.7188765796050562E-2</v>
      </c>
      <c r="D3101" s="128">
        <f t="shared" si="145"/>
        <v>27188.765796050564</v>
      </c>
      <c r="E3101" s="128" t="e">
        <f t="shared" ca="1" si="146"/>
        <v>#DIV/0!</v>
      </c>
    </row>
    <row r="3102" spans="1:5" x14ac:dyDescent="0.3">
      <c r="A3102" s="73">
        <v>39344</v>
      </c>
      <c r="B3102" s="130">
        <v>1529.030029</v>
      </c>
      <c r="C3102" s="125">
        <f t="shared" si="144"/>
        <v>3.8538595315457336E-2</v>
      </c>
      <c r="D3102" s="128">
        <f t="shared" si="145"/>
        <v>38538.595315457336</v>
      </c>
      <c r="E3102" s="128" t="e">
        <f t="shared" ca="1" si="146"/>
        <v>#DIV/0!</v>
      </c>
    </row>
    <row r="3103" spans="1:5" x14ac:dyDescent="0.3">
      <c r="A3103" s="73">
        <v>39343</v>
      </c>
      <c r="B3103" s="130">
        <v>1519.780029</v>
      </c>
      <c r="C3103" s="125">
        <f t="shared" si="144"/>
        <v>2.0383762876230005E-2</v>
      </c>
      <c r="D3103" s="128">
        <f t="shared" si="145"/>
        <v>20383.762876230005</v>
      </c>
      <c r="E3103" s="128" t="e">
        <f t="shared" ca="1" si="146"/>
        <v>#DIV/0!</v>
      </c>
    </row>
    <row r="3104" spans="1:5" x14ac:dyDescent="0.3">
      <c r="A3104" s="73">
        <v>39342</v>
      </c>
      <c r="B3104" s="130">
        <v>1476.650024</v>
      </c>
      <c r="C3104" s="125">
        <f t="shared" si="144"/>
        <v>1.8046486190859135E-3</v>
      </c>
      <c r="D3104" s="128">
        <f t="shared" si="145"/>
        <v>1804.6486190859134</v>
      </c>
      <c r="E3104" s="128" t="e">
        <f t="shared" ca="1" si="146"/>
        <v>#DIV/0!</v>
      </c>
    </row>
    <row r="3105" spans="1:5" x14ac:dyDescent="0.3">
      <c r="A3105" s="73">
        <v>39339</v>
      </c>
      <c r="B3105" s="130">
        <v>1484.25</v>
      </c>
      <c r="C3105" s="125">
        <f t="shared" si="144"/>
        <v>1.8255525867955757E-2</v>
      </c>
      <c r="D3105" s="128">
        <f t="shared" si="145"/>
        <v>18255.525867955759</v>
      </c>
      <c r="E3105" s="128" t="e">
        <f t="shared" ca="1" si="146"/>
        <v>#DIV/0!</v>
      </c>
    </row>
    <row r="3106" spans="1:5" x14ac:dyDescent="0.3">
      <c r="A3106" s="73">
        <v>39338</v>
      </c>
      <c r="B3106" s="130">
        <v>1483.9499510000001</v>
      </c>
      <c r="C3106" s="125">
        <f t="shared" si="144"/>
        <v>1.3793204392843039E-2</v>
      </c>
      <c r="D3106" s="128">
        <f t="shared" si="145"/>
        <v>13793.204392843039</v>
      </c>
      <c r="E3106" s="128" t="e">
        <f t="shared" ca="1" si="146"/>
        <v>#DIV/0!</v>
      </c>
    </row>
    <row r="3107" spans="1:5" x14ac:dyDescent="0.3">
      <c r="A3107" s="73">
        <v>39337</v>
      </c>
      <c r="B3107" s="130">
        <v>1471.5600589999999</v>
      </c>
      <c r="C3107" s="125">
        <f t="shared" si="144"/>
        <v>2.7367473547510457E-2</v>
      </c>
      <c r="D3107" s="128">
        <f t="shared" si="145"/>
        <v>27367.473547510457</v>
      </c>
      <c r="E3107" s="128" t="e">
        <f t="shared" ca="1" si="146"/>
        <v>#DIV/0!</v>
      </c>
    </row>
    <row r="3108" spans="1:5" x14ac:dyDescent="0.3">
      <c r="A3108" s="73">
        <v>39336</v>
      </c>
      <c r="B3108" s="130">
        <v>1471.48999</v>
      </c>
      <c r="C3108" s="125">
        <f t="shared" si="144"/>
        <v>3.2042425125851093E-3</v>
      </c>
      <c r="D3108" s="128">
        <f t="shared" si="145"/>
        <v>3204.2425125851091</v>
      </c>
      <c r="E3108" s="128" t="e">
        <f t="shared" ca="1" si="146"/>
        <v>#DIV/0!</v>
      </c>
    </row>
    <row r="3109" spans="1:5" x14ac:dyDescent="0.3">
      <c r="A3109" s="73">
        <v>39335</v>
      </c>
      <c r="B3109" s="130">
        <v>1451.6999510000001</v>
      </c>
      <c r="C3109" s="125">
        <f t="shared" si="144"/>
        <v>-1.8703937550119121E-2</v>
      </c>
      <c r="D3109" s="128">
        <f t="shared" si="145"/>
        <v>-18703.937550119121</v>
      </c>
      <c r="E3109" s="128" t="e">
        <f t="shared" ca="1" si="146"/>
        <v>#DIV/0!</v>
      </c>
    </row>
    <row r="3110" spans="1:5" x14ac:dyDescent="0.3">
      <c r="A3110" s="73">
        <v>39332</v>
      </c>
      <c r="B3110" s="130">
        <v>1453.5500489999999</v>
      </c>
      <c r="C3110" s="125">
        <f t="shared" si="144"/>
        <v>-6.1196246153846223E-3</v>
      </c>
      <c r="D3110" s="128">
        <f t="shared" si="145"/>
        <v>-6119.6246153846223</v>
      </c>
      <c r="E3110" s="128" t="e">
        <f t="shared" ca="1" si="146"/>
        <v>#DIV/0!</v>
      </c>
    </row>
    <row r="3111" spans="1:5" x14ac:dyDescent="0.3">
      <c r="A3111" s="73">
        <v>39331</v>
      </c>
      <c r="B3111" s="130">
        <v>1478.5500489999999</v>
      </c>
      <c r="C3111" s="125">
        <f t="shared" si="144"/>
        <v>9.8903082052610447E-3</v>
      </c>
      <c r="D3111" s="128">
        <f t="shared" si="145"/>
        <v>9890.3082052610443</v>
      </c>
      <c r="E3111" s="128" t="e">
        <f t="shared" ca="1" si="146"/>
        <v>#DIV/0!</v>
      </c>
    </row>
    <row r="3112" spans="1:5" x14ac:dyDescent="0.3">
      <c r="A3112" s="73">
        <v>39330</v>
      </c>
      <c r="B3112" s="130">
        <v>1472.290039</v>
      </c>
      <c r="C3112" s="125">
        <f t="shared" si="144"/>
        <v>1.7393197583452702E-2</v>
      </c>
      <c r="D3112" s="128">
        <f t="shared" si="145"/>
        <v>17393.1975834527</v>
      </c>
      <c r="E3112" s="128" t="e">
        <f t="shared" ca="1" si="146"/>
        <v>#DIV/0!</v>
      </c>
    </row>
    <row r="3113" spans="1:5" x14ac:dyDescent="0.3">
      <c r="A3113" s="73">
        <v>39329</v>
      </c>
      <c r="B3113" s="130">
        <v>1489.420044</v>
      </c>
      <c r="C3113" s="125">
        <f t="shared" si="144"/>
        <v>3.0348305844096091E-2</v>
      </c>
      <c r="D3113" s="128">
        <f t="shared" si="145"/>
        <v>30348.305844096092</v>
      </c>
      <c r="E3113" s="128" t="e">
        <f t="shared" ca="1" si="146"/>
        <v>#DIV/0!</v>
      </c>
    </row>
    <row r="3114" spans="1:5" x14ac:dyDescent="0.3">
      <c r="A3114" s="73">
        <v>39325</v>
      </c>
      <c r="B3114" s="130">
        <v>1473.98999</v>
      </c>
      <c r="C3114" s="125">
        <f t="shared" si="144"/>
        <v>1.9399179872298777E-2</v>
      </c>
      <c r="D3114" s="128">
        <f t="shared" si="145"/>
        <v>19399.179872298777</v>
      </c>
      <c r="E3114" s="128" t="e">
        <f t="shared" ca="1" si="146"/>
        <v>#DIV/0!</v>
      </c>
    </row>
    <row r="3115" spans="1:5" x14ac:dyDescent="0.3">
      <c r="A3115" s="73">
        <v>39324</v>
      </c>
      <c r="B3115" s="130">
        <v>1457.6400149999999</v>
      </c>
      <c r="C3115" s="125">
        <f t="shared" si="144"/>
        <v>3.2856926274108744E-2</v>
      </c>
      <c r="D3115" s="128">
        <f t="shared" si="145"/>
        <v>32856.926274108744</v>
      </c>
      <c r="E3115" s="128" t="e">
        <f t="shared" ca="1" si="146"/>
        <v>#DIV/0!</v>
      </c>
    </row>
    <row r="3116" spans="1:5" x14ac:dyDescent="0.3">
      <c r="A3116" s="73">
        <v>39323</v>
      </c>
      <c r="B3116" s="130">
        <v>1463.76001</v>
      </c>
      <c r="C3116" s="125">
        <f t="shared" si="144"/>
        <v>4.0563063188732595E-2</v>
      </c>
      <c r="D3116" s="128">
        <f t="shared" si="145"/>
        <v>40563.063188732594</v>
      </c>
      <c r="E3116" s="128" t="e">
        <f t="shared" ca="1" si="146"/>
        <v>#DIV/0!</v>
      </c>
    </row>
    <row r="3117" spans="1:5" x14ac:dyDescent="0.3">
      <c r="A3117" s="73">
        <v>39322</v>
      </c>
      <c r="B3117" s="130">
        <v>1432.3599850000001</v>
      </c>
      <c r="C3117" s="125">
        <f t="shared" si="144"/>
        <v>4.0797635123370757E-3</v>
      </c>
      <c r="D3117" s="128">
        <f t="shared" si="145"/>
        <v>4079.7635123370756</v>
      </c>
      <c r="E3117" s="128" t="e">
        <f t="shared" ca="1" si="146"/>
        <v>#DIV/0!</v>
      </c>
    </row>
    <row r="3118" spans="1:5" x14ac:dyDescent="0.3">
      <c r="A3118" s="73">
        <v>39321</v>
      </c>
      <c r="B3118" s="130">
        <v>1466.790039</v>
      </c>
      <c r="C3118" s="125">
        <f t="shared" si="144"/>
        <v>9.5462892519637688E-3</v>
      </c>
      <c r="D3118" s="128">
        <f t="shared" si="145"/>
        <v>9546.289251963768</v>
      </c>
      <c r="E3118" s="128" t="e">
        <f t="shared" ca="1" si="146"/>
        <v>#DIV/0!</v>
      </c>
    </row>
    <row r="3119" spans="1:5" x14ac:dyDescent="0.3">
      <c r="A3119" s="73">
        <v>39318</v>
      </c>
      <c r="B3119" s="130">
        <v>1479.369995</v>
      </c>
      <c r="C3119" s="125">
        <f t="shared" si="144"/>
        <v>1.7700379553737156E-2</v>
      </c>
      <c r="D3119" s="128">
        <f t="shared" si="145"/>
        <v>17700.379553737155</v>
      </c>
      <c r="E3119" s="128" t="e">
        <f t="shared" ca="1" si="146"/>
        <v>#DIV/0!</v>
      </c>
    </row>
    <row r="3120" spans="1:5" x14ac:dyDescent="0.3">
      <c r="A3120" s="73">
        <v>39317</v>
      </c>
      <c r="B3120" s="130">
        <v>1462.5</v>
      </c>
      <c r="C3120" s="125">
        <f t="shared" si="144"/>
        <v>6.4758784522498392E-3</v>
      </c>
      <c r="D3120" s="128">
        <f t="shared" si="145"/>
        <v>6475.878452249839</v>
      </c>
      <c r="E3120" s="128" t="e">
        <f t="shared" ca="1" si="146"/>
        <v>#DIV/0!</v>
      </c>
    </row>
    <row r="3121" spans="1:5" x14ac:dyDescent="0.3">
      <c r="A3121" s="73">
        <v>39316</v>
      </c>
      <c r="B3121" s="130">
        <v>1464.0699460000001</v>
      </c>
      <c r="C3121" s="125">
        <f t="shared" si="144"/>
        <v>-2.2317373887754677E-2</v>
      </c>
      <c r="D3121" s="128">
        <f t="shared" si="145"/>
        <v>-22317.373887754678</v>
      </c>
      <c r="E3121" s="128" t="e">
        <f t="shared" ca="1" si="146"/>
        <v>#DIV/0!</v>
      </c>
    </row>
    <row r="3122" spans="1:5" x14ac:dyDescent="0.3">
      <c r="A3122" s="73">
        <v>39315</v>
      </c>
      <c r="B3122" s="130">
        <v>1447.119995</v>
      </c>
      <c r="C3122" s="125">
        <f t="shared" si="144"/>
        <v>-2.0037764206562447E-2</v>
      </c>
      <c r="D3122" s="128">
        <f t="shared" si="145"/>
        <v>-20037.764206562446</v>
      </c>
      <c r="E3122" s="128" t="e">
        <f t="shared" ca="1" si="146"/>
        <v>#DIV/0!</v>
      </c>
    </row>
    <row r="3123" spans="1:5" x14ac:dyDescent="0.3">
      <c r="A3123" s="73">
        <v>39314</v>
      </c>
      <c r="B3123" s="130">
        <v>1445.5500489999999</v>
      </c>
      <c r="C3123" s="125">
        <f t="shared" si="144"/>
        <v>-1.5071504041680894E-2</v>
      </c>
      <c r="D3123" s="128">
        <f t="shared" si="145"/>
        <v>-15071.504041680895</v>
      </c>
      <c r="E3123" s="128" t="e">
        <f t="shared" ca="1" si="146"/>
        <v>#DIV/0!</v>
      </c>
    </row>
    <row r="3124" spans="1:5" x14ac:dyDescent="0.3">
      <c r="A3124" s="73">
        <v>39311</v>
      </c>
      <c r="B3124" s="130">
        <v>1445.9399410000001</v>
      </c>
      <c r="C3124" s="125">
        <f t="shared" si="144"/>
        <v>8.9876777453332668E-3</v>
      </c>
      <c r="D3124" s="128">
        <f t="shared" si="145"/>
        <v>8987.677745333267</v>
      </c>
      <c r="E3124" s="128" t="e">
        <f t="shared" ca="1" si="146"/>
        <v>#DIV/0!</v>
      </c>
    </row>
    <row r="3125" spans="1:5" x14ac:dyDescent="0.3">
      <c r="A3125" s="73">
        <v>39310</v>
      </c>
      <c r="B3125" s="130">
        <v>1411.2700199999999</v>
      </c>
      <c r="C3125" s="125">
        <f t="shared" si="144"/>
        <v>-4.1386994313247438E-2</v>
      </c>
      <c r="D3125" s="128">
        <f t="shared" si="145"/>
        <v>-41386.994313247436</v>
      </c>
      <c r="E3125" s="128" t="e">
        <f t="shared" ca="1" si="146"/>
        <v>#DIV/0!</v>
      </c>
    </row>
    <row r="3126" spans="1:5" x14ac:dyDescent="0.3">
      <c r="A3126" s="73">
        <v>39309</v>
      </c>
      <c r="B3126" s="130">
        <v>1406.6999510000001</v>
      </c>
      <c r="C3126" s="125">
        <f t="shared" si="144"/>
        <v>-4.0325898732285759E-2</v>
      </c>
      <c r="D3126" s="128">
        <f t="shared" si="145"/>
        <v>-40325.898732285757</v>
      </c>
      <c r="E3126" s="128" t="e">
        <f t="shared" ca="1" si="146"/>
        <v>#DIV/0!</v>
      </c>
    </row>
    <row r="3127" spans="1:5" x14ac:dyDescent="0.3">
      <c r="A3127" s="73">
        <v>39308</v>
      </c>
      <c r="B3127" s="130">
        <v>1426.540039</v>
      </c>
      <c r="C3127" s="125">
        <f t="shared" si="144"/>
        <v>-1.9742027668514739E-2</v>
      </c>
      <c r="D3127" s="128">
        <f t="shared" si="145"/>
        <v>-19742.02766851474</v>
      </c>
      <c r="E3127" s="128" t="e">
        <f t="shared" ca="1" si="146"/>
        <v>#DIV/0!</v>
      </c>
    </row>
    <row r="3128" spans="1:5" x14ac:dyDescent="0.3">
      <c r="A3128" s="73">
        <v>39307</v>
      </c>
      <c r="B3128" s="130">
        <v>1452.920044</v>
      </c>
      <c r="C3128" s="125">
        <f t="shared" si="144"/>
        <v>-1.4241025242928806E-2</v>
      </c>
      <c r="D3128" s="128">
        <f t="shared" si="145"/>
        <v>-14241.025242928807</v>
      </c>
      <c r="E3128" s="128" t="e">
        <f t="shared" ca="1" si="146"/>
        <v>#DIV/0!</v>
      </c>
    </row>
    <row r="3129" spans="1:5" x14ac:dyDescent="0.3">
      <c r="A3129" s="73">
        <v>39304</v>
      </c>
      <c r="B3129" s="130">
        <v>1453.6400149999999</v>
      </c>
      <c r="C3129" s="125">
        <f t="shared" si="144"/>
        <v>-3.6395600797413108E-3</v>
      </c>
      <c r="D3129" s="128">
        <f t="shared" si="145"/>
        <v>-3639.5600797413108</v>
      </c>
      <c r="E3129" s="128" t="e">
        <f t="shared" ca="1" si="146"/>
        <v>#DIV/0!</v>
      </c>
    </row>
    <row r="3130" spans="1:5" x14ac:dyDescent="0.3">
      <c r="A3130" s="73">
        <v>39303</v>
      </c>
      <c r="B3130" s="130">
        <v>1453.089966</v>
      </c>
      <c r="C3130" s="125">
        <f t="shared" si="144"/>
        <v>-1.994393004593531E-2</v>
      </c>
      <c r="D3130" s="128">
        <f t="shared" si="145"/>
        <v>-19943.930045935311</v>
      </c>
      <c r="E3130" s="128" t="e">
        <f t="shared" ca="1" si="146"/>
        <v>#DIV/0!</v>
      </c>
    </row>
    <row r="3131" spans="1:5" x14ac:dyDescent="0.3">
      <c r="A3131" s="73">
        <v>39302</v>
      </c>
      <c r="B3131" s="130">
        <v>1497.48999</v>
      </c>
      <c r="C3131" s="125">
        <f t="shared" si="144"/>
        <v>-1.3569667451447942E-2</v>
      </c>
      <c r="D3131" s="128">
        <f t="shared" si="145"/>
        <v>-13569.667451447942</v>
      </c>
      <c r="E3131" s="128" t="e">
        <f t="shared" ca="1" si="146"/>
        <v>#DIV/0!</v>
      </c>
    </row>
    <row r="3132" spans="1:5" x14ac:dyDescent="0.3">
      <c r="A3132" s="73">
        <v>39301</v>
      </c>
      <c r="B3132" s="130">
        <v>1476.709961</v>
      </c>
      <c r="C3132" s="125">
        <f t="shared" si="144"/>
        <v>-2.2719502537285163E-2</v>
      </c>
      <c r="D3132" s="128">
        <f t="shared" si="145"/>
        <v>-22719.502537285163</v>
      </c>
      <c r="E3132" s="128" t="e">
        <f t="shared" ca="1" si="146"/>
        <v>#DIV/0!</v>
      </c>
    </row>
    <row r="3133" spans="1:5" x14ac:dyDescent="0.3">
      <c r="A3133" s="73">
        <v>39300</v>
      </c>
      <c r="B3133" s="130">
        <v>1467.670044</v>
      </c>
      <c r="C3133" s="125">
        <f t="shared" si="144"/>
        <v>-4.7938079093817643E-2</v>
      </c>
      <c r="D3133" s="128">
        <f t="shared" si="145"/>
        <v>-47938.079093817643</v>
      </c>
      <c r="E3133" s="128" t="e">
        <f t="shared" ca="1" si="146"/>
        <v>#DIV/0!</v>
      </c>
    </row>
    <row r="3134" spans="1:5" x14ac:dyDescent="0.3">
      <c r="A3134" s="73">
        <v>39297</v>
      </c>
      <c r="B3134" s="130">
        <v>1433.0600589999999</v>
      </c>
      <c r="C3134" s="125">
        <f t="shared" si="144"/>
        <v>-6.5862667740501979E-2</v>
      </c>
      <c r="D3134" s="128">
        <f t="shared" si="145"/>
        <v>-65862.667740501973</v>
      </c>
      <c r="E3134" s="128" t="e">
        <f t="shared" ca="1" si="146"/>
        <v>#DIV/0!</v>
      </c>
    </row>
    <row r="3135" spans="1:5" x14ac:dyDescent="0.3">
      <c r="A3135" s="73">
        <v>39296</v>
      </c>
      <c r="B3135" s="130">
        <v>1472.1999510000001</v>
      </c>
      <c r="C3135" s="125">
        <f t="shared" si="144"/>
        <v>-5.2077167493880139E-2</v>
      </c>
      <c r="D3135" s="128">
        <f t="shared" si="145"/>
        <v>-52077.167493880137</v>
      </c>
      <c r="E3135" s="128" t="e">
        <f t="shared" ca="1" si="146"/>
        <v>#DIV/0!</v>
      </c>
    </row>
    <row r="3136" spans="1:5" x14ac:dyDescent="0.3">
      <c r="A3136" s="73">
        <v>39295</v>
      </c>
      <c r="B3136" s="130">
        <v>1465.8100589999999</v>
      </c>
      <c r="C3136" s="125">
        <f t="shared" si="144"/>
        <v>-5.1973575165190633E-2</v>
      </c>
      <c r="D3136" s="128">
        <f t="shared" si="145"/>
        <v>-51973.575165190632</v>
      </c>
      <c r="E3136" s="128" t="e">
        <f t="shared" ca="1" si="146"/>
        <v>#DIV/0!</v>
      </c>
    </row>
    <row r="3137" spans="1:5" x14ac:dyDescent="0.3">
      <c r="A3137" s="73">
        <v>39294</v>
      </c>
      <c r="B3137" s="130">
        <v>1455.2700199999999</v>
      </c>
      <c r="C3137" s="125">
        <f t="shared" si="144"/>
        <v>-6.0734347059560823E-2</v>
      </c>
      <c r="D3137" s="128">
        <f t="shared" si="145"/>
        <v>-60734.347059560823</v>
      </c>
      <c r="E3137" s="128" t="e">
        <f t="shared" ca="1" si="146"/>
        <v>#DIV/0!</v>
      </c>
    </row>
    <row r="3138" spans="1:5" x14ac:dyDescent="0.3">
      <c r="A3138" s="73">
        <v>39293</v>
      </c>
      <c r="B3138" s="130">
        <v>1473.910034</v>
      </c>
      <c r="C3138" s="125">
        <f t="shared" si="144"/>
        <v>-4.879574644024276E-2</v>
      </c>
      <c r="D3138" s="128">
        <f t="shared" si="145"/>
        <v>-48795.746440242758</v>
      </c>
      <c r="E3138" s="128" t="e">
        <f t="shared" ca="1" si="146"/>
        <v>#DIV/0!</v>
      </c>
    </row>
    <row r="3139" spans="1:5" x14ac:dyDescent="0.3">
      <c r="A3139" s="73">
        <v>39290</v>
      </c>
      <c r="B3139" s="130">
        <v>1458.9499510000001</v>
      </c>
      <c r="C3139" s="125">
        <f t="shared" si="144"/>
        <v>-6.0257680515297896E-2</v>
      </c>
      <c r="D3139" s="128">
        <f t="shared" si="145"/>
        <v>-60257.680515297892</v>
      </c>
      <c r="E3139" s="128" t="e">
        <f t="shared" ca="1" si="146"/>
        <v>#DIV/0!</v>
      </c>
    </row>
    <row r="3140" spans="1:5" x14ac:dyDescent="0.3">
      <c r="A3140" s="73">
        <v>39289</v>
      </c>
      <c r="B3140" s="130">
        <v>1482.660034</v>
      </c>
      <c r="C3140" s="125">
        <f t="shared" si="144"/>
        <v>-4.2023595696295324E-2</v>
      </c>
      <c r="D3140" s="128">
        <f t="shared" si="145"/>
        <v>-42023.595696295321</v>
      </c>
      <c r="E3140" s="128" t="e">
        <f t="shared" ca="1" si="146"/>
        <v>#DIV/0!</v>
      </c>
    </row>
    <row r="3141" spans="1:5" x14ac:dyDescent="0.3">
      <c r="A3141" s="73">
        <v>39288</v>
      </c>
      <c r="B3141" s="130">
        <v>1518.089966</v>
      </c>
      <c r="C3141" s="125">
        <f t="shared" si="144"/>
        <v>-4.4117832678514102E-4</v>
      </c>
      <c r="D3141" s="128">
        <f t="shared" si="145"/>
        <v>-441.178326785141</v>
      </c>
      <c r="E3141" s="128" t="e">
        <f t="shared" ca="1" si="146"/>
        <v>#DIV/0!</v>
      </c>
    </row>
    <row r="3142" spans="1:5" x14ac:dyDescent="0.3">
      <c r="A3142" s="73">
        <v>39287</v>
      </c>
      <c r="B3142" s="130">
        <v>1511.040039</v>
      </c>
      <c r="C3142" s="125">
        <f t="shared" si="144"/>
        <v>6.0925224687191637E-4</v>
      </c>
      <c r="D3142" s="128">
        <f t="shared" si="145"/>
        <v>609.25224687191633</v>
      </c>
      <c r="E3142" s="128" t="e">
        <f t="shared" ca="1" si="146"/>
        <v>#DIV/0!</v>
      </c>
    </row>
    <row r="3143" spans="1:5" x14ac:dyDescent="0.3">
      <c r="A3143" s="73">
        <v>39286</v>
      </c>
      <c r="B3143" s="130">
        <v>1541.5699460000001</v>
      </c>
      <c r="C3143" s="125">
        <f t="shared" si="144"/>
        <v>6.3452493078866024E-3</v>
      </c>
      <c r="D3143" s="128">
        <f t="shared" si="145"/>
        <v>6345.2493078866028</v>
      </c>
      <c r="E3143" s="128" t="e">
        <f t="shared" ca="1" si="146"/>
        <v>#DIV/0!</v>
      </c>
    </row>
    <row r="3144" spans="1:5" x14ac:dyDescent="0.3">
      <c r="A3144" s="73">
        <v>39283</v>
      </c>
      <c r="B3144" s="130">
        <v>1534.099976</v>
      </c>
      <c r="C3144" s="125">
        <f t="shared" ref="C3144:C3207" si="147">B3144/B3154-1</f>
        <v>2.3914920814263052E-3</v>
      </c>
      <c r="D3144" s="128">
        <f t="shared" ref="D3144:D3207" si="148">C3144*$B$5</f>
        <v>2391.492081426305</v>
      </c>
      <c r="E3144" s="128" t="e">
        <f t="shared" ref="E3144:E3207" ca="1" si="149">ABS(_xlfn.PERCENTILE.INC(OFFSET(D3144,0,0,Window),1-VaRLevel))</f>
        <v>#DIV/0!</v>
      </c>
    </row>
    <row r="3145" spans="1:5" x14ac:dyDescent="0.3">
      <c r="A3145" s="73">
        <v>39282</v>
      </c>
      <c r="B3145" s="130">
        <v>1553.079956</v>
      </c>
      <c r="C3145" s="125">
        <f t="shared" si="147"/>
        <v>1.8146015185850128E-2</v>
      </c>
      <c r="D3145" s="128">
        <f t="shared" si="148"/>
        <v>18146.015185850127</v>
      </c>
      <c r="E3145" s="128" t="e">
        <f t="shared" ca="1" si="149"/>
        <v>#DIV/0!</v>
      </c>
    </row>
    <row r="3146" spans="1:5" x14ac:dyDescent="0.3">
      <c r="A3146" s="73">
        <v>39281</v>
      </c>
      <c r="B3146" s="130">
        <v>1546.170044</v>
      </c>
      <c r="C3146" s="125">
        <f t="shared" si="147"/>
        <v>1.3968436043624743E-2</v>
      </c>
      <c r="D3146" s="128">
        <f t="shared" si="148"/>
        <v>13968.436043624744</v>
      </c>
      <c r="E3146" s="128" t="e">
        <f t="shared" ca="1" si="149"/>
        <v>#DIV/0!</v>
      </c>
    </row>
    <row r="3147" spans="1:5" x14ac:dyDescent="0.3">
      <c r="A3147" s="73">
        <v>39280</v>
      </c>
      <c r="B3147" s="130">
        <v>1549.369995</v>
      </c>
      <c r="C3147" s="125">
        <f t="shared" si="147"/>
        <v>1.9704718174542668E-2</v>
      </c>
      <c r="D3147" s="128">
        <f t="shared" si="148"/>
        <v>19704.718174542668</v>
      </c>
      <c r="E3147" s="128" t="e">
        <f t="shared" ca="1" si="149"/>
        <v>#DIV/0!</v>
      </c>
    </row>
    <row r="3148" spans="1:5" x14ac:dyDescent="0.3">
      <c r="A3148" s="73">
        <v>39279</v>
      </c>
      <c r="B3148" s="130">
        <v>1549.5200199999999</v>
      </c>
      <c r="C3148" s="125">
        <f t="shared" si="147"/>
        <v>3.0711440939950485E-2</v>
      </c>
      <c r="D3148" s="128">
        <f t="shared" si="148"/>
        <v>30711.440939950484</v>
      </c>
      <c r="E3148" s="128" t="e">
        <f t="shared" ca="1" si="149"/>
        <v>#DIV/0!</v>
      </c>
    </row>
    <row r="3149" spans="1:5" x14ac:dyDescent="0.3">
      <c r="A3149" s="73">
        <v>39276</v>
      </c>
      <c r="B3149" s="130">
        <v>1552.5</v>
      </c>
      <c r="C3149" s="125">
        <f t="shared" si="147"/>
        <v>3.1075067716842986E-2</v>
      </c>
      <c r="D3149" s="128">
        <f t="shared" si="148"/>
        <v>31075.067716842987</v>
      </c>
      <c r="E3149" s="128" t="e">
        <f t="shared" ca="1" si="149"/>
        <v>#DIV/0!</v>
      </c>
    </row>
    <row r="3150" spans="1:5" x14ac:dyDescent="0.3">
      <c r="A3150" s="73">
        <v>39275</v>
      </c>
      <c r="B3150" s="130">
        <v>1547.6999510000001</v>
      </c>
      <c r="C3150" s="125">
        <f t="shared" si="147"/>
        <v>2.7457271222663726E-2</v>
      </c>
      <c r="D3150" s="128">
        <f t="shared" si="148"/>
        <v>27457.271222663727</v>
      </c>
      <c r="E3150" s="128" t="e">
        <f t="shared" ca="1" si="149"/>
        <v>#DIV/0!</v>
      </c>
    </row>
    <row r="3151" spans="1:5" x14ac:dyDescent="0.3">
      <c r="A3151" s="73">
        <v>39274</v>
      </c>
      <c r="B3151" s="130">
        <v>1518.76001</v>
      </c>
      <c r="C3151" s="125">
        <f t="shared" si="147"/>
        <v>1.732880168000861E-2</v>
      </c>
      <c r="D3151" s="128">
        <f t="shared" si="148"/>
        <v>17328.801680008612</v>
      </c>
      <c r="E3151" s="128" t="e">
        <f t="shared" ca="1" si="149"/>
        <v>#DIV/0!</v>
      </c>
    </row>
    <row r="3152" spans="1:5" x14ac:dyDescent="0.3">
      <c r="A3152" s="73">
        <v>39273</v>
      </c>
      <c r="B3152" s="130">
        <v>1510.119995</v>
      </c>
      <c r="C3152" s="125">
        <f t="shared" si="147"/>
        <v>8.2657905128111775E-3</v>
      </c>
      <c r="D3152" s="128">
        <f t="shared" si="148"/>
        <v>8265.7905128111779</v>
      </c>
      <c r="E3152" s="128" t="e">
        <f t="shared" ca="1" si="149"/>
        <v>#DIV/0!</v>
      </c>
    </row>
    <row r="3153" spans="1:5" x14ac:dyDescent="0.3">
      <c r="A3153" s="73">
        <v>39272</v>
      </c>
      <c r="B3153" s="130">
        <v>1531.849976</v>
      </c>
      <c r="C3153" s="125">
        <f t="shared" si="147"/>
        <v>1.9493341929701868E-2</v>
      </c>
      <c r="D3153" s="128">
        <f t="shared" si="148"/>
        <v>19493.34192970187</v>
      </c>
      <c r="E3153" s="128" t="e">
        <f t="shared" ca="1" si="149"/>
        <v>#DIV/0!</v>
      </c>
    </row>
    <row r="3154" spans="1:5" x14ac:dyDescent="0.3">
      <c r="A3154" s="73">
        <v>39269</v>
      </c>
      <c r="B3154" s="130">
        <v>1530.4399410000001</v>
      </c>
      <c r="C3154" s="125">
        <f t="shared" si="147"/>
        <v>5.4198229654442986E-3</v>
      </c>
      <c r="D3154" s="128">
        <f t="shared" si="148"/>
        <v>5419.8229654442985</v>
      </c>
      <c r="E3154" s="128" t="e">
        <f t="shared" ca="1" si="149"/>
        <v>#DIV/0!</v>
      </c>
    </row>
    <row r="3155" spans="1:5" x14ac:dyDescent="0.3">
      <c r="A3155" s="73">
        <v>39268</v>
      </c>
      <c r="B3155" s="130">
        <v>1525.400024</v>
      </c>
      <c r="C3155" s="125">
        <f t="shared" si="147"/>
        <v>8.3023044619909836E-3</v>
      </c>
      <c r="D3155" s="128">
        <f t="shared" si="148"/>
        <v>8302.3044619909833</v>
      </c>
      <c r="E3155" s="128" t="e">
        <f t="shared" ca="1" si="149"/>
        <v>#DIV/0!</v>
      </c>
    </row>
    <row r="3156" spans="1:5" x14ac:dyDescent="0.3">
      <c r="A3156" s="73">
        <v>39266</v>
      </c>
      <c r="B3156" s="130">
        <v>1524.869995</v>
      </c>
      <c r="C3156" s="125">
        <f t="shared" si="147"/>
        <v>-5.7572903971488953E-3</v>
      </c>
      <c r="D3156" s="128">
        <f t="shared" si="148"/>
        <v>-5757.290397148895</v>
      </c>
      <c r="E3156" s="128" t="e">
        <f t="shared" ca="1" si="149"/>
        <v>#DIV/0!</v>
      </c>
    </row>
    <row r="3157" spans="1:5" x14ac:dyDescent="0.3">
      <c r="A3157" s="73">
        <v>39265</v>
      </c>
      <c r="B3157" s="130">
        <v>1519.4300539999999</v>
      </c>
      <c r="C3157" s="125">
        <f t="shared" si="147"/>
        <v>-7.5895592097655618E-3</v>
      </c>
      <c r="D3157" s="128">
        <f t="shared" si="148"/>
        <v>-7589.5592097655617</v>
      </c>
      <c r="E3157" s="128" t="e">
        <f t="shared" ca="1" si="149"/>
        <v>#DIV/0!</v>
      </c>
    </row>
    <row r="3158" spans="1:5" x14ac:dyDescent="0.3">
      <c r="A3158" s="73">
        <v>39262</v>
      </c>
      <c r="B3158" s="130">
        <v>1503.349976</v>
      </c>
      <c r="C3158" s="125">
        <f t="shared" si="147"/>
        <v>-1.9283622224629537E-2</v>
      </c>
      <c r="D3158" s="128">
        <f t="shared" si="148"/>
        <v>-19283.622224629537</v>
      </c>
      <c r="E3158" s="128" t="e">
        <f t="shared" ca="1" si="149"/>
        <v>#DIV/0!</v>
      </c>
    </row>
    <row r="3159" spans="1:5" x14ac:dyDescent="0.3">
      <c r="A3159" s="73">
        <v>39261</v>
      </c>
      <c r="B3159" s="130">
        <v>1505.709961</v>
      </c>
      <c r="C3159" s="125">
        <f t="shared" si="147"/>
        <v>-1.1333125622080886E-2</v>
      </c>
      <c r="D3159" s="128">
        <f t="shared" si="148"/>
        <v>-11333.125622080886</v>
      </c>
      <c r="E3159" s="128" t="e">
        <f t="shared" ca="1" si="149"/>
        <v>#DIV/0!</v>
      </c>
    </row>
    <row r="3160" spans="1:5" x14ac:dyDescent="0.3">
      <c r="A3160" s="73">
        <v>39260</v>
      </c>
      <c r="B3160" s="130">
        <v>1506.339966</v>
      </c>
      <c r="C3160" s="125">
        <f t="shared" si="147"/>
        <v>-6.1557448053647379E-3</v>
      </c>
      <c r="D3160" s="128">
        <f t="shared" si="148"/>
        <v>-6155.7448053647377</v>
      </c>
      <c r="E3160" s="128" t="e">
        <f t="shared" ca="1" si="149"/>
        <v>#DIV/0!</v>
      </c>
    </row>
    <row r="3161" spans="1:5" x14ac:dyDescent="0.3">
      <c r="A3161" s="73">
        <v>39259</v>
      </c>
      <c r="B3161" s="130">
        <v>1492.8900149999999</v>
      </c>
      <c r="C3161" s="125">
        <f t="shared" si="147"/>
        <v>-7.3667113194897382E-5</v>
      </c>
      <c r="D3161" s="128">
        <f t="shared" si="148"/>
        <v>-73.667113194897382</v>
      </c>
      <c r="E3161" s="128" t="e">
        <f t="shared" ca="1" si="149"/>
        <v>#DIV/0!</v>
      </c>
    </row>
    <row r="3162" spans="1:5" x14ac:dyDescent="0.3">
      <c r="A3162" s="73">
        <v>39258</v>
      </c>
      <c r="B3162" s="130">
        <v>1497.73999</v>
      </c>
      <c r="C3162" s="125">
        <f t="shared" si="147"/>
        <v>-7.5408218284193085E-3</v>
      </c>
      <c r="D3162" s="128">
        <f t="shared" si="148"/>
        <v>-7540.8218284193081</v>
      </c>
      <c r="E3162" s="128" t="e">
        <f t="shared" ca="1" si="149"/>
        <v>#DIV/0!</v>
      </c>
    </row>
    <row r="3163" spans="1:5" x14ac:dyDescent="0.3">
      <c r="A3163" s="73">
        <v>39255</v>
      </c>
      <c r="B3163" s="130">
        <v>1502.5600589999999</v>
      </c>
      <c r="C3163" s="125">
        <f t="shared" si="147"/>
        <v>-3.3893258145812899E-3</v>
      </c>
      <c r="D3163" s="128">
        <f t="shared" si="148"/>
        <v>-3389.3258145812897</v>
      </c>
      <c r="E3163" s="128" t="e">
        <f t="shared" ca="1" si="149"/>
        <v>#DIV/0!</v>
      </c>
    </row>
    <row r="3164" spans="1:5" x14ac:dyDescent="0.3">
      <c r="A3164" s="73">
        <v>39254</v>
      </c>
      <c r="B3164" s="130">
        <v>1522.1899410000001</v>
      </c>
      <c r="C3164" s="125">
        <f t="shared" si="147"/>
        <v>2.1110584557936463E-2</v>
      </c>
      <c r="D3164" s="128">
        <f t="shared" si="148"/>
        <v>21110.584557936461</v>
      </c>
      <c r="E3164" s="128" t="e">
        <f t="shared" ca="1" si="149"/>
        <v>#DIV/0!</v>
      </c>
    </row>
    <row r="3165" spans="1:5" x14ac:dyDescent="0.3">
      <c r="A3165" s="73">
        <v>39253</v>
      </c>
      <c r="B3165" s="130">
        <v>1512.839966</v>
      </c>
      <c r="C3165" s="125">
        <f t="shared" si="147"/>
        <v>-2.9920250596685571E-3</v>
      </c>
      <c r="D3165" s="128">
        <f t="shared" si="148"/>
        <v>-2992.0250596685573</v>
      </c>
      <c r="E3165" s="128" t="e">
        <f t="shared" ca="1" si="149"/>
        <v>#DIV/0!</v>
      </c>
    </row>
    <row r="3166" spans="1:5" x14ac:dyDescent="0.3">
      <c r="A3166" s="73">
        <v>39252</v>
      </c>
      <c r="B3166" s="130">
        <v>1533.6999510000001</v>
      </c>
      <c r="C3166" s="125">
        <f t="shared" si="147"/>
        <v>1.7962703471812169E-3</v>
      </c>
      <c r="D3166" s="128">
        <f t="shared" si="148"/>
        <v>1796.2703471812169</v>
      </c>
      <c r="E3166" s="128" t="e">
        <f t="shared" ca="1" si="149"/>
        <v>#DIV/0!</v>
      </c>
    </row>
    <row r="3167" spans="1:5" x14ac:dyDescent="0.3">
      <c r="A3167" s="73">
        <v>39251</v>
      </c>
      <c r="B3167" s="130">
        <v>1531.0500489999999</v>
      </c>
      <c r="C3167" s="125">
        <f t="shared" si="147"/>
        <v>-5.2820363536233428E-3</v>
      </c>
      <c r="D3167" s="128">
        <f t="shared" si="148"/>
        <v>-5282.0363536233426</v>
      </c>
      <c r="E3167" s="128" t="e">
        <f t="shared" ca="1" si="149"/>
        <v>#DIV/0!</v>
      </c>
    </row>
    <row r="3168" spans="1:5" x14ac:dyDescent="0.3">
      <c r="A3168" s="73">
        <v>39248</v>
      </c>
      <c r="B3168" s="130">
        <v>1532.910034</v>
      </c>
      <c r="C3168" s="125">
        <f t="shared" si="147"/>
        <v>-2.2325345144343922E-3</v>
      </c>
      <c r="D3168" s="128">
        <f t="shared" si="148"/>
        <v>-2232.5345144343923</v>
      </c>
      <c r="E3168" s="128" t="e">
        <f t="shared" ca="1" si="149"/>
        <v>#DIV/0!</v>
      </c>
    </row>
    <row r="3169" spans="1:5" x14ac:dyDescent="0.3">
      <c r="A3169" s="73">
        <v>39247</v>
      </c>
      <c r="B3169" s="130">
        <v>1522.969971</v>
      </c>
      <c r="C3169" s="125">
        <f t="shared" si="147"/>
        <v>-4.9979903731756092E-3</v>
      </c>
      <c r="D3169" s="128">
        <f t="shared" si="148"/>
        <v>-4997.9903731756094</v>
      </c>
      <c r="E3169" s="128" t="e">
        <f t="shared" ca="1" si="149"/>
        <v>#DIV/0!</v>
      </c>
    </row>
    <row r="3170" spans="1:5" x14ac:dyDescent="0.3">
      <c r="A3170" s="73">
        <v>39246</v>
      </c>
      <c r="B3170" s="130">
        <v>1515.670044</v>
      </c>
      <c r="C3170" s="125">
        <f t="shared" si="147"/>
        <v>-9.5148678239855844E-3</v>
      </c>
      <c r="D3170" s="128">
        <f t="shared" si="148"/>
        <v>-9514.8678239855835</v>
      </c>
      <c r="E3170" s="128" t="e">
        <f t="shared" ca="1" si="149"/>
        <v>#DIV/0!</v>
      </c>
    </row>
    <row r="3171" spans="1:5" x14ac:dyDescent="0.3">
      <c r="A3171" s="73">
        <v>39245</v>
      </c>
      <c r="B3171" s="130">
        <v>1493</v>
      </c>
      <c r="C3171" s="125">
        <f t="shared" si="147"/>
        <v>-1.6540293686297058E-2</v>
      </c>
      <c r="D3171" s="128">
        <f t="shared" si="148"/>
        <v>-16540.29368629706</v>
      </c>
      <c r="E3171" s="128" t="e">
        <f t="shared" ca="1" si="149"/>
        <v>#DIV/0!</v>
      </c>
    </row>
    <row r="3172" spans="1:5" x14ac:dyDescent="0.3">
      <c r="A3172" s="73">
        <v>39244</v>
      </c>
      <c r="B3172" s="130">
        <v>1509.119995</v>
      </c>
      <c r="C3172" s="125">
        <f t="shared" si="147"/>
        <v>-4.3609251563395679E-3</v>
      </c>
      <c r="D3172" s="128">
        <f t="shared" si="148"/>
        <v>-4360.9251563395683</v>
      </c>
      <c r="E3172" s="128" t="e">
        <f t="shared" ca="1" si="149"/>
        <v>#DIV/0!</v>
      </c>
    </row>
    <row r="3173" spans="1:5" x14ac:dyDescent="0.3">
      <c r="A3173" s="73">
        <v>39241</v>
      </c>
      <c r="B3173" s="130">
        <v>1507.670044</v>
      </c>
      <c r="C3173" s="125">
        <f t="shared" si="147"/>
        <v>1.0615783572798243E-4</v>
      </c>
      <c r="D3173" s="128">
        <f t="shared" si="148"/>
        <v>106.15783572798243</v>
      </c>
      <c r="E3173" s="128" t="e">
        <f t="shared" ca="1" si="149"/>
        <v>#DIV/0!</v>
      </c>
    </row>
    <row r="3174" spans="1:5" x14ac:dyDescent="0.3">
      <c r="A3174" s="73">
        <v>39240</v>
      </c>
      <c r="B3174" s="130">
        <v>1490.719971</v>
      </c>
      <c r="C3174" s="125">
        <f t="shared" si="147"/>
        <v>-2.0732097510818726E-2</v>
      </c>
      <c r="D3174" s="128">
        <f t="shared" si="148"/>
        <v>-20732.097510818727</v>
      </c>
      <c r="E3174" s="128" t="e">
        <f t="shared" ca="1" si="149"/>
        <v>#DIV/0!</v>
      </c>
    </row>
    <row r="3175" spans="1:5" x14ac:dyDescent="0.3">
      <c r="A3175" s="73">
        <v>39239</v>
      </c>
      <c r="B3175" s="130">
        <v>1517.380005</v>
      </c>
      <c r="C3175" s="125">
        <f t="shared" si="147"/>
        <v>-4.4222174252099844E-3</v>
      </c>
      <c r="D3175" s="128">
        <f t="shared" si="148"/>
        <v>-4422.217425209984</v>
      </c>
      <c r="E3175" s="128" t="e">
        <f t="shared" ca="1" si="149"/>
        <v>#DIV/0!</v>
      </c>
    </row>
    <row r="3176" spans="1:5" x14ac:dyDescent="0.3">
      <c r="A3176" s="73">
        <v>39238</v>
      </c>
      <c r="B3176" s="130">
        <v>1530.9499510000001</v>
      </c>
      <c r="C3176" s="125">
        <f t="shared" si="147"/>
        <v>3.8357977129757082E-3</v>
      </c>
      <c r="D3176" s="128">
        <f t="shared" si="148"/>
        <v>3835.7977129757082</v>
      </c>
      <c r="E3176" s="128" t="e">
        <f t="shared" ca="1" si="149"/>
        <v>#DIV/0!</v>
      </c>
    </row>
    <row r="3177" spans="1:5" x14ac:dyDescent="0.3">
      <c r="A3177" s="73">
        <v>39237</v>
      </c>
      <c r="B3177" s="130">
        <v>1539.1800539999999</v>
      </c>
      <c r="C3177" s="125">
        <f t="shared" si="147"/>
        <v>1.0789725168280917E-2</v>
      </c>
      <c r="D3177" s="128">
        <f t="shared" si="148"/>
        <v>10789.725168280916</v>
      </c>
      <c r="E3177" s="128" t="e">
        <f t="shared" ca="1" si="149"/>
        <v>#DIV/0!</v>
      </c>
    </row>
    <row r="3178" spans="1:5" x14ac:dyDescent="0.3">
      <c r="A3178" s="73">
        <v>39234</v>
      </c>
      <c r="B3178" s="130">
        <v>1536.339966</v>
      </c>
      <c r="C3178" s="125">
        <f t="shared" si="147"/>
        <v>1.5594094199305797E-2</v>
      </c>
      <c r="D3178" s="128">
        <f t="shared" si="148"/>
        <v>15594.094199305797</v>
      </c>
      <c r="E3178" s="128" t="e">
        <f t="shared" ca="1" si="149"/>
        <v>#DIV/0!</v>
      </c>
    </row>
    <row r="3179" spans="1:5" x14ac:dyDescent="0.3">
      <c r="A3179" s="73">
        <v>39233</v>
      </c>
      <c r="B3179" s="130">
        <v>1530.619995</v>
      </c>
      <c r="C3179" s="125">
        <f t="shared" si="147"/>
        <v>1.088405288595462E-2</v>
      </c>
      <c r="D3179" s="128">
        <f t="shared" si="148"/>
        <v>10884.052885954621</v>
      </c>
      <c r="E3179" s="128" t="e">
        <f t="shared" ca="1" si="149"/>
        <v>#DIV/0!</v>
      </c>
    </row>
    <row r="3180" spans="1:5" x14ac:dyDescent="0.3">
      <c r="A3180" s="73">
        <v>39232</v>
      </c>
      <c r="B3180" s="130">
        <v>1530.2299800000001</v>
      </c>
      <c r="C3180" s="125">
        <f t="shared" si="147"/>
        <v>1.9344679981438739E-2</v>
      </c>
      <c r="D3180" s="128">
        <f t="shared" si="148"/>
        <v>19344.679981438738</v>
      </c>
      <c r="E3180" s="128" t="e">
        <f t="shared" ca="1" si="149"/>
        <v>#DIV/0!</v>
      </c>
    </row>
    <row r="3181" spans="1:5" x14ac:dyDescent="0.3">
      <c r="A3181" s="73">
        <v>39231</v>
      </c>
      <c r="B3181" s="130">
        <v>1518.1099850000001</v>
      </c>
      <c r="C3181" s="125">
        <f t="shared" si="147"/>
        <v>9.9524071191445795E-3</v>
      </c>
      <c r="D3181" s="128">
        <f t="shared" si="148"/>
        <v>9952.4071191445801</v>
      </c>
      <c r="E3181" s="128" t="e">
        <f t="shared" ca="1" si="149"/>
        <v>#DIV/0!</v>
      </c>
    </row>
    <row r="3182" spans="1:5" x14ac:dyDescent="0.3">
      <c r="A3182" s="73">
        <v>39227</v>
      </c>
      <c r="B3182" s="130">
        <v>1515.7299800000001</v>
      </c>
      <c r="C3182" s="125">
        <f t="shared" si="147"/>
        <v>6.5610812215466385E-3</v>
      </c>
      <c r="D3182" s="128">
        <f t="shared" si="148"/>
        <v>6561.0812215466385</v>
      </c>
      <c r="E3182" s="128" t="e">
        <f t="shared" ca="1" si="149"/>
        <v>#DIV/0!</v>
      </c>
    </row>
    <row r="3183" spans="1:5" x14ac:dyDescent="0.3">
      <c r="A3183" s="73">
        <v>39226</v>
      </c>
      <c r="B3183" s="130">
        <v>1507.51001</v>
      </c>
      <c r="C3183" s="125">
        <f t="shared" si="147"/>
        <v>1.0754516893991095E-2</v>
      </c>
      <c r="D3183" s="128">
        <f t="shared" si="148"/>
        <v>10754.516893991095</v>
      </c>
      <c r="E3183" s="128" t="e">
        <f t="shared" ca="1" si="149"/>
        <v>#DIV/0!</v>
      </c>
    </row>
    <row r="3184" spans="1:5" x14ac:dyDescent="0.3">
      <c r="A3184" s="73">
        <v>39225</v>
      </c>
      <c r="B3184" s="130">
        <v>1522.280029</v>
      </c>
      <c r="C3184" s="125">
        <f t="shared" si="147"/>
        <v>6.4129323950925521E-3</v>
      </c>
      <c r="D3184" s="128">
        <f t="shared" si="148"/>
        <v>6412.9323950925518</v>
      </c>
      <c r="E3184" s="128" t="e">
        <f t="shared" ca="1" si="149"/>
        <v>#DIV/0!</v>
      </c>
    </row>
    <row r="3185" spans="1:5" x14ac:dyDescent="0.3">
      <c r="A3185" s="73">
        <v>39224</v>
      </c>
      <c r="B3185" s="130">
        <v>1524.119995</v>
      </c>
      <c r="C3185" s="125">
        <f t="shared" si="147"/>
        <v>1.0877367359618306E-2</v>
      </c>
      <c r="D3185" s="128">
        <f t="shared" si="148"/>
        <v>10877.367359618307</v>
      </c>
      <c r="E3185" s="128" t="e">
        <f t="shared" ca="1" si="149"/>
        <v>#DIV/0!</v>
      </c>
    </row>
    <row r="3186" spans="1:5" x14ac:dyDescent="0.3">
      <c r="A3186" s="73">
        <v>39223</v>
      </c>
      <c r="B3186" s="130">
        <v>1525.099976</v>
      </c>
      <c r="C3186" s="125">
        <f t="shared" si="147"/>
        <v>1.0347931875187788E-2</v>
      </c>
      <c r="D3186" s="128">
        <f t="shared" si="148"/>
        <v>10347.931875187787</v>
      </c>
      <c r="E3186" s="128" t="e">
        <f t="shared" ca="1" si="149"/>
        <v>#DIV/0!</v>
      </c>
    </row>
    <row r="3187" spans="1:5" x14ac:dyDescent="0.3">
      <c r="A3187" s="73">
        <v>39220</v>
      </c>
      <c r="B3187" s="130">
        <v>1522.75</v>
      </c>
      <c r="C3187" s="125">
        <f t="shared" si="147"/>
        <v>1.1377376135337514E-2</v>
      </c>
      <c r="D3187" s="128">
        <f t="shared" si="148"/>
        <v>11377.376135337514</v>
      </c>
      <c r="E3187" s="128" t="e">
        <f t="shared" ca="1" si="149"/>
        <v>#DIV/0!</v>
      </c>
    </row>
    <row r="3188" spans="1:5" x14ac:dyDescent="0.3">
      <c r="A3188" s="73">
        <v>39219</v>
      </c>
      <c r="B3188" s="130">
        <v>1512.75</v>
      </c>
      <c r="C3188" s="125">
        <f t="shared" si="147"/>
        <v>6.8956694976438637E-3</v>
      </c>
      <c r="D3188" s="128">
        <f t="shared" si="148"/>
        <v>6895.6694976438639</v>
      </c>
      <c r="E3188" s="128" t="e">
        <f t="shared" ca="1" si="149"/>
        <v>#DIV/0!</v>
      </c>
    </row>
    <row r="3189" spans="1:5" x14ac:dyDescent="0.3">
      <c r="A3189" s="73">
        <v>39218</v>
      </c>
      <c r="B3189" s="130">
        <v>1514.1400149999999</v>
      </c>
      <c r="C3189" s="125">
        <f t="shared" si="147"/>
        <v>1.2179775966689288E-2</v>
      </c>
      <c r="D3189" s="128">
        <f t="shared" si="148"/>
        <v>12179.775966689287</v>
      </c>
      <c r="E3189" s="128" t="e">
        <f t="shared" ca="1" si="149"/>
        <v>#DIV/0!</v>
      </c>
    </row>
    <row r="3190" spans="1:5" x14ac:dyDescent="0.3">
      <c r="A3190" s="73">
        <v>39217</v>
      </c>
      <c r="B3190" s="130">
        <v>1501.1899410000001</v>
      </c>
      <c r="C3190" s="125">
        <f t="shared" si="147"/>
        <v>1.0018092921424637E-2</v>
      </c>
      <c r="D3190" s="128">
        <f t="shared" si="148"/>
        <v>10018.092921424637</v>
      </c>
      <c r="E3190" s="128" t="e">
        <f t="shared" ca="1" si="149"/>
        <v>#DIV/0!</v>
      </c>
    </row>
    <row r="3191" spans="1:5" x14ac:dyDescent="0.3">
      <c r="A3191" s="73">
        <v>39216</v>
      </c>
      <c r="B3191" s="130">
        <v>1503.150024</v>
      </c>
      <c r="C3191" s="125">
        <f t="shared" si="147"/>
        <v>1.4018112259483573E-2</v>
      </c>
      <c r="D3191" s="128">
        <f t="shared" si="148"/>
        <v>14018.112259483572</v>
      </c>
      <c r="E3191" s="128" t="e">
        <f t="shared" ca="1" si="149"/>
        <v>#DIV/0!</v>
      </c>
    </row>
    <row r="3192" spans="1:5" x14ac:dyDescent="0.3">
      <c r="A3192" s="73">
        <v>39213</v>
      </c>
      <c r="B3192" s="130">
        <v>1505.849976</v>
      </c>
      <c r="C3192" s="125">
        <f t="shared" si="147"/>
        <v>7.8845237678049074E-3</v>
      </c>
      <c r="D3192" s="128">
        <f t="shared" si="148"/>
        <v>7884.523767804907</v>
      </c>
      <c r="E3192" s="128" t="e">
        <f t="shared" ca="1" si="149"/>
        <v>#DIV/0!</v>
      </c>
    </row>
    <row r="3193" spans="1:5" x14ac:dyDescent="0.3">
      <c r="A3193" s="73">
        <v>39212</v>
      </c>
      <c r="B3193" s="130">
        <v>1491.469971</v>
      </c>
      <c r="C3193" s="125">
        <f t="shared" si="147"/>
        <v>-1.8604845240086654E-3</v>
      </c>
      <c r="D3193" s="128">
        <f t="shared" si="148"/>
        <v>-1860.4845240086654</v>
      </c>
      <c r="E3193" s="128" t="e">
        <f t="shared" ca="1" si="149"/>
        <v>#DIV/0!</v>
      </c>
    </row>
    <row r="3194" spans="1:5" x14ac:dyDescent="0.3">
      <c r="A3194" s="73">
        <v>39211</v>
      </c>
      <c r="B3194" s="130">
        <v>1512.579956</v>
      </c>
      <c r="C3194" s="125">
        <f t="shared" si="147"/>
        <v>1.1474977929345043E-2</v>
      </c>
      <c r="D3194" s="128">
        <f t="shared" si="148"/>
        <v>11474.977929345043</v>
      </c>
      <c r="E3194" s="128" t="e">
        <f t="shared" ca="1" si="149"/>
        <v>#DIV/0!</v>
      </c>
    </row>
    <row r="3195" spans="1:5" x14ac:dyDescent="0.3">
      <c r="A3195" s="73">
        <v>39210</v>
      </c>
      <c r="B3195" s="130">
        <v>1507.719971</v>
      </c>
      <c r="C3195" s="125">
        <f t="shared" si="147"/>
        <v>1.8447549241617844E-2</v>
      </c>
      <c r="D3195" s="128">
        <f t="shared" si="148"/>
        <v>18447.549241617846</v>
      </c>
      <c r="E3195" s="128" t="e">
        <f t="shared" ca="1" si="149"/>
        <v>#DIV/0!</v>
      </c>
    </row>
    <row r="3196" spans="1:5" x14ac:dyDescent="0.3">
      <c r="A3196" s="73">
        <v>39209</v>
      </c>
      <c r="B3196" s="130">
        <v>1509.4799800000001</v>
      </c>
      <c r="C3196" s="125">
        <f t="shared" si="147"/>
        <v>1.9278375722665997E-2</v>
      </c>
      <c r="D3196" s="128">
        <f t="shared" si="148"/>
        <v>19278.375722665998</v>
      </c>
      <c r="E3196" s="128" t="e">
        <f t="shared" ca="1" si="149"/>
        <v>#DIV/0!</v>
      </c>
    </row>
    <row r="3197" spans="1:5" x14ac:dyDescent="0.3">
      <c r="A3197" s="73">
        <v>39206</v>
      </c>
      <c r="B3197" s="130">
        <v>1505.619995</v>
      </c>
      <c r="C3197" s="125">
        <f t="shared" si="147"/>
        <v>1.4329517528822944E-2</v>
      </c>
      <c r="D3197" s="128">
        <f t="shared" si="148"/>
        <v>14329.517528822944</v>
      </c>
      <c r="E3197" s="128" t="e">
        <f t="shared" ca="1" si="149"/>
        <v>#DIV/0!</v>
      </c>
    </row>
    <row r="3198" spans="1:5" x14ac:dyDescent="0.3">
      <c r="A3198" s="73">
        <v>39205</v>
      </c>
      <c r="B3198" s="130">
        <v>1502.3900149999999</v>
      </c>
      <c r="C3198" s="125">
        <f t="shared" si="147"/>
        <v>2.1526748914168392E-2</v>
      </c>
      <c r="D3198" s="128">
        <f t="shared" si="148"/>
        <v>21526.748914168391</v>
      </c>
      <c r="E3198" s="128" t="e">
        <f t="shared" ca="1" si="149"/>
        <v>#DIV/0!</v>
      </c>
    </row>
    <row r="3199" spans="1:5" x14ac:dyDescent="0.3">
      <c r="A3199" s="73">
        <v>39204</v>
      </c>
      <c r="B3199" s="130">
        <v>1495.920044</v>
      </c>
      <c r="C3199" s="125">
        <f t="shared" si="147"/>
        <v>1.5904953480475381E-2</v>
      </c>
      <c r="D3199" s="128">
        <f t="shared" si="148"/>
        <v>15904.95348047538</v>
      </c>
      <c r="E3199" s="128" t="e">
        <f t="shared" ca="1" si="149"/>
        <v>#DIV/0!</v>
      </c>
    </row>
    <row r="3200" spans="1:5" x14ac:dyDescent="0.3">
      <c r="A3200" s="73">
        <v>39203</v>
      </c>
      <c r="B3200" s="130">
        <v>1486.3000489999999</v>
      </c>
      <c r="C3200" s="125">
        <f t="shared" si="147"/>
        <v>1.0071539675313712E-2</v>
      </c>
      <c r="D3200" s="128">
        <f t="shared" si="148"/>
        <v>10071.539675313712</v>
      </c>
      <c r="E3200" s="128" t="e">
        <f t="shared" ca="1" si="149"/>
        <v>#DIV/0!</v>
      </c>
    </row>
    <row r="3201" spans="1:5" x14ac:dyDescent="0.3">
      <c r="A3201" s="73">
        <v>39202</v>
      </c>
      <c r="B3201" s="130">
        <v>1482.369995</v>
      </c>
      <c r="C3201" s="125">
        <f t="shared" si="147"/>
        <v>9.5619100752037944E-3</v>
      </c>
      <c r="D3201" s="128">
        <f t="shared" si="148"/>
        <v>9561.9100752037939</v>
      </c>
      <c r="E3201" s="128" t="e">
        <f t="shared" ca="1" si="149"/>
        <v>#DIV/0!</v>
      </c>
    </row>
    <row r="3202" spans="1:5" x14ac:dyDescent="0.3">
      <c r="A3202" s="73">
        <v>39199</v>
      </c>
      <c r="B3202" s="130">
        <v>1494.0699460000001</v>
      </c>
      <c r="C3202" s="125">
        <f t="shared" si="147"/>
        <v>2.837180072335288E-2</v>
      </c>
      <c r="D3202" s="128">
        <f t="shared" si="148"/>
        <v>28371.800723352881</v>
      </c>
      <c r="E3202" s="128" t="e">
        <f t="shared" ca="1" si="149"/>
        <v>#DIV/0!</v>
      </c>
    </row>
    <row r="3203" spans="1:5" x14ac:dyDescent="0.3">
      <c r="A3203" s="73">
        <v>39198</v>
      </c>
      <c r="B3203" s="130">
        <v>1494.25</v>
      </c>
      <c r="C3203" s="125">
        <f t="shared" si="147"/>
        <v>3.208312572726002E-2</v>
      </c>
      <c r="D3203" s="128">
        <f t="shared" si="148"/>
        <v>32083.12572726002</v>
      </c>
      <c r="E3203" s="128" t="e">
        <f t="shared" ca="1" si="149"/>
        <v>#DIV/0!</v>
      </c>
    </row>
    <row r="3204" spans="1:5" x14ac:dyDescent="0.3">
      <c r="A3204" s="73">
        <v>39197</v>
      </c>
      <c r="B3204" s="130">
        <v>1495.420044</v>
      </c>
      <c r="C3204" s="125">
        <f t="shared" si="147"/>
        <v>3.9301708421545012E-2</v>
      </c>
      <c r="D3204" s="128">
        <f t="shared" si="148"/>
        <v>39301.708421545009</v>
      </c>
      <c r="E3204" s="128" t="e">
        <f t="shared" ca="1" si="149"/>
        <v>#DIV/0!</v>
      </c>
    </row>
    <row r="3205" spans="1:5" x14ac:dyDescent="0.3">
      <c r="A3205" s="73">
        <v>39196</v>
      </c>
      <c r="B3205" s="130">
        <v>1480.410034</v>
      </c>
      <c r="C3205" s="125">
        <f t="shared" si="147"/>
        <v>2.2107318241903373E-2</v>
      </c>
      <c r="D3205" s="128">
        <f t="shared" si="148"/>
        <v>22107.318241903373</v>
      </c>
      <c r="E3205" s="128" t="e">
        <f t="shared" ca="1" si="149"/>
        <v>#DIV/0!</v>
      </c>
    </row>
    <row r="3206" spans="1:5" x14ac:dyDescent="0.3">
      <c r="A3206" s="73">
        <v>39195</v>
      </c>
      <c r="B3206" s="130">
        <v>1480.9300539999999</v>
      </c>
      <c r="C3206" s="125">
        <f t="shared" si="147"/>
        <v>2.5141781779945083E-2</v>
      </c>
      <c r="D3206" s="128">
        <f t="shared" si="148"/>
        <v>25141.781779945082</v>
      </c>
      <c r="E3206" s="128" t="e">
        <f t="shared" ca="1" si="149"/>
        <v>#DIV/0!</v>
      </c>
    </row>
    <row r="3207" spans="1:5" x14ac:dyDescent="0.3">
      <c r="A3207" s="73">
        <v>39192</v>
      </c>
      <c r="B3207" s="130">
        <v>1484.349976</v>
      </c>
      <c r="C3207" s="125">
        <f t="shared" si="147"/>
        <v>2.8114067240302631E-2</v>
      </c>
      <c r="D3207" s="128">
        <f t="shared" si="148"/>
        <v>28114.067240302633</v>
      </c>
      <c r="E3207" s="128" t="e">
        <f t="shared" ca="1" si="149"/>
        <v>#DIV/0!</v>
      </c>
    </row>
    <row r="3208" spans="1:5" x14ac:dyDescent="0.3">
      <c r="A3208" s="73">
        <v>39191</v>
      </c>
      <c r="B3208" s="130">
        <v>1470.7299800000001</v>
      </c>
      <c r="C3208" s="125">
        <f t="shared" ref="C3208:C3271" si="150">B3208/B3218-1</f>
        <v>2.1787299380240377E-2</v>
      </c>
      <c r="D3208" s="128">
        <f t="shared" ref="D3208:D3271" si="151">C3208*$B$5</f>
        <v>21787.299380240376</v>
      </c>
      <c r="E3208" s="128" t="e">
        <f t="shared" ref="E3208:E3271" ca="1" si="152">ABS(_xlfn.PERCENTILE.INC(OFFSET(D3208,0,0,Window),1-VaRLevel))</f>
        <v>#DIV/0!</v>
      </c>
    </row>
    <row r="3209" spans="1:5" x14ac:dyDescent="0.3">
      <c r="A3209" s="73">
        <v>39190</v>
      </c>
      <c r="B3209" s="130">
        <v>1472.5</v>
      </c>
      <c r="C3209" s="125">
        <f t="shared" si="150"/>
        <v>2.4155448727467554E-2</v>
      </c>
      <c r="D3209" s="128">
        <f t="shared" si="151"/>
        <v>24155.448727467556</v>
      </c>
      <c r="E3209" s="128" t="e">
        <f t="shared" ca="1" si="152"/>
        <v>#DIV/0!</v>
      </c>
    </row>
    <row r="3210" spans="1:5" x14ac:dyDescent="0.3">
      <c r="A3210" s="73">
        <v>39189</v>
      </c>
      <c r="B3210" s="130">
        <v>1471.4799800000001</v>
      </c>
      <c r="C3210" s="125">
        <f t="shared" si="150"/>
        <v>3.2943687049074688E-2</v>
      </c>
      <c r="D3210" s="128">
        <f t="shared" si="151"/>
        <v>32943.687049074688</v>
      </c>
      <c r="E3210" s="128" t="e">
        <f t="shared" ca="1" si="152"/>
        <v>#DIV/0!</v>
      </c>
    </row>
    <row r="3211" spans="1:5" x14ac:dyDescent="0.3">
      <c r="A3211" s="73">
        <v>39188</v>
      </c>
      <c r="B3211" s="130">
        <v>1468.329956</v>
      </c>
      <c r="C3211" s="125">
        <f t="shared" si="150"/>
        <v>3.3409323579479899E-2</v>
      </c>
      <c r="D3211" s="128">
        <f t="shared" si="151"/>
        <v>33409.323579479897</v>
      </c>
      <c r="E3211" s="128" t="e">
        <f t="shared" ca="1" si="152"/>
        <v>#DIV/0!</v>
      </c>
    </row>
    <row r="3212" spans="1:5" x14ac:dyDescent="0.3">
      <c r="A3212" s="73">
        <v>39185</v>
      </c>
      <c r="B3212" s="130">
        <v>1452.849976</v>
      </c>
      <c r="C3212" s="125">
        <f t="shared" si="150"/>
        <v>2.1314099795358254E-2</v>
      </c>
      <c r="D3212" s="128">
        <f t="shared" si="151"/>
        <v>21314.099795358256</v>
      </c>
      <c r="E3212" s="128" t="e">
        <f t="shared" ca="1" si="152"/>
        <v>#DIV/0!</v>
      </c>
    </row>
    <row r="3213" spans="1:5" x14ac:dyDescent="0.3">
      <c r="A3213" s="73">
        <v>39184</v>
      </c>
      <c r="B3213" s="130">
        <v>1447.8000489999999</v>
      </c>
      <c r="C3213" s="125">
        <f t="shared" si="150"/>
        <v>2.1570295175381338E-2</v>
      </c>
      <c r="D3213" s="128">
        <f t="shared" si="151"/>
        <v>21570.295175381336</v>
      </c>
      <c r="E3213" s="128" t="e">
        <f t="shared" ca="1" si="152"/>
        <v>#DIV/0!</v>
      </c>
    </row>
    <row r="3214" spans="1:5" x14ac:dyDescent="0.3">
      <c r="A3214" s="73">
        <v>39183</v>
      </c>
      <c r="B3214" s="130">
        <v>1438.869995</v>
      </c>
      <c r="C3214" s="125">
        <f t="shared" si="150"/>
        <v>7.18181316645361E-3</v>
      </c>
      <c r="D3214" s="128">
        <f t="shared" si="151"/>
        <v>7181.8131664536104</v>
      </c>
      <c r="E3214" s="128" t="e">
        <f t="shared" ca="1" si="152"/>
        <v>#DIV/0!</v>
      </c>
    </row>
    <row r="3215" spans="1:5" x14ac:dyDescent="0.3">
      <c r="A3215" s="73">
        <v>39182</v>
      </c>
      <c r="B3215" s="130">
        <v>1448.3900149999999</v>
      </c>
      <c r="C3215" s="125">
        <f t="shared" si="150"/>
        <v>7.5756626086955769E-3</v>
      </c>
      <c r="D3215" s="128">
        <f t="shared" si="151"/>
        <v>7575.6626086955766</v>
      </c>
      <c r="E3215" s="128" t="e">
        <f t="shared" ca="1" si="152"/>
        <v>#DIV/0!</v>
      </c>
    </row>
    <row r="3216" spans="1:5" x14ac:dyDescent="0.3">
      <c r="A3216" s="73">
        <v>39181</v>
      </c>
      <c r="B3216" s="130">
        <v>1444.6099850000001</v>
      </c>
      <c r="C3216" s="125">
        <f t="shared" si="150"/>
        <v>5.9187667301121571E-3</v>
      </c>
      <c r="D3216" s="128">
        <f t="shared" si="151"/>
        <v>5918.7667301121573</v>
      </c>
      <c r="E3216" s="128" t="e">
        <f t="shared" ca="1" si="152"/>
        <v>#DIV/0!</v>
      </c>
    </row>
    <row r="3217" spans="1:5" x14ac:dyDescent="0.3">
      <c r="A3217" s="73">
        <v>39177</v>
      </c>
      <c r="B3217" s="130">
        <v>1443.76001</v>
      </c>
      <c r="C3217" s="125">
        <f t="shared" si="150"/>
        <v>6.4271269879836446E-3</v>
      </c>
      <c r="D3217" s="128">
        <f t="shared" si="151"/>
        <v>6427.1269879836445</v>
      </c>
      <c r="E3217" s="128" t="e">
        <f t="shared" ca="1" si="152"/>
        <v>#DIV/0!</v>
      </c>
    </row>
    <row r="3218" spans="1:5" x14ac:dyDescent="0.3">
      <c r="A3218" s="73">
        <v>39176</v>
      </c>
      <c r="B3218" s="130">
        <v>1439.369995</v>
      </c>
      <c r="C3218" s="125">
        <f t="shared" si="150"/>
        <v>3.0173067526515496E-3</v>
      </c>
      <c r="D3218" s="128">
        <f t="shared" si="151"/>
        <v>3017.3067526515497</v>
      </c>
      <c r="E3218" s="128" t="e">
        <f t="shared" ca="1" si="152"/>
        <v>#DIV/0!</v>
      </c>
    </row>
    <row r="3219" spans="1:5" x14ac:dyDescent="0.3">
      <c r="A3219" s="73">
        <v>39175</v>
      </c>
      <c r="B3219" s="130">
        <v>1437.7700199999999</v>
      </c>
      <c r="C3219" s="125">
        <f t="shared" si="150"/>
        <v>1.9015748452754222E-2</v>
      </c>
      <c r="D3219" s="128">
        <f t="shared" si="151"/>
        <v>19015.748452754222</v>
      </c>
      <c r="E3219" s="128" t="e">
        <f t="shared" ca="1" si="152"/>
        <v>#DIV/0!</v>
      </c>
    </row>
    <row r="3220" spans="1:5" x14ac:dyDescent="0.3">
      <c r="A3220" s="73">
        <v>39174</v>
      </c>
      <c r="B3220" s="130">
        <v>1424.5500489999999</v>
      </c>
      <c r="C3220" s="125">
        <f t="shared" si="150"/>
        <v>1.6040675187652509E-2</v>
      </c>
      <c r="D3220" s="128">
        <f t="shared" si="151"/>
        <v>16040.675187652509</v>
      </c>
      <c r="E3220" s="128" t="e">
        <f t="shared" ca="1" si="152"/>
        <v>#DIV/0!</v>
      </c>
    </row>
    <row r="3221" spans="1:5" x14ac:dyDescent="0.3">
      <c r="A3221" s="73">
        <v>39171</v>
      </c>
      <c r="B3221" s="130">
        <v>1420.8599850000001</v>
      </c>
      <c r="C3221" s="125">
        <f t="shared" si="150"/>
        <v>2.4449356644449027E-2</v>
      </c>
      <c r="D3221" s="128">
        <f t="shared" si="151"/>
        <v>24449.356644449028</v>
      </c>
      <c r="E3221" s="128" t="e">
        <f t="shared" ca="1" si="152"/>
        <v>#DIV/0!</v>
      </c>
    </row>
    <row r="3222" spans="1:5" x14ac:dyDescent="0.3">
      <c r="A3222" s="73">
        <v>39170</v>
      </c>
      <c r="B3222" s="130">
        <v>1422.530029</v>
      </c>
      <c r="C3222" s="125">
        <f t="shared" si="150"/>
        <v>2.1726951022724261E-2</v>
      </c>
      <c r="D3222" s="128">
        <f t="shared" si="151"/>
        <v>21726.951022724261</v>
      </c>
      <c r="E3222" s="128" t="e">
        <f t="shared" ca="1" si="152"/>
        <v>#DIV/0!</v>
      </c>
    </row>
    <row r="3223" spans="1:5" x14ac:dyDescent="0.3">
      <c r="A3223" s="73">
        <v>39169</v>
      </c>
      <c r="B3223" s="130">
        <v>1417.2299800000001</v>
      </c>
      <c r="C3223" s="125">
        <f t="shared" si="150"/>
        <v>2.1669971990831316E-2</v>
      </c>
      <c r="D3223" s="128">
        <f t="shared" si="151"/>
        <v>21669.971990831316</v>
      </c>
      <c r="E3223" s="128" t="e">
        <f t="shared" ca="1" si="152"/>
        <v>#DIV/0!</v>
      </c>
    </row>
    <row r="3224" spans="1:5" x14ac:dyDescent="0.3">
      <c r="A3224" s="73">
        <v>39168</v>
      </c>
      <c r="B3224" s="130">
        <v>1428.6099850000001</v>
      </c>
      <c r="C3224" s="125">
        <f t="shared" si="150"/>
        <v>3.6764785225497532E-2</v>
      </c>
      <c r="D3224" s="128">
        <f t="shared" si="151"/>
        <v>36764.78522549753</v>
      </c>
      <c r="E3224" s="128" t="e">
        <f t="shared" ca="1" si="152"/>
        <v>#DIV/0!</v>
      </c>
    </row>
    <row r="3225" spans="1:5" x14ac:dyDescent="0.3">
      <c r="A3225" s="73">
        <v>39167</v>
      </c>
      <c r="B3225" s="130">
        <v>1437.5</v>
      </c>
      <c r="C3225" s="125">
        <f t="shared" si="150"/>
        <v>2.1967883212874462E-2</v>
      </c>
      <c r="D3225" s="128">
        <f t="shared" si="151"/>
        <v>21967.883212874462</v>
      </c>
      <c r="E3225" s="128" t="e">
        <f t="shared" ca="1" si="152"/>
        <v>#DIV/0!</v>
      </c>
    </row>
    <row r="3226" spans="1:5" x14ac:dyDescent="0.3">
      <c r="A3226" s="73">
        <v>39164</v>
      </c>
      <c r="B3226" s="130">
        <v>1436.1099850000001</v>
      </c>
      <c r="C3226" s="125">
        <f t="shared" si="150"/>
        <v>2.3716189876500815E-2</v>
      </c>
      <c r="D3226" s="128">
        <f t="shared" si="151"/>
        <v>23716.189876500815</v>
      </c>
      <c r="E3226" s="128" t="e">
        <f t="shared" ca="1" si="152"/>
        <v>#DIV/0!</v>
      </c>
    </row>
    <row r="3227" spans="1:5" x14ac:dyDescent="0.3">
      <c r="A3227" s="73">
        <v>39163</v>
      </c>
      <c r="B3227" s="130">
        <v>1434.540039</v>
      </c>
      <c r="C3227" s="125">
        <f t="shared" si="150"/>
        <v>2.3290003959404837E-2</v>
      </c>
      <c r="D3227" s="128">
        <f t="shared" si="151"/>
        <v>23290.003959404836</v>
      </c>
      <c r="E3227" s="128" t="e">
        <f t="shared" ca="1" si="152"/>
        <v>#DIV/0!</v>
      </c>
    </row>
    <row r="3228" spans="1:5" x14ac:dyDescent="0.3">
      <c r="A3228" s="73">
        <v>39162</v>
      </c>
      <c r="B3228" s="130">
        <v>1435.040039</v>
      </c>
      <c r="C3228" s="125">
        <f t="shared" si="150"/>
        <v>3.0941808298535545E-2</v>
      </c>
      <c r="D3228" s="128">
        <f t="shared" si="151"/>
        <v>30941.808298535543</v>
      </c>
      <c r="E3228" s="128" t="e">
        <f t="shared" ca="1" si="152"/>
        <v>#DIV/0!</v>
      </c>
    </row>
    <row r="3229" spans="1:5" x14ac:dyDescent="0.3">
      <c r="A3229" s="73">
        <v>39161</v>
      </c>
      <c r="B3229" s="130">
        <v>1410.9399410000001</v>
      </c>
      <c r="C3229" s="125">
        <f t="shared" si="150"/>
        <v>1.1129278578772217E-2</v>
      </c>
      <c r="D3229" s="128">
        <f t="shared" si="151"/>
        <v>11129.278578772217</v>
      </c>
      <c r="E3229" s="128" t="e">
        <f t="shared" ca="1" si="152"/>
        <v>#DIV/0!</v>
      </c>
    </row>
    <row r="3230" spans="1:5" x14ac:dyDescent="0.3">
      <c r="A3230" s="73">
        <v>39160</v>
      </c>
      <c r="B3230" s="130">
        <v>1402.0600589999999</v>
      </c>
      <c r="C3230" s="125">
        <f t="shared" si="150"/>
        <v>2.0333059777650542E-2</v>
      </c>
      <c r="D3230" s="128">
        <f t="shared" si="151"/>
        <v>20333.059777650542</v>
      </c>
      <c r="E3230" s="128" t="e">
        <f t="shared" ca="1" si="152"/>
        <v>#DIV/0!</v>
      </c>
    </row>
    <row r="3231" spans="1:5" x14ac:dyDescent="0.3">
      <c r="A3231" s="73">
        <v>39157</v>
      </c>
      <c r="B3231" s="130">
        <v>1386.9499510000001</v>
      </c>
      <c r="C3231" s="125">
        <f t="shared" si="150"/>
        <v>-1.5866331669422973E-4</v>
      </c>
      <c r="D3231" s="128">
        <f t="shared" si="151"/>
        <v>-158.66331669422974</v>
      </c>
      <c r="E3231" s="128" t="e">
        <f t="shared" ca="1" si="152"/>
        <v>#DIV/0!</v>
      </c>
    </row>
    <row r="3232" spans="1:5" x14ac:dyDescent="0.3">
      <c r="A3232" s="73">
        <v>39156</v>
      </c>
      <c r="B3232" s="130">
        <v>1392.280029</v>
      </c>
      <c r="C3232" s="125">
        <f t="shared" si="150"/>
        <v>-7.7610087576812647E-3</v>
      </c>
      <c r="D3232" s="128">
        <f t="shared" si="151"/>
        <v>-7761.0087576812648</v>
      </c>
      <c r="E3232" s="128" t="e">
        <f t="shared" ca="1" si="152"/>
        <v>#DIV/0!</v>
      </c>
    </row>
    <row r="3233" spans="1:5" x14ac:dyDescent="0.3">
      <c r="A3233" s="73">
        <v>39155</v>
      </c>
      <c r="B3233" s="130">
        <v>1387.170044</v>
      </c>
      <c r="C3233" s="125">
        <f t="shared" si="150"/>
        <v>-1.3967602645861388E-2</v>
      </c>
      <c r="D3233" s="128">
        <f t="shared" si="151"/>
        <v>-13967.602645861387</v>
      </c>
      <c r="E3233" s="128" t="e">
        <f t="shared" ca="1" si="152"/>
        <v>#DIV/0!</v>
      </c>
    </row>
    <row r="3234" spans="1:5" x14ac:dyDescent="0.3">
      <c r="A3234" s="73">
        <v>39154</v>
      </c>
      <c r="B3234" s="130">
        <v>1377.9499510000001</v>
      </c>
      <c r="C3234" s="125">
        <f t="shared" si="150"/>
        <v>-1.5074685078401817E-2</v>
      </c>
      <c r="D3234" s="128">
        <f t="shared" si="151"/>
        <v>-15074.685078401817</v>
      </c>
      <c r="E3234" s="128" t="e">
        <f t="shared" ca="1" si="152"/>
        <v>#DIV/0!</v>
      </c>
    </row>
    <row r="3235" spans="1:5" x14ac:dyDescent="0.3">
      <c r="A3235" s="73">
        <v>39153</v>
      </c>
      <c r="B3235" s="130">
        <v>1406.599976</v>
      </c>
      <c r="C3235" s="125">
        <f t="shared" si="150"/>
        <v>-2.9509386248885328E-2</v>
      </c>
      <c r="D3235" s="128">
        <f t="shared" si="151"/>
        <v>-29509.386248885326</v>
      </c>
      <c r="E3235" s="128" t="e">
        <f t="shared" ca="1" si="152"/>
        <v>#DIV/0!</v>
      </c>
    </row>
    <row r="3236" spans="1:5" x14ac:dyDescent="0.3">
      <c r="A3236" s="73">
        <v>39150</v>
      </c>
      <c r="B3236" s="130">
        <v>1402.839966</v>
      </c>
      <c r="C3236" s="125">
        <f t="shared" si="150"/>
        <v>-3.3317468398852523E-2</v>
      </c>
      <c r="D3236" s="128">
        <f t="shared" si="151"/>
        <v>-33317.468398852521</v>
      </c>
      <c r="E3236" s="128" t="e">
        <f t="shared" ca="1" si="152"/>
        <v>#DIV/0!</v>
      </c>
    </row>
    <row r="3237" spans="1:5" x14ac:dyDescent="0.3">
      <c r="A3237" s="73">
        <v>39149</v>
      </c>
      <c r="B3237" s="130">
        <v>1401.8900149999999</v>
      </c>
      <c r="C3237" s="125">
        <f t="shared" si="150"/>
        <v>-3.7414678732835327E-2</v>
      </c>
      <c r="D3237" s="128">
        <f t="shared" si="151"/>
        <v>-37414.678732835324</v>
      </c>
      <c r="E3237" s="128" t="e">
        <f t="shared" ca="1" si="152"/>
        <v>#DIV/0!</v>
      </c>
    </row>
    <row r="3238" spans="1:5" x14ac:dyDescent="0.3">
      <c r="A3238" s="73">
        <v>39148</v>
      </c>
      <c r="B3238" s="130">
        <v>1391.969971</v>
      </c>
      <c r="C3238" s="125">
        <f t="shared" si="150"/>
        <v>-4.5045748080631776E-2</v>
      </c>
      <c r="D3238" s="128">
        <f t="shared" si="151"/>
        <v>-45045.748080631776</v>
      </c>
      <c r="E3238" s="128" t="e">
        <f t="shared" ca="1" si="152"/>
        <v>#DIV/0!</v>
      </c>
    </row>
    <row r="3239" spans="1:5" x14ac:dyDescent="0.3">
      <c r="A3239" s="73">
        <v>39147</v>
      </c>
      <c r="B3239" s="130">
        <v>1395.410034</v>
      </c>
      <c r="C3239" s="125">
        <f t="shared" si="150"/>
        <v>-4.4030210472410736E-2</v>
      </c>
      <c r="D3239" s="128">
        <f t="shared" si="151"/>
        <v>-44030.210472410734</v>
      </c>
      <c r="E3239" s="128" t="e">
        <f t="shared" ca="1" si="152"/>
        <v>#DIV/0!</v>
      </c>
    </row>
    <row r="3240" spans="1:5" x14ac:dyDescent="0.3">
      <c r="A3240" s="73">
        <v>39146</v>
      </c>
      <c r="B3240" s="130">
        <v>1374.119995</v>
      </c>
      <c r="C3240" s="125">
        <f t="shared" si="150"/>
        <v>-5.5938031121382292E-2</v>
      </c>
      <c r="D3240" s="128">
        <f t="shared" si="151"/>
        <v>-55938.031121382293</v>
      </c>
      <c r="E3240" s="128" t="e">
        <f t="shared" ca="1" si="152"/>
        <v>#DIV/0!</v>
      </c>
    </row>
    <row r="3241" spans="1:5" x14ac:dyDescent="0.3">
      <c r="A3241" s="73">
        <v>39143</v>
      </c>
      <c r="B3241" s="130">
        <v>1387.170044</v>
      </c>
      <c r="C3241" s="125">
        <f t="shared" si="150"/>
        <v>-4.7803084945612584E-2</v>
      </c>
      <c r="D3241" s="128">
        <f t="shared" si="151"/>
        <v>-47803.084945612587</v>
      </c>
      <c r="E3241" s="128" t="e">
        <f t="shared" ca="1" si="152"/>
        <v>#DIV/0!</v>
      </c>
    </row>
    <row r="3242" spans="1:5" x14ac:dyDescent="0.3">
      <c r="A3242" s="73">
        <v>39142</v>
      </c>
      <c r="B3242" s="130">
        <v>1403.170044</v>
      </c>
      <c r="C3242" s="125">
        <f t="shared" si="150"/>
        <v>-3.5820795193280408E-2</v>
      </c>
      <c r="D3242" s="128">
        <f t="shared" si="151"/>
        <v>-35820.795193280406</v>
      </c>
      <c r="E3242" s="128" t="e">
        <f t="shared" ca="1" si="152"/>
        <v>#DIV/0!</v>
      </c>
    </row>
    <row r="3243" spans="1:5" x14ac:dyDescent="0.3">
      <c r="A3243" s="73">
        <v>39141</v>
      </c>
      <c r="B3243" s="130">
        <v>1406.8199460000001</v>
      </c>
      <c r="C3243" s="125">
        <f t="shared" si="150"/>
        <v>-2.5923354341161775E-2</v>
      </c>
      <c r="D3243" s="128">
        <f t="shared" si="151"/>
        <v>-25923.354341161776</v>
      </c>
      <c r="E3243" s="128" t="e">
        <f t="shared" ca="1" si="152"/>
        <v>#DIV/0!</v>
      </c>
    </row>
    <row r="3244" spans="1:5" x14ac:dyDescent="0.3">
      <c r="A3244" s="73">
        <v>39140</v>
      </c>
      <c r="B3244" s="130">
        <v>1399.040039</v>
      </c>
      <c r="C3244" s="125">
        <f t="shared" si="150"/>
        <v>-2.3950519488863731E-2</v>
      </c>
      <c r="D3244" s="128">
        <f t="shared" si="151"/>
        <v>-23950.519488863731</v>
      </c>
      <c r="E3244" s="128" t="e">
        <f t="shared" ca="1" si="152"/>
        <v>#DIV/0!</v>
      </c>
    </row>
    <row r="3245" spans="1:5" x14ac:dyDescent="0.3">
      <c r="A3245" s="73">
        <v>39139</v>
      </c>
      <c r="B3245" s="130">
        <v>1449.369995</v>
      </c>
      <c r="C3245" s="125">
        <f t="shared" si="150"/>
        <v>7.8647174220698446E-3</v>
      </c>
      <c r="D3245" s="128">
        <f t="shared" si="151"/>
        <v>7864.7174220698444</v>
      </c>
      <c r="E3245" s="128" t="e">
        <f t="shared" ca="1" si="152"/>
        <v>#DIV/0!</v>
      </c>
    </row>
    <row r="3246" spans="1:5" x14ac:dyDescent="0.3">
      <c r="A3246" s="73">
        <v>39136</v>
      </c>
      <c r="B3246" s="130">
        <v>1451.1899410000001</v>
      </c>
      <c r="C3246" s="125">
        <f t="shared" si="150"/>
        <v>1.9884430009335929E-3</v>
      </c>
      <c r="D3246" s="128">
        <f t="shared" si="151"/>
        <v>1988.4430009335929</v>
      </c>
      <c r="E3246" s="128" t="e">
        <f t="shared" ca="1" si="152"/>
        <v>#DIV/0!</v>
      </c>
    </row>
    <row r="3247" spans="1:5" x14ac:dyDescent="0.3">
      <c r="A3247" s="73">
        <v>39135</v>
      </c>
      <c r="B3247" s="130">
        <v>1456.380005</v>
      </c>
      <c r="C3247" s="125">
        <f t="shared" si="150"/>
        <v>4.3861359927983568E-3</v>
      </c>
      <c r="D3247" s="128">
        <f t="shared" si="151"/>
        <v>4386.1359927983567</v>
      </c>
      <c r="E3247" s="128" t="e">
        <f t="shared" ca="1" si="152"/>
        <v>#DIV/0!</v>
      </c>
    </row>
    <row r="3248" spans="1:5" x14ac:dyDescent="0.3">
      <c r="A3248" s="73">
        <v>39134</v>
      </c>
      <c r="B3248" s="130">
        <v>1457.630005</v>
      </c>
      <c r="C3248" s="125">
        <f t="shared" si="150"/>
        <v>6.6505559392264768E-3</v>
      </c>
      <c r="D3248" s="128">
        <f t="shared" si="151"/>
        <v>6650.5559392264768</v>
      </c>
      <c r="E3248" s="128" t="e">
        <f t="shared" ca="1" si="152"/>
        <v>#DIV/0!</v>
      </c>
    </row>
    <row r="3249" spans="1:5" x14ac:dyDescent="0.3">
      <c r="A3249" s="73">
        <v>39133</v>
      </c>
      <c r="B3249" s="130">
        <v>1459.6800539999999</v>
      </c>
      <c r="C3249" s="125">
        <f t="shared" si="150"/>
        <v>8.7699735918698174E-3</v>
      </c>
      <c r="D3249" s="128">
        <f t="shared" si="151"/>
        <v>8769.973591869817</v>
      </c>
      <c r="E3249" s="128" t="e">
        <f t="shared" ca="1" si="152"/>
        <v>#DIV/0!</v>
      </c>
    </row>
    <row r="3250" spans="1:5" x14ac:dyDescent="0.3">
      <c r="A3250" s="73">
        <v>39129</v>
      </c>
      <c r="B3250" s="130">
        <v>1455.540039</v>
      </c>
      <c r="C3250" s="125">
        <f t="shared" si="150"/>
        <v>4.9365322364500752E-3</v>
      </c>
      <c r="D3250" s="128">
        <f t="shared" si="151"/>
        <v>4936.5322364500753</v>
      </c>
      <c r="E3250" s="128" t="e">
        <f t="shared" ca="1" si="152"/>
        <v>#DIV/0!</v>
      </c>
    </row>
    <row r="3251" spans="1:5" x14ac:dyDescent="0.3">
      <c r="A3251" s="73">
        <v>39128</v>
      </c>
      <c r="B3251" s="130">
        <v>1456.8100589999999</v>
      </c>
      <c r="C3251" s="125">
        <f t="shared" si="150"/>
        <v>7.517682921520441E-3</v>
      </c>
      <c r="D3251" s="128">
        <f t="shared" si="151"/>
        <v>7517.6829215204407</v>
      </c>
      <c r="E3251" s="128" t="e">
        <f t="shared" ca="1" si="152"/>
        <v>#DIV/0!</v>
      </c>
    </row>
    <row r="3252" spans="1:5" x14ac:dyDescent="0.3">
      <c r="A3252" s="73">
        <v>39127</v>
      </c>
      <c r="B3252" s="130">
        <v>1455.3000489999999</v>
      </c>
      <c r="C3252" s="125">
        <f t="shared" si="150"/>
        <v>1.186176098468783E-2</v>
      </c>
      <c r="D3252" s="128">
        <f t="shared" si="151"/>
        <v>11861.760984687829</v>
      </c>
      <c r="E3252" s="128" t="e">
        <f t="shared" ca="1" si="152"/>
        <v>#DIV/0!</v>
      </c>
    </row>
    <row r="3253" spans="1:5" x14ac:dyDescent="0.3">
      <c r="A3253" s="73">
        <v>39126</v>
      </c>
      <c r="B3253" s="130">
        <v>1444.26001</v>
      </c>
      <c r="C3253" s="125">
        <f t="shared" si="150"/>
        <v>1.0806164935774243E-2</v>
      </c>
      <c r="D3253" s="128">
        <f t="shared" si="151"/>
        <v>10806.164935774243</v>
      </c>
      <c r="E3253" s="128" t="e">
        <f t="shared" ca="1" si="152"/>
        <v>#DIV/0!</v>
      </c>
    </row>
    <row r="3254" spans="1:5" x14ac:dyDescent="0.3">
      <c r="A3254" s="73">
        <v>39125</v>
      </c>
      <c r="B3254" s="130">
        <v>1433.369995</v>
      </c>
      <c r="C3254" s="125">
        <f t="shared" si="150"/>
        <v>8.9749546288766524E-3</v>
      </c>
      <c r="D3254" s="128">
        <f t="shared" si="151"/>
        <v>8974.9546288766524</v>
      </c>
      <c r="E3254" s="128" t="e">
        <f t="shared" ca="1" si="152"/>
        <v>#DIV/0!</v>
      </c>
    </row>
    <row r="3255" spans="1:5" x14ac:dyDescent="0.3">
      <c r="A3255" s="73">
        <v>39122</v>
      </c>
      <c r="B3255" s="130">
        <v>1438.0600589999999</v>
      </c>
      <c r="C3255" s="125">
        <f t="shared" si="150"/>
        <v>1.1165959581092455E-2</v>
      </c>
      <c r="D3255" s="128">
        <f t="shared" si="151"/>
        <v>11165.959581092455</v>
      </c>
      <c r="E3255" s="128" t="e">
        <f t="shared" ca="1" si="152"/>
        <v>#DIV/0!</v>
      </c>
    </row>
    <row r="3256" spans="1:5" x14ac:dyDescent="0.3">
      <c r="A3256" s="73">
        <v>39121</v>
      </c>
      <c r="B3256" s="130">
        <v>1448.3100589999999</v>
      </c>
      <c r="C3256" s="125">
        <f t="shared" si="150"/>
        <v>1.7143082090431916E-2</v>
      </c>
      <c r="D3256" s="128">
        <f t="shared" si="151"/>
        <v>17143.082090431915</v>
      </c>
      <c r="E3256" s="128" t="e">
        <f t="shared" ca="1" si="152"/>
        <v>#DIV/0!</v>
      </c>
    </row>
    <row r="3257" spans="1:5" x14ac:dyDescent="0.3">
      <c r="A3257" s="73">
        <v>39120</v>
      </c>
      <c r="B3257" s="130">
        <v>1450.0200199999999</v>
      </c>
      <c r="C3257" s="125">
        <f t="shared" si="150"/>
        <v>6.8674459706157265E-3</v>
      </c>
      <c r="D3257" s="128">
        <f t="shared" si="151"/>
        <v>6867.4459706157268</v>
      </c>
      <c r="E3257" s="128" t="e">
        <f t="shared" ca="1" si="152"/>
        <v>#DIV/0!</v>
      </c>
    </row>
    <row r="3258" spans="1:5" x14ac:dyDescent="0.3">
      <c r="A3258" s="73">
        <v>39119</v>
      </c>
      <c r="B3258" s="130">
        <v>1448</v>
      </c>
      <c r="C3258" s="125">
        <f t="shared" si="150"/>
        <v>1.4012710271169349E-2</v>
      </c>
      <c r="D3258" s="128">
        <f t="shared" si="151"/>
        <v>14012.710271169348</v>
      </c>
      <c r="E3258" s="128" t="e">
        <f t="shared" ca="1" si="152"/>
        <v>#DIV/0!</v>
      </c>
    </row>
    <row r="3259" spans="1:5" x14ac:dyDescent="0.3">
      <c r="A3259" s="73">
        <v>39118</v>
      </c>
      <c r="B3259" s="130">
        <v>1446.98999</v>
      </c>
      <c r="C3259" s="125">
        <f t="shared" si="150"/>
        <v>1.6894507767546862E-2</v>
      </c>
      <c r="D3259" s="128">
        <f t="shared" si="151"/>
        <v>16894.507767546864</v>
      </c>
      <c r="E3259" s="128" t="e">
        <f t="shared" ca="1" si="152"/>
        <v>#DIV/0!</v>
      </c>
    </row>
    <row r="3260" spans="1:5" x14ac:dyDescent="0.3">
      <c r="A3260" s="73">
        <v>39115</v>
      </c>
      <c r="B3260" s="130">
        <v>1448.3900149999999</v>
      </c>
      <c r="C3260" s="125">
        <f t="shared" si="150"/>
        <v>1.2506127228241848E-2</v>
      </c>
      <c r="D3260" s="128">
        <f t="shared" si="151"/>
        <v>12506.127228241849</v>
      </c>
      <c r="E3260" s="128" t="e">
        <f t="shared" ca="1" si="152"/>
        <v>#DIV/0!</v>
      </c>
    </row>
    <row r="3261" spans="1:5" x14ac:dyDescent="0.3">
      <c r="A3261" s="73">
        <v>39114</v>
      </c>
      <c r="B3261" s="130">
        <v>1445.9399410000001</v>
      </c>
      <c r="C3261" s="125">
        <f t="shared" si="150"/>
        <v>1.3720104929717092E-2</v>
      </c>
      <c r="D3261" s="128">
        <f t="shared" si="151"/>
        <v>13720.104929717092</v>
      </c>
      <c r="E3261" s="128" t="e">
        <f t="shared" ca="1" si="152"/>
        <v>#DIV/0!</v>
      </c>
    </row>
    <row r="3262" spans="1:5" x14ac:dyDescent="0.3">
      <c r="A3262" s="73">
        <v>39113</v>
      </c>
      <c r="B3262" s="130">
        <v>1438.23999</v>
      </c>
      <c r="C3262" s="125">
        <f t="shared" si="150"/>
        <v>5.3263585205238773E-3</v>
      </c>
      <c r="D3262" s="128">
        <f t="shared" si="151"/>
        <v>5326.3585205238769</v>
      </c>
      <c r="E3262" s="128" t="e">
        <f t="shared" ca="1" si="152"/>
        <v>#DIV/0!</v>
      </c>
    </row>
    <row r="3263" spans="1:5" x14ac:dyDescent="0.3">
      <c r="A3263" s="73">
        <v>39112</v>
      </c>
      <c r="B3263" s="130">
        <v>1428.8199460000001</v>
      </c>
      <c r="C3263" s="125">
        <f t="shared" si="150"/>
        <v>-2.1510426345240363E-3</v>
      </c>
      <c r="D3263" s="128">
        <f t="shared" si="151"/>
        <v>-2151.0426345240362</v>
      </c>
      <c r="E3263" s="128" t="e">
        <f t="shared" ca="1" si="152"/>
        <v>#DIV/0!</v>
      </c>
    </row>
    <row r="3264" spans="1:5" x14ac:dyDescent="0.3">
      <c r="A3264" s="73">
        <v>39111</v>
      </c>
      <c r="B3264" s="130">
        <v>1420.619995</v>
      </c>
      <c r="C3264" s="125">
        <f t="shared" si="150"/>
        <v>-7.0663124008906175E-3</v>
      </c>
      <c r="D3264" s="128">
        <f t="shared" si="151"/>
        <v>-7066.3124008906179</v>
      </c>
      <c r="E3264" s="128" t="e">
        <f t="shared" ca="1" si="152"/>
        <v>#DIV/0!</v>
      </c>
    </row>
    <row r="3265" spans="1:5" x14ac:dyDescent="0.3">
      <c r="A3265" s="73">
        <v>39108</v>
      </c>
      <c r="B3265" s="130">
        <v>1422.1800539999999</v>
      </c>
      <c r="C3265" s="125">
        <f t="shared" si="150"/>
        <v>-1.1517551812693094E-3</v>
      </c>
      <c r="D3265" s="128">
        <f t="shared" si="151"/>
        <v>-1151.7551812693093</v>
      </c>
      <c r="E3265" s="128" t="e">
        <f t="shared" ca="1" si="152"/>
        <v>#DIV/0!</v>
      </c>
    </row>
    <row r="3266" spans="1:5" x14ac:dyDescent="0.3">
      <c r="A3266" s="73">
        <v>39107</v>
      </c>
      <c r="B3266" s="130">
        <v>1423.900024</v>
      </c>
      <c r="C3266" s="125">
        <f t="shared" si="150"/>
        <v>6.3964718192850434E-3</v>
      </c>
      <c r="D3266" s="128">
        <f t="shared" si="151"/>
        <v>6396.4718192850432</v>
      </c>
      <c r="E3266" s="128" t="e">
        <f t="shared" ca="1" si="152"/>
        <v>#DIV/0!</v>
      </c>
    </row>
    <row r="3267" spans="1:5" x14ac:dyDescent="0.3">
      <c r="A3267" s="73">
        <v>39106</v>
      </c>
      <c r="B3267" s="130">
        <v>1440.130005</v>
      </c>
      <c r="C3267" s="125">
        <f t="shared" si="150"/>
        <v>1.9842661193278044E-2</v>
      </c>
      <c r="D3267" s="128">
        <f t="shared" si="151"/>
        <v>19842.661193278043</v>
      </c>
      <c r="E3267" s="128" t="e">
        <f t="shared" ca="1" si="152"/>
        <v>#DIV/0!</v>
      </c>
    </row>
    <row r="3268" spans="1:5" x14ac:dyDescent="0.3">
      <c r="A3268" s="73">
        <v>39105</v>
      </c>
      <c r="B3268" s="130">
        <v>1427.98999</v>
      </c>
      <c r="C3268" s="125">
        <f t="shared" si="150"/>
        <v>1.0723099830543648E-2</v>
      </c>
      <c r="D3268" s="128">
        <f t="shared" si="151"/>
        <v>10723.099830543648</v>
      </c>
      <c r="E3268" s="128" t="e">
        <f t="shared" ca="1" si="152"/>
        <v>#DIV/0!</v>
      </c>
    </row>
    <row r="3269" spans="1:5" x14ac:dyDescent="0.3">
      <c r="A3269" s="73">
        <v>39104</v>
      </c>
      <c r="B3269" s="130">
        <v>1422.9499510000001</v>
      </c>
      <c r="C3269" s="125">
        <f t="shared" si="150"/>
        <v>9.391995776640405E-3</v>
      </c>
      <c r="D3269" s="128">
        <f t="shared" si="151"/>
        <v>9391.9957766404041</v>
      </c>
      <c r="E3269" s="128" t="e">
        <f t="shared" ca="1" si="152"/>
        <v>#DIV/0!</v>
      </c>
    </row>
    <row r="3270" spans="1:5" x14ac:dyDescent="0.3">
      <c r="A3270" s="73">
        <v>39101</v>
      </c>
      <c r="B3270" s="130">
        <v>1430.5</v>
      </c>
      <c r="C3270" s="125">
        <f t="shared" si="150"/>
        <v>8.5734268874151365E-3</v>
      </c>
      <c r="D3270" s="128">
        <f t="shared" si="151"/>
        <v>8573.4268874151367</v>
      </c>
      <c r="E3270" s="128" t="e">
        <f t="shared" ca="1" si="152"/>
        <v>#DIV/0!</v>
      </c>
    </row>
    <row r="3271" spans="1:5" x14ac:dyDescent="0.3">
      <c r="A3271" s="73">
        <v>39100</v>
      </c>
      <c r="B3271" s="130">
        <v>1426.369995</v>
      </c>
      <c r="C3271" s="125">
        <f t="shared" si="150"/>
        <v>6.8968086725422761E-3</v>
      </c>
      <c r="D3271" s="128">
        <f t="shared" si="151"/>
        <v>6896.8086725422763</v>
      </c>
      <c r="E3271" s="128" t="e">
        <f t="shared" ca="1" si="152"/>
        <v>#DIV/0!</v>
      </c>
    </row>
    <row r="3272" spans="1:5" x14ac:dyDescent="0.3">
      <c r="A3272" s="73">
        <v>39099</v>
      </c>
      <c r="B3272" s="130">
        <v>1430.619995</v>
      </c>
      <c r="C3272" s="125" t="e">
        <f t="shared" ref="C3272:C3281" si="153">B3272/B3282-1</f>
        <v>#DIV/0!</v>
      </c>
      <c r="D3272" s="128" t="e">
        <f t="shared" ref="D3272:D3281" si="154">C3272*$B$5</f>
        <v>#DIV/0!</v>
      </c>
      <c r="E3272" s="128" t="e">
        <f t="shared" ref="E3272:E3281" ca="1" si="155">ABS(_xlfn.PERCENTILE.INC(OFFSET(D3272,0,0,Window),1-VaRLevel))</f>
        <v>#DIV/0!</v>
      </c>
    </row>
    <row r="3273" spans="1:5" x14ac:dyDescent="0.3">
      <c r="A3273" s="73">
        <v>39098</v>
      </c>
      <c r="B3273" s="130">
        <v>1431.900024</v>
      </c>
      <c r="C3273" s="125" t="e">
        <f t="shared" si="153"/>
        <v>#DIV/0!</v>
      </c>
      <c r="D3273" s="128" t="e">
        <f t="shared" si="154"/>
        <v>#DIV/0!</v>
      </c>
      <c r="E3273" s="128" t="e">
        <f t="shared" ca="1" si="155"/>
        <v>#DIV/0!</v>
      </c>
    </row>
    <row r="3274" spans="1:5" x14ac:dyDescent="0.3">
      <c r="A3274" s="73">
        <v>39094</v>
      </c>
      <c r="B3274" s="130">
        <v>1430.7299800000001</v>
      </c>
      <c r="C3274" s="125" t="e">
        <f t="shared" si="153"/>
        <v>#DIV/0!</v>
      </c>
      <c r="D3274" s="128" t="e">
        <f t="shared" si="154"/>
        <v>#DIV/0!</v>
      </c>
      <c r="E3274" s="128" t="e">
        <f t="shared" ca="1" si="155"/>
        <v>#DIV/0!</v>
      </c>
    </row>
    <row r="3275" spans="1:5" x14ac:dyDescent="0.3">
      <c r="A3275" s="73">
        <v>39093</v>
      </c>
      <c r="B3275" s="130">
        <v>1423.8199460000001</v>
      </c>
      <c r="C3275" s="125" t="e">
        <f t="shared" si="153"/>
        <v>#DIV/0!</v>
      </c>
      <c r="D3275" s="128" t="e">
        <f t="shared" si="154"/>
        <v>#DIV/0!</v>
      </c>
      <c r="E3275" s="128" t="e">
        <f t="shared" ca="1" si="155"/>
        <v>#DIV/0!</v>
      </c>
    </row>
    <row r="3276" spans="1:5" x14ac:dyDescent="0.3">
      <c r="A3276" s="73">
        <v>39092</v>
      </c>
      <c r="B3276" s="130">
        <v>1414.849976</v>
      </c>
      <c r="C3276" s="125" t="e">
        <f t="shared" si="153"/>
        <v>#DIV/0!</v>
      </c>
      <c r="D3276" s="128" t="e">
        <f t="shared" si="154"/>
        <v>#DIV/0!</v>
      </c>
      <c r="E3276" s="128" t="e">
        <f t="shared" ca="1" si="155"/>
        <v>#DIV/0!</v>
      </c>
    </row>
    <row r="3277" spans="1:5" x14ac:dyDescent="0.3">
      <c r="A3277" s="73">
        <v>39091</v>
      </c>
      <c r="B3277" s="130">
        <v>1412.1099850000001</v>
      </c>
      <c r="C3277" s="125" t="e">
        <f t="shared" si="153"/>
        <v>#DIV/0!</v>
      </c>
      <c r="D3277" s="128" t="e">
        <f t="shared" si="154"/>
        <v>#DIV/0!</v>
      </c>
      <c r="E3277" s="128" t="e">
        <f t="shared" ca="1" si="155"/>
        <v>#DIV/0!</v>
      </c>
    </row>
    <row r="3278" spans="1:5" x14ac:dyDescent="0.3">
      <c r="A3278" s="73">
        <v>39090</v>
      </c>
      <c r="B3278" s="130">
        <v>1412.839966</v>
      </c>
      <c r="C3278" s="125" t="e">
        <f t="shared" si="153"/>
        <v>#DIV/0!</v>
      </c>
      <c r="D3278" s="128" t="e">
        <f t="shared" si="154"/>
        <v>#DIV/0!</v>
      </c>
      <c r="E3278" s="128" t="e">
        <f t="shared" ca="1" si="155"/>
        <v>#DIV/0!</v>
      </c>
    </row>
    <row r="3279" spans="1:5" x14ac:dyDescent="0.3">
      <c r="A3279" s="73">
        <v>39087</v>
      </c>
      <c r="B3279" s="130">
        <v>1409.709961</v>
      </c>
      <c r="C3279" s="125" t="e">
        <f t="shared" si="153"/>
        <v>#DIV/0!</v>
      </c>
      <c r="D3279" s="128" t="e">
        <f t="shared" si="154"/>
        <v>#DIV/0!</v>
      </c>
      <c r="E3279" s="128" t="e">
        <f t="shared" ca="1" si="155"/>
        <v>#DIV/0!</v>
      </c>
    </row>
    <row r="3280" spans="1:5" x14ac:dyDescent="0.3">
      <c r="A3280" s="73">
        <v>39086</v>
      </c>
      <c r="B3280" s="130">
        <v>1418.339966</v>
      </c>
      <c r="C3280" s="125" t="e">
        <f t="shared" si="153"/>
        <v>#DIV/0!</v>
      </c>
      <c r="D3280" s="128" t="e">
        <f t="shared" si="154"/>
        <v>#DIV/0!</v>
      </c>
      <c r="E3280" s="128" t="e">
        <f t="shared" ca="1" si="155"/>
        <v>#DIV/0!</v>
      </c>
    </row>
    <row r="3281" spans="1:5" x14ac:dyDescent="0.3">
      <c r="A3281" s="73">
        <v>39085</v>
      </c>
      <c r="B3281" s="130">
        <v>1416.599976</v>
      </c>
      <c r="C3281" s="125" t="e">
        <f t="shared" si="153"/>
        <v>#DIV/0!</v>
      </c>
      <c r="D3281" s="128" t="e">
        <f t="shared" si="154"/>
        <v>#DIV/0!</v>
      </c>
      <c r="E3281" s="128" t="e">
        <f t="shared" ca="1" si="155"/>
        <v>#DIV/0!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63" t="s">
        <v>425</v>
      </c>
      <c r="E1" s="1" t="s">
        <v>288</v>
      </c>
    </row>
    <row r="2" spans="1:12" x14ac:dyDescent="0.3">
      <c r="E2" s="112">
        <v>250</v>
      </c>
    </row>
    <row r="3" spans="1:12" x14ac:dyDescent="0.3">
      <c r="B3" s="70"/>
    </row>
    <row r="4" spans="1:12" x14ac:dyDescent="0.3">
      <c r="A4" s="1" t="s">
        <v>285</v>
      </c>
      <c r="B4" s="105" t="s">
        <v>184</v>
      </c>
      <c r="E4" s="1" t="s">
        <v>287</v>
      </c>
    </row>
    <row r="5" spans="1:12" x14ac:dyDescent="0.3">
      <c r="A5" s="1" t="s">
        <v>284</v>
      </c>
      <c r="B5" s="70">
        <v>1000000</v>
      </c>
      <c r="E5" s="131">
        <v>0.99</v>
      </c>
    </row>
    <row r="7" spans="1:12" s="105" customFormat="1" x14ac:dyDescent="0.3">
      <c r="A7" s="105" t="s">
        <v>24</v>
      </c>
      <c r="B7" s="105" t="s">
        <v>284</v>
      </c>
      <c r="C7" s="105" t="s">
        <v>276</v>
      </c>
      <c r="D7" s="105" t="s">
        <v>283</v>
      </c>
      <c r="E7" s="105" t="s">
        <v>286</v>
      </c>
      <c r="F7" s="105" t="s">
        <v>409</v>
      </c>
      <c r="G7" s="105" t="s">
        <v>411</v>
      </c>
      <c r="H7" s="105" t="s">
        <v>412</v>
      </c>
      <c r="I7" s="105" t="s">
        <v>410</v>
      </c>
      <c r="J7" s="105" t="s">
        <v>276</v>
      </c>
      <c r="K7" s="105" t="s">
        <v>283</v>
      </c>
      <c r="L7" s="105" t="s">
        <v>289</v>
      </c>
    </row>
    <row r="8" spans="1:12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  <c r="F8" s="124">
        <f ca="1">B8/OFFSET(B8,250,0)-1</f>
        <v>0.26648712776652905</v>
      </c>
      <c r="G8" s="157">
        <f ca="1">MATCH(MIN($F$8:$F$3031),$F$8:$F$3031,0)</f>
        <v>2726</v>
      </c>
      <c r="H8" s="158" cm="1">
        <f t="array" aca="1" ref="H8:H257" ca="1">OFFSET(A8,G8,0,250)</f>
        <v>39878</v>
      </c>
      <c r="I8" s="159" cm="1">
        <f t="array" aca="1" ref="I8:I257" ca="1">OFFSET(B8,G8,0,250,1)</f>
        <v>683.38000499999998</v>
      </c>
      <c r="J8" s="125">
        <f t="shared" ref="J8:J71" ca="1" si="3">I8/I18-1</f>
        <v>-0.1125511127207498</v>
      </c>
      <c r="K8" s="128">
        <f t="shared" ref="K8:K71" ca="1" si="4">J8*$B$5</f>
        <v>-112551.11272074981</v>
      </c>
      <c r="L8" s="130">
        <f ca="1">ABS(_xlfn.PERCENTILE.INC(K8:K247,1-VaRLevel))</f>
        <v>199117.57870849565</v>
      </c>
    </row>
    <row r="9" spans="1:12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  <c r="F9" s="124">
        <f t="shared" ref="F9:F72" ca="1" si="5">B9/OFFSET(B9,250,0)-1</f>
        <v>0.25752905006300764</v>
      </c>
      <c r="G9" s="128"/>
      <c r="H9" s="73">
        <f ca="1"/>
        <v>39877</v>
      </c>
      <c r="I9" s="159">
        <f ca="1"/>
        <v>682.54998799999998</v>
      </c>
      <c r="J9" s="125">
        <f t="shared" ca="1" si="3"/>
        <v>-0.12374510713599229</v>
      </c>
      <c r="K9" s="128">
        <f t="shared" ca="1" si="4"/>
        <v>-123745.10713599229</v>
      </c>
    </row>
    <row r="10" spans="1:12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  <c r="F10" s="124">
        <f t="shared" ca="1" si="5"/>
        <v>0.26682811355158154</v>
      </c>
      <c r="G10" s="128"/>
      <c r="H10" s="73">
        <f ca="1"/>
        <v>39876</v>
      </c>
      <c r="I10" s="159">
        <f ca="1"/>
        <v>712.86999500000002</v>
      </c>
      <c r="J10" s="125">
        <f t="shared" ca="1" si="3"/>
        <v>-9.5824547359297463E-2</v>
      </c>
      <c r="K10" s="128">
        <f t="shared" ca="1" si="4"/>
        <v>-95824.547359297459</v>
      </c>
    </row>
    <row r="11" spans="1:12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  <c r="F11" s="124">
        <f t="shared" ca="1" si="5"/>
        <v>0.26360997673163089</v>
      </c>
      <c r="G11" s="128"/>
      <c r="H11" s="73">
        <f ca="1"/>
        <v>39875</v>
      </c>
      <c r="I11" s="159">
        <f ca="1"/>
        <v>696.330017</v>
      </c>
      <c r="J11" s="125">
        <f t="shared" ca="1" si="3"/>
        <v>-0.11764254596591772</v>
      </c>
      <c r="K11" s="128">
        <f t="shared" ca="1" si="4"/>
        <v>-117642.54596591773</v>
      </c>
    </row>
    <row r="12" spans="1:12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  <c r="F12" s="124">
        <f t="shared" ca="1" si="5"/>
        <v>0.269636703641841</v>
      </c>
      <c r="G12" s="128"/>
      <c r="H12" s="73">
        <f ca="1"/>
        <v>39874</v>
      </c>
      <c r="I12" s="159">
        <f ca="1"/>
        <v>700.82000700000003</v>
      </c>
      <c r="J12" s="125">
        <f t="shared" ca="1" si="3"/>
        <v>-0.15241161032955164</v>
      </c>
      <c r="K12" s="128">
        <f t="shared" ca="1" si="4"/>
        <v>-152411.61032955165</v>
      </c>
    </row>
    <row r="13" spans="1:12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  <c r="F13" s="124">
        <f t="shared" ca="1" si="5"/>
        <v>0.28213152943820163</v>
      </c>
      <c r="G13" s="128"/>
      <c r="H13" s="73">
        <f ca="1"/>
        <v>39871</v>
      </c>
      <c r="I13" s="159">
        <f ca="1"/>
        <v>735.09002699999996</v>
      </c>
      <c r="J13" s="125">
        <f t="shared" ca="1" si="3"/>
        <v>-0.11985293736789737</v>
      </c>
      <c r="K13" s="128">
        <f t="shared" ca="1" si="4"/>
        <v>-119852.93736789738</v>
      </c>
    </row>
    <row r="14" spans="1:12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  <c r="F14" s="124">
        <f t="shared" ca="1" si="5"/>
        <v>0.32148513184779914</v>
      </c>
      <c r="G14" s="128"/>
      <c r="H14" s="73">
        <f ca="1"/>
        <v>39870</v>
      </c>
      <c r="I14" s="159">
        <f ca="1"/>
        <v>752.830017</v>
      </c>
      <c r="J14" s="125">
        <f t="shared" ca="1" si="3"/>
        <v>-9.7044610994370117E-2</v>
      </c>
      <c r="K14" s="128">
        <f t="shared" ca="1" si="4"/>
        <v>-97044.610994370116</v>
      </c>
    </row>
    <row r="15" spans="1:12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  <c r="F15" s="124">
        <f t="shared" ca="1" si="5"/>
        <v>0.2979327180790472</v>
      </c>
      <c r="G15" s="128"/>
      <c r="H15" s="73">
        <f ca="1"/>
        <v>39869</v>
      </c>
      <c r="I15" s="159">
        <f ca="1"/>
        <v>764.90002400000003</v>
      </c>
      <c r="J15" s="125">
        <f t="shared" ca="1" si="3"/>
        <v>-7.5269537976059731E-2</v>
      </c>
      <c r="K15" s="128">
        <f t="shared" ca="1" si="4"/>
        <v>-75269.537976059728</v>
      </c>
    </row>
    <row r="16" spans="1:12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  <c r="F16" s="124">
        <f t="shared" ca="1" si="5"/>
        <v>0.29972565191743961</v>
      </c>
      <c r="G16" s="128"/>
      <c r="H16" s="73">
        <f ca="1"/>
        <v>39868</v>
      </c>
      <c r="I16" s="159">
        <f ca="1"/>
        <v>773.14001499999995</v>
      </c>
      <c r="J16" s="125">
        <f t="shared" ca="1" si="3"/>
        <v>-0.11122095705397883</v>
      </c>
      <c r="K16" s="128">
        <f t="shared" ca="1" si="4"/>
        <v>-111220.95705397883</v>
      </c>
    </row>
    <row r="17" spans="1:11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  <c r="F17" s="124">
        <f t="shared" ca="1" si="5"/>
        <v>0.29429890271520587</v>
      </c>
      <c r="G17" s="128"/>
      <c r="H17" s="73">
        <f ca="1"/>
        <v>39867</v>
      </c>
      <c r="I17" s="159">
        <f ca="1"/>
        <v>743.330017</v>
      </c>
      <c r="J17" s="125">
        <f t="shared" ca="1" si="3"/>
        <v>-0.14422054163169806</v>
      </c>
      <c r="K17" s="128">
        <f t="shared" ca="1" si="4"/>
        <v>-144220.54163169806</v>
      </c>
    </row>
    <row r="18" spans="1:11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  <c r="F18" s="124">
        <f t="shared" ca="1" si="5"/>
        <v>0.31297162715711369</v>
      </c>
      <c r="G18" s="128"/>
      <c r="H18" s="73">
        <f ca="1"/>
        <v>39864</v>
      </c>
      <c r="I18" s="159">
        <f ca="1"/>
        <v>770.04998799999998</v>
      </c>
      <c r="J18" s="125">
        <f t="shared" ca="1" si="3"/>
        <v>-8.9613986109517874E-2</v>
      </c>
      <c r="K18" s="128">
        <f t="shared" ca="1" si="4"/>
        <v>-89613.986109517879</v>
      </c>
    </row>
    <row r="19" spans="1:11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  <c r="F19" s="124">
        <f t="shared" ca="1" si="5"/>
        <v>0.34067820143036576</v>
      </c>
      <c r="G19" s="128"/>
      <c r="H19" s="73">
        <f ca="1"/>
        <v>39863</v>
      </c>
      <c r="I19" s="159">
        <f ca="1"/>
        <v>778.94000200000005</v>
      </c>
      <c r="J19" s="125">
        <f t="shared" ca="1" si="3"/>
        <v>-6.4032754503749012E-2</v>
      </c>
      <c r="K19" s="128">
        <f t="shared" ca="1" si="4"/>
        <v>-64032.754503749013</v>
      </c>
    </row>
    <row r="20" spans="1:11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  <c r="F20" s="124">
        <f t="shared" ca="1" si="5"/>
        <v>0.30637669504882914</v>
      </c>
      <c r="G20" s="128"/>
      <c r="H20" s="73">
        <f ca="1"/>
        <v>39862</v>
      </c>
      <c r="I20" s="159">
        <f ca="1"/>
        <v>788.419983</v>
      </c>
      <c r="J20" s="125">
        <f t="shared" ca="1" si="3"/>
        <v>-5.9736945775996086E-2</v>
      </c>
      <c r="K20" s="128">
        <f t="shared" ca="1" si="4"/>
        <v>-59736.945775996086</v>
      </c>
    </row>
    <row r="21" spans="1:11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  <c r="F21" s="124">
        <f t="shared" ca="1" si="5"/>
        <v>0.28602373398655168</v>
      </c>
      <c r="G21" s="128"/>
      <c r="H21" s="73">
        <f ca="1"/>
        <v>39861</v>
      </c>
      <c r="I21" s="159">
        <f ca="1"/>
        <v>789.169983</v>
      </c>
      <c r="J21" s="125">
        <f t="shared" ca="1" si="3"/>
        <v>-4.39402245010172E-2</v>
      </c>
      <c r="K21" s="128">
        <f t="shared" ca="1" si="4"/>
        <v>-43940.224501017197</v>
      </c>
    </row>
    <row r="22" spans="1:11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  <c r="F22" s="124">
        <f t="shared" ca="1" si="5"/>
        <v>0.2651286966770845</v>
      </c>
      <c r="G22" s="128"/>
      <c r="H22" s="73">
        <f ca="1"/>
        <v>39857</v>
      </c>
      <c r="I22" s="159">
        <f ca="1"/>
        <v>826.84002699999996</v>
      </c>
      <c r="J22" s="125">
        <f t="shared" ca="1" si="3"/>
        <v>1.1624231052791423E-3</v>
      </c>
      <c r="K22" s="128">
        <f t="shared" ca="1" si="4"/>
        <v>1162.4231052791422</v>
      </c>
    </row>
    <row r="23" spans="1:11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  <c r="F23" s="124">
        <f t="shared" ca="1" si="5"/>
        <v>0.2590124634837172</v>
      </c>
      <c r="G23" s="128"/>
      <c r="H23" s="73">
        <f ca="1"/>
        <v>39856</v>
      </c>
      <c r="I23" s="159">
        <f ca="1"/>
        <v>835.19000200000005</v>
      </c>
      <c r="J23" s="125">
        <f t="shared" ca="1" si="3"/>
        <v>-1.1773212513195075E-2</v>
      </c>
      <c r="K23" s="128">
        <f t="shared" ca="1" si="4"/>
        <v>-11773.212513195074</v>
      </c>
    </row>
    <row r="24" spans="1:11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  <c r="F24" s="124">
        <f t="shared" ca="1" si="5"/>
        <v>0.22738512399925814</v>
      </c>
      <c r="G24" s="128"/>
      <c r="H24" s="73">
        <f ca="1"/>
        <v>39855</v>
      </c>
      <c r="I24" s="159">
        <f ca="1"/>
        <v>833.73999000000003</v>
      </c>
      <c r="J24" s="125">
        <f t="shared" ca="1" si="3"/>
        <v>-4.6162335404382748E-2</v>
      </c>
      <c r="K24" s="128">
        <f t="shared" ca="1" si="4"/>
        <v>-46162.335404382749</v>
      </c>
    </row>
    <row r="25" spans="1:11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  <c r="F25" s="124">
        <f t="shared" ca="1" si="5"/>
        <v>0.20447907710327562</v>
      </c>
      <c r="G25" s="128"/>
      <c r="H25" s="73">
        <f ca="1"/>
        <v>39854</v>
      </c>
      <c r="I25" s="159">
        <f ca="1"/>
        <v>827.15997300000004</v>
      </c>
      <c r="J25" s="125">
        <f t="shared" ca="1" si="3"/>
        <v>-2.193429014372017E-2</v>
      </c>
      <c r="K25" s="128">
        <f t="shared" ca="1" si="4"/>
        <v>-21934.290143720169</v>
      </c>
    </row>
    <row r="26" spans="1:11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  <c r="F26" s="124">
        <f t="shared" ca="1" si="5"/>
        <v>0.20383462871189573</v>
      </c>
      <c r="G26" s="128"/>
      <c r="H26" s="73">
        <f ca="1"/>
        <v>39853</v>
      </c>
      <c r="I26" s="159">
        <f ca="1"/>
        <v>869.89001499999995</v>
      </c>
      <c r="J26" s="125">
        <f t="shared" ca="1" si="3"/>
        <v>3.9829312216783652E-2</v>
      </c>
      <c r="K26" s="128">
        <f t="shared" ca="1" si="4"/>
        <v>39829.312216783655</v>
      </c>
    </row>
    <row r="27" spans="1:11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  <c r="F27" s="124">
        <f t="shared" ca="1" si="5"/>
        <v>0.20176882946195884</v>
      </c>
      <c r="G27" s="128"/>
      <c r="H27" s="73">
        <f ca="1"/>
        <v>39850</v>
      </c>
      <c r="I27" s="159">
        <f ca="1"/>
        <v>868.59997599999997</v>
      </c>
      <c r="J27" s="125">
        <f t="shared" ca="1" si="3"/>
        <v>4.4053084285549549E-2</v>
      </c>
      <c r="K27" s="128">
        <f t="shared" ca="1" si="4"/>
        <v>44053.08428554955</v>
      </c>
    </row>
    <row r="28" spans="1:11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  <c r="F28" s="124">
        <f t="shared" ca="1" si="5"/>
        <v>0.20125339415720722</v>
      </c>
      <c r="G28" s="128"/>
      <c r="H28" s="73">
        <f ca="1"/>
        <v>39849</v>
      </c>
      <c r="I28" s="159">
        <f ca="1"/>
        <v>845.84997599999997</v>
      </c>
      <c r="J28" s="125">
        <f t="shared" ca="1" si="3"/>
        <v>2.2175197583081507E-2</v>
      </c>
      <c r="K28" s="128">
        <f t="shared" ca="1" si="4"/>
        <v>22175.197583081506</v>
      </c>
    </row>
    <row r="29" spans="1:11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  <c r="F29" s="124">
        <f t="shared" ca="1" si="5"/>
        <v>0.19313875383018275</v>
      </c>
      <c r="G29" s="128"/>
      <c r="H29" s="73">
        <f ca="1"/>
        <v>39848</v>
      </c>
      <c r="I29" s="159">
        <f ca="1"/>
        <v>832.22997999999995</v>
      </c>
      <c r="J29" s="125">
        <f t="shared" ca="1" si="3"/>
        <v>-9.5330025889389658E-3</v>
      </c>
      <c r="K29" s="128">
        <f t="shared" ca="1" si="4"/>
        <v>-9533.0025889389653</v>
      </c>
    </row>
    <row r="30" spans="1:11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  <c r="F30" s="124">
        <f t="shared" ca="1" si="5"/>
        <v>0.16193552437353831</v>
      </c>
      <c r="G30" s="128"/>
      <c r="H30" s="73">
        <f ca="1"/>
        <v>39847</v>
      </c>
      <c r="I30" s="159">
        <f ca="1"/>
        <v>838.51000999999997</v>
      </c>
      <c r="J30" s="125">
        <f t="shared" ca="1" si="3"/>
        <v>4.1342788553365262E-2</v>
      </c>
      <c r="K30" s="128">
        <f t="shared" ca="1" si="4"/>
        <v>41342.788553365259</v>
      </c>
    </row>
    <row r="31" spans="1:11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  <c r="F31" s="124">
        <f t="shared" ca="1" si="5"/>
        <v>0.16144081704665525</v>
      </c>
      <c r="G31" s="128"/>
      <c r="H31" s="73">
        <f ca="1"/>
        <v>39846</v>
      </c>
      <c r="I31" s="159">
        <f ca="1"/>
        <v>825.44000200000005</v>
      </c>
      <c r="J31" s="125">
        <f t="shared" ca="1" si="3"/>
        <v>-2.9031187532531755E-2</v>
      </c>
      <c r="K31" s="128">
        <f t="shared" ca="1" si="4"/>
        <v>-29031.187532531756</v>
      </c>
    </row>
    <row r="32" spans="1:11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  <c r="F32" s="124">
        <f t="shared" ca="1" si="5"/>
        <v>0.12741671537905175</v>
      </c>
      <c r="G32" s="128"/>
      <c r="H32" s="73">
        <f ca="1"/>
        <v>39843</v>
      </c>
      <c r="I32" s="159">
        <f ca="1"/>
        <v>825.88000499999998</v>
      </c>
      <c r="J32" s="125">
        <f t="shared" ca="1" si="3"/>
        <v>-2.1167640756247774E-2</v>
      </c>
      <c r="K32" s="128">
        <f t="shared" ca="1" si="4"/>
        <v>-21167.640756247773</v>
      </c>
    </row>
    <row r="33" spans="1:11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  <c r="F33" s="124">
        <f t="shared" ca="1" si="5"/>
        <v>0.12943406387862222</v>
      </c>
      <c r="G33" s="128"/>
      <c r="H33" s="73">
        <f ca="1"/>
        <v>39842</v>
      </c>
      <c r="I33" s="159">
        <f ca="1"/>
        <v>845.14001499999995</v>
      </c>
      <c r="J33" s="125">
        <f t="shared" ca="1" si="3"/>
        <v>2.990695705007429E-3</v>
      </c>
      <c r="K33" s="128">
        <f t="shared" ca="1" si="4"/>
        <v>2990.6957050074288</v>
      </c>
    </row>
    <row r="34" spans="1:11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  <c r="F34" s="124">
        <f t="shared" ca="1" si="5"/>
        <v>0.13695666385021688</v>
      </c>
      <c r="G34" s="128"/>
      <c r="H34" s="73">
        <f ca="1"/>
        <v>39841</v>
      </c>
      <c r="I34" s="159">
        <f ca="1"/>
        <v>874.09002699999996</v>
      </c>
      <c r="J34" s="125">
        <f t="shared" ca="1" si="3"/>
        <v>2.6383063100547943E-3</v>
      </c>
      <c r="K34" s="128">
        <f t="shared" ca="1" si="4"/>
        <v>2638.3063100547943</v>
      </c>
    </row>
    <row r="35" spans="1:11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  <c r="F35" s="124">
        <f t="shared" ca="1" si="5"/>
        <v>0.12734571779673987</v>
      </c>
      <c r="G35" s="128"/>
      <c r="H35" s="73">
        <f ca="1"/>
        <v>39840</v>
      </c>
      <c r="I35" s="159">
        <f ca="1"/>
        <v>845.71002199999998</v>
      </c>
      <c r="J35" s="125">
        <f t="shared" ca="1" si="3"/>
        <v>-2.8209946128628816E-2</v>
      </c>
      <c r="K35" s="128">
        <f t="shared" ca="1" si="4"/>
        <v>-28209.946128628817</v>
      </c>
    </row>
    <row r="36" spans="1:11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  <c r="F36" s="124">
        <f t="shared" ca="1" si="5"/>
        <v>0.16095184404949858</v>
      </c>
      <c r="G36" s="128"/>
      <c r="H36" s="73">
        <f ca="1"/>
        <v>39839</v>
      </c>
      <c r="I36" s="159">
        <f ca="1"/>
        <v>836.57000700000003</v>
      </c>
      <c r="J36" s="125">
        <f t="shared" ca="1" si="3"/>
        <v>-6.0403179030354637E-2</v>
      </c>
      <c r="K36" s="128">
        <f t="shared" ca="1" si="4"/>
        <v>-60403.179030354637</v>
      </c>
    </row>
    <row r="37" spans="1:11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  <c r="F37" s="124">
        <f t="shared" ca="1" si="5"/>
        <v>0.17961059335350171</v>
      </c>
      <c r="G37" s="128"/>
      <c r="H37" s="73">
        <f ca="1"/>
        <v>39836</v>
      </c>
      <c r="I37" s="159">
        <f ca="1"/>
        <v>831.95001200000002</v>
      </c>
      <c r="J37" s="125">
        <f t="shared" ca="1" si="3"/>
        <v>-8.5497861684188936E-2</v>
      </c>
      <c r="K37" s="128">
        <f t="shared" ca="1" si="4"/>
        <v>-85497.861684188931</v>
      </c>
    </row>
    <row r="38" spans="1:11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  <c r="F38" s="124">
        <f t="shared" ca="1" si="5"/>
        <v>0.18513323015666816</v>
      </c>
      <c r="G38" s="128"/>
      <c r="H38" s="73">
        <f ca="1"/>
        <v>39835</v>
      </c>
      <c r="I38" s="159">
        <f ca="1"/>
        <v>827.5</v>
      </c>
      <c r="J38" s="125">
        <f t="shared" ca="1" si="3"/>
        <v>-8.7299423046174218E-2</v>
      </c>
      <c r="K38" s="128">
        <f t="shared" ca="1" si="4"/>
        <v>-87299.423046174212</v>
      </c>
    </row>
    <row r="39" spans="1:11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  <c r="F39" s="124">
        <f t="shared" ca="1" si="5"/>
        <v>0.18613569070495695</v>
      </c>
      <c r="G39" s="128"/>
      <c r="H39" s="73">
        <f ca="1"/>
        <v>39834</v>
      </c>
      <c r="I39" s="159">
        <f ca="1"/>
        <v>840.23999000000003</v>
      </c>
      <c r="J39" s="125">
        <f t="shared" ca="1" si="3"/>
        <v>-0.10105918560745664</v>
      </c>
      <c r="K39" s="128">
        <f t="shared" ca="1" si="4"/>
        <v>-101059.18560745663</v>
      </c>
    </row>
    <row r="40" spans="1:11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  <c r="F40" s="124">
        <f t="shared" ca="1" si="5"/>
        <v>0.15592796829059741</v>
      </c>
      <c r="G40" s="128"/>
      <c r="H40" s="73">
        <f ca="1"/>
        <v>39833</v>
      </c>
      <c r="I40" s="159">
        <f ca="1"/>
        <v>805.21997099999999</v>
      </c>
      <c r="J40" s="125">
        <f t="shared" ca="1" si="3"/>
        <v>-0.13179151374036535</v>
      </c>
      <c r="K40" s="128">
        <f t="shared" ca="1" si="4"/>
        <v>-131791.51374036536</v>
      </c>
    </row>
    <row r="41" spans="1:11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  <c r="F41" s="124">
        <f t="shared" ca="1" si="5"/>
        <v>0.13422287139629585</v>
      </c>
      <c r="G41" s="128"/>
      <c r="H41" s="73">
        <f ca="1"/>
        <v>39829</v>
      </c>
      <c r="I41" s="159">
        <f ca="1"/>
        <v>850.11999500000002</v>
      </c>
      <c r="J41" s="125">
        <f t="shared" ca="1" si="3"/>
        <v>-8.7658289388172883E-2</v>
      </c>
      <c r="K41" s="128">
        <f t="shared" ca="1" si="4"/>
        <v>-87658.289388172881</v>
      </c>
    </row>
    <row r="42" spans="1:11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  <c r="F42" s="124">
        <f t="shared" ca="1" si="5"/>
        <v>0.13854663277004797</v>
      </c>
      <c r="G42" s="128"/>
      <c r="H42" s="73">
        <f ca="1"/>
        <v>39828</v>
      </c>
      <c r="I42" s="159">
        <f ca="1"/>
        <v>843.73999000000003</v>
      </c>
      <c r="J42" s="125">
        <f t="shared" ca="1" si="3"/>
        <v>-6.5884317741489062E-2</v>
      </c>
      <c r="K42" s="128">
        <f t="shared" ca="1" si="4"/>
        <v>-65884.317741489067</v>
      </c>
    </row>
    <row r="43" spans="1:11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  <c r="F43" s="124">
        <f t="shared" ca="1" si="5"/>
        <v>0.15494630620384675</v>
      </c>
      <c r="G43" s="128"/>
      <c r="H43" s="73">
        <f ca="1"/>
        <v>39827</v>
      </c>
      <c r="I43" s="159">
        <f ca="1"/>
        <v>842.61999500000002</v>
      </c>
      <c r="J43" s="125">
        <f t="shared" ca="1" si="3"/>
        <v>-5.3916306466423425E-2</v>
      </c>
      <c r="K43" s="128">
        <f t="shared" ca="1" si="4"/>
        <v>-53916.306466423426</v>
      </c>
    </row>
    <row r="44" spans="1:11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  <c r="F44" s="124">
        <f t="shared" ca="1" si="5"/>
        <v>0.14688599100289013</v>
      </c>
      <c r="G44" s="128"/>
      <c r="H44" s="73">
        <f ca="1"/>
        <v>39826</v>
      </c>
      <c r="I44" s="159">
        <f ca="1"/>
        <v>871.78997800000002</v>
      </c>
      <c r="J44" s="125">
        <f t="shared" ca="1" si="3"/>
        <v>2.7259495368650022E-3</v>
      </c>
      <c r="K44" s="128">
        <f t="shared" ca="1" si="4"/>
        <v>2725.9495368650023</v>
      </c>
    </row>
    <row r="45" spans="1:11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  <c r="F45" s="124">
        <f t="shared" ca="1" si="5"/>
        <v>0.14461048418458677</v>
      </c>
      <c r="G45" s="128"/>
      <c r="H45" s="73">
        <f ca="1"/>
        <v>39825</v>
      </c>
      <c r="I45" s="159">
        <f ca="1"/>
        <v>870.26000999999997</v>
      </c>
      <c r="J45" s="125">
        <f t="shared" ca="1" si="3"/>
        <v>-2.9101489859324481E-3</v>
      </c>
      <c r="K45" s="128">
        <f t="shared" ca="1" si="4"/>
        <v>-2910.1489859324479</v>
      </c>
    </row>
    <row r="46" spans="1:11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  <c r="F46" s="124">
        <f t="shared" ca="1" si="5"/>
        <v>0.11349109563255411</v>
      </c>
      <c r="G46" s="128"/>
      <c r="H46" s="73">
        <f ca="1"/>
        <v>39822</v>
      </c>
      <c r="I46" s="159">
        <f ca="1"/>
        <v>890.34997599999997</v>
      </c>
      <c r="J46" s="125">
        <f t="shared" ca="1" si="3"/>
        <v>2.5571561811072341E-2</v>
      </c>
      <c r="K46" s="128">
        <f t="shared" ca="1" si="4"/>
        <v>25571.561811072341</v>
      </c>
    </row>
    <row r="47" spans="1:11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  <c r="F47" s="124">
        <f t="shared" ca="1" si="5"/>
        <v>0.10232538237749345</v>
      </c>
      <c r="G47" s="128"/>
      <c r="H47" s="73">
        <f ca="1"/>
        <v>39821</v>
      </c>
      <c r="I47" s="159">
        <f ca="1"/>
        <v>909.72997999999995</v>
      </c>
      <c r="J47" s="125">
        <f t="shared" ca="1" si="3"/>
        <v>5.3952926985412875E-2</v>
      </c>
      <c r="K47" s="128">
        <f t="shared" ca="1" si="4"/>
        <v>53952.926985412872</v>
      </c>
    </row>
    <row r="48" spans="1:11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  <c r="F48" s="124">
        <f t="shared" ca="1" si="5"/>
        <v>9.877792151407383E-2</v>
      </c>
      <c r="G48" s="128"/>
      <c r="H48" s="73">
        <f ca="1"/>
        <v>39820</v>
      </c>
      <c r="I48" s="159">
        <f ca="1"/>
        <v>906.65002400000003</v>
      </c>
      <c r="J48" s="125">
        <f t="shared" ca="1" si="3"/>
        <v>4.0177619860619629E-2</v>
      </c>
      <c r="K48" s="128">
        <f t="shared" ca="1" si="4"/>
        <v>40177.619860619627</v>
      </c>
    </row>
    <row r="49" spans="1:11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  <c r="F49" s="124">
        <f t="shared" ca="1" si="5"/>
        <v>0.12032882646976439</v>
      </c>
      <c r="G49" s="128"/>
      <c r="H49" s="73">
        <f ca="1"/>
        <v>39819</v>
      </c>
      <c r="I49" s="159">
        <f ca="1"/>
        <v>934.70001200000002</v>
      </c>
      <c r="J49" s="125">
        <f t="shared" ca="1" si="3"/>
        <v>5.273235880562499E-2</v>
      </c>
      <c r="K49" s="128">
        <f t="shared" ca="1" si="4"/>
        <v>52732.358805624994</v>
      </c>
    </row>
    <row r="50" spans="1:11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  <c r="F50" s="124">
        <f t="shared" ca="1" si="5"/>
        <v>0.129558016205644</v>
      </c>
      <c r="G50" s="128"/>
      <c r="H50" s="73">
        <f ca="1"/>
        <v>39818</v>
      </c>
      <c r="I50" s="159">
        <f ca="1"/>
        <v>927.45001200000002</v>
      </c>
      <c r="J50" s="125">
        <f t="shared" ca="1" si="3"/>
        <v>4.7634625902082783E-2</v>
      </c>
      <c r="K50" s="128">
        <f t="shared" ca="1" si="4"/>
        <v>47634.625902082786</v>
      </c>
    </row>
    <row r="51" spans="1:11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  <c r="F51" s="124">
        <f t="shared" ca="1" si="5"/>
        <v>0.13298269783038963</v>
      </c>
      <c r="G51" s="128"/>
      <c r="H51" s="73">
        <f ca="1"/>
        <v>39815</v>
      </c>
      <c r="I51" s="159">
        <f ca="1"/>
        <v>931.79998799999998</v>
      </c>
      <c r="J51" s="125">
        <f t="shared" ca="1" si="3"/>
        <v>3.0273551574103053E-2</v>
      </c>
      <c r="K51" s="128">
        <f t="shared" ca="1" si="4"/>
        <v>30273.551574103054</v>
      </c>
    </row>
    <row r="52" spans="1:11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  <c r="F52" s="124">
        <f t="shared" ca="1" si="5"/>
        <v>0.12276075772139938</v>
      </c>
      <c r="G52" s="128"/>
      <c r="H52" s="73">
        <f ca="1"/>
        <v>39813</v>
      </c>
      <c r="I52" s="159">
        <f ca="1"/>
        <v>903.25</v>
      </c>
      <c r="J52" s="125">
        <f t="shared" ca="1" si="3"/>
        <v>-1.0874080768433991E-2</v>
      </c>
      <c r="K52" s="128">
        <f t="shared" ca="1" si="4"/>
        <v>-10874.080768433991</v>
      </c>
    </row>
    <row r="53" spans="1:11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  <c r="F53" s="124">
        <f t="shared" ca="1" si="5"/>
        <v>0.13381818623399799</v>
      </c>
      <c r="G53" s="128"/>
      <c r="H53" s="73">
        <f ca="1"/>
        <v>39812</v>
      </c>
      <c r="I53" s="159">
        <f ca="1"/>
        <v>890.64001499999995</v>
      </c>
      <c r="J53" s="125">
        <f t="shared" ca="1" si="3"/>
        <v>2.5409590271518345E-2</v>
      </c>
      <c r="K53" s="128">
        <f t="shared" ca="1" si="4"/>
        <v>25409.590271518344</v>
      </c>
    </row>
    <row r="54" spans="1:11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  <c r="F54" s="124">
        <f t="shared" ca="1" si="5"/>
        <v>0.14748219257050588</v>
      </c>
      <c r="G54" s="128"/>
      <c r="H54" s="73">
        <f ca="1"/>
        <v>39811</v>
      </c>
      <c r="I54" s="159">
        <f ca="1"/>
        <v>869.419983</v>
      </c>
      <c r="J54" s="125">
        <f t="shared" ca="1" si="3"/>
        <v>-1.171950170437519E-2</v>
      </c>
      <c r="K54" s="128">
        <f t="shared" ca="1" si="4"/>
        <v>-11719.50170437519</v>
      </c>
    </row>
    <row r="55" spans="1:11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  <c r="F55" s="124">
        <f t="shared" ca="1" si="5"/>
        <v>0.16115850903928064</v>
      </c>
      <c r="G55" s="128"/>
      <c r="H55" s="73">
        <f ca="1"/>
        <v>39808</v>
      </c>
      <c r="I55" s="159">
        <f ca="1"/>
        <v>872.79998799999998</v>
      </c>
      <c r="J55" s="125">
        <f t="shared" ca="1" si="3"/>
        <v>-9.0435899630525451E-4</v>
      </c>
      <c r="K55" s="128">
        <f t="shared" ca="1" si="4"/>
        <v>-904.35899630525455</v>
      </c>
    </row>
    <row r="56" spans="1:11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  <c r="F56" s="124">
        <f t="shared" ca="1" si="5"/>
        <v>0.142502558180025</v>
      </c>
      <c r="G56" s="128"/>
      <c r="H56" s="73">
        <f ca="1"/>
        <v>39806</v>
      </c>
      <c r="I56" s="159">
        <f ca="1"/>
        <v>868.15002400000003</v>
      </c>
      <c r="J56" s="125">
        <f t="shared" ca="1" si="3"/>
        <v>-3.4573602537404935E-2</v>
      </c>
      <c r="K56" s="128">
        <f t="shared" ca="1" si="4"/>
        <v>-34573.602537404935</v>
      </c>
    </row>
    <row r="57" spans="1:11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  <c r="F57" s="124">
        <f t="shared" ca="1" si="5"/>
        <v>0.12611018876780378</v>
      </c>
      <c r="G57" s="128"/>
      <c r="H57" s="73">
        <f ca="1"/>
        <v>39805</v>
      </c>
      <c r="I57" s="159">
        <f ca="1"/>
        <v>863.15997300000004</v>
      </c>
      <c r="J57" s="125">
        <f t="shared" ca="1" si="3"/>
        <v>-2.8705830609786598E-2</v>
      </c>
      <c r="K57" s="128">
        <f t="shared" ca="1" si="4"/>
        <v>-28705.830609786597</v>
      </c>
    </row>
    <row r="58" spans="1:11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  <c r="F58" s="124">
        <f t="shared" ca="1" si="5"/>
        <v>0.1433642486918052</v>
      </c>
      <c r="G58" s="128"/>
      <c r="H58" s="73">
        <f ca="1"/>
        <v>39804</v>
      </c>
      <c r="I58" s="159">
        <f ca="1"/>
        <v>871.63000499999998</v>
      </c>
      <c r="J58" s="125">
        <f t="shared" ca="1" si="3"/>
        <v>-4.1848968338806691E-2</v>
      </c>
      <c r="K58" s="128">
        <f t="shared" ca="1" si="4"/>
        <v>-41848.968338806691</v>
      </c>
    </row>
    <row r="59" spans="1:11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  <c r="F59" s="124">
        <f t="shared" ca="1" si="5"/>
        <v>0.10899809443274777</v>
      </c>
      <c r="G59" s="128"/>
      <c r="H59" s="73">
        <f ca="1"/>
        <v>39801</v>
      </c>
      <c r="I59" s="159">
        <f ca="1"/>
        <v>887.88000499999998</v>
      </c>
      <c r="J59" s="125">
        <f t="shared" ca="1" si="3"/>
        <v>1.3480655547656317E-2</v>
      </c>
      <c r="K59" s="128">
        <f t="shared" ca="1" si="4"/>
        <v>13480.655547656317</v>
      </c>
    </row>
    <row r="60" spans="1:11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  <c r="F60" s="124">
        <f t="shared" ca="1" si="5"/>
        <v>9.6764074386909593E-2</v>
      </c>
      <c r="G60" s="128"/>
      <c r="H60" s="73">
        <f ca="1"/>
        <v>39800</v>
      </c>
      <c r="I60" s="159">
        <f ca="1"/>
        <v>885.28002900000001</v>
      </c>
      <c r="J60" s="125">
        <f t="shared" ca="1" si="3"/>
        <v>4.7396014498573669E-2</v>
      </c>
      <c r="K60" s="128">
        <f t="shared" ca="1" si="4"/>
        <v>47396.01449857367</v>
      </c>
    </row>
    <row r="61" spans="1:11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  <c r="F61" s="124">
        <f t="shared" ca="1" si="5"/>
        <v>8.7618960849146221E-2</v>
      </c>
      <c r="G61" s="128"/>
      <c r="H61" s="73">
        <f ca="1"/>
        <v>39799</v>
      </c>
      <c r="I61" s="159">
        <f ca="1"/>
        <v>904.419983</v>
      </c>
      <c r="J61" s="125">
        <f t="shared" ca="1" si="3"/>
        <v>3.8679736071384418E-2</v>
      </c>
      <c r="K61" s="128">
        <f t="shared" ca="1" si="4"/>
        <v>38679.736071384417</v>
      </c>
    </row>
    <row r="62" spans="1:11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  <c r="F62" s="124">
        <f t="shared" ca="1" si="5"/>
        <v>8.5142188447935974E-2</v>
      </c>
      <c r="G62" s="128"/>
      <c r="H62" s="73">
        <f ca="1"/>
        <v>39798</v>
      </c>
      <c r="I62" s="159">
        <f ca="1"/>
        <v>913.17999299999997</v>
      </c>
      <c r="J62" s="125">
        <f t="shared" ca="1" si="3"/>
        <v>7.5835575867003513E-2</v>
      </c>
      <c r="K62" s="128">
        <f t="shared" ca="1" si="4"/>
        <v>75835.575867003514</v>
      </c>
    </row>
    <row r="63" spans="1:11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  <c r="F63" s="124">
        <f t="shared" ca="1" si="5"/>
        <v>6.6488454616440151E-2</v>
      </c>
      <c r="G63" s="128"/>
      <c r="H63" s="73">
        <f ca="1"/>
        <v>39797</v>
      </c>
      <c r="I63" s="159">
        <f ca="1"/>
        <v>868.57000700000003</v>
      </c>
      <c r="J63" s="125">
        <f t="shared" ca="1" si="3"/>
        <v>6.4150137328257362E-2</v>
      </c>
      <c r="K63" s="128">
        <f t="shared" ca="1" si="4"/>
        <v>64150.137328257362</v>
      </c>
    </row>
    <row r="64" spans="1:11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  <c r="F64" s="124">
        <f t="shared" ca="1" si="5"/>
        <v>7.0037600523478627E-2</v>
      </c>
      <c r="G64" s="128"/>
      <c r="H64" s="73">
        <f ca="1"/>
        <v>39794</v>
      </c>
      <c r="I64" s="159">
        <f ca="1"/>
        <v>879.72997999999995</v>
      </c>
      <c r="J64" s="125">
        <f t="shared" ca="1" si="3"/>
        <v>-1.842141634407557E-2</v>
      </c>
      <c r="K64" s="128">
        <f t="shared" ca="1" si="4"/>
        <v>-18421.416344075569</v>
      </c>
    </row>
    <row r="65" spans="1:11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  <c r="F65" s="124">
        <f t="shared" ca="1" si="5"/>
        <v>8.5579018631890547E-2</v>
      </c>
      <c r="G65" s="128"/>
      <c r="H65" s="73">
        <f ca="1"/>
        <v>39793</v>
      </c>
      <c r="I65" s="159">
        <f ca="1"/>
        <v>873.59002699999996</v>
      </c>
      <c r="J65" s="125">
        <f t="shared" ca="1" si="3"/>
        <v>-1.5872798881477079E-2</v>
      </c>
      <c r="K65" s="128">
        <f t="shared" ca="1" si="4"/>
        <v>-15872.79888147708</v>
      </c>
    </row>
    <row r="66" spans="1:11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  <c r="F66" s="124">
        <f t="shared" ca="1" si="5"/>
        <v>8.3414974272821185E-2</v>
      </c>
      <c r="G66" s="128"/>
      <c r="H66" s="73">
        <f ca="1"/>
        <v>39792</v>
      </c>
      <c r="I66" s="159">
        <f ca="1"/>
        <v>899.23999000000003</v>
      </c>
      <c r="J66" s="125">
        <f t="shared" ca="1" si="3"/>
        <v>4.8810896170746965E-2</v>
      </c>
      <c r="K66" s="128">
        <f t="shared" ca="1" si="4"/>
        <v>48810.896170746964</v>
      </c>
    </row>
    <row r="67" spans="1:11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  <c r="F67" s="124">
        <f t="shared" ca="1" si="5"/>
        <v>9.5778729715503719E-2</v>
      </c>
      <c r="G67" s="128"/>
      <c r="H67" s="73">
        <f ca="1"/>
        <v>39791</v>
      </c>
      <c r="I67" s="159">
        <f ca="1"/>
        <v>888.669983</v>
      </c>
      <c r="J67" s="125">
        <f t="shared" ca="1" si="3"/>
        <v>4.3272543274374797E-2</v>
      </c>
      <c r="K67" s="128">
        <f t="shared" ca="1" si="4"/>
        <v>43272.543274374795</v>
      </c>
    </row>
    <row r="68" spans="1:11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  <c r="F68" s="124">
        <f t="shared" ca="1" si="5"/>
        <v>7.5385545046888769E-2</v>
      </c>
      <c r="G68" s="128"/>
      <c r="H68" s="73">
        <f ca="1"/>
        <v>39790</v>
      </c>
      <c r="I68" s="159">
        <f ca="1"/>
        <v>909.70001200000002</v>
      </c>
      <c r="J68" s="125">
        <f t="shared" ca="1" si="3"/>
        <v>0.13708233319327068</v>
      </c>
      <c r="K68" s="128">
        <f t="shared" ca="1" si="4"/>
        <v>137082.33319327066</v>
      </c>
    </row>
    <row r="69" spans="1:11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  <c r="F69" s="124">
        <f t="shared" ca="1" si="5"/>
        <v>2.9791556336523861E-2</v>
      </c>
      <c r="G69" s="128"/>
      <c r="H69" s="73">
        <f ca="1"/>
        <v>39787</v>
      </c>
      <c r="I69" s="159">
        <f ca="1"/>
        <v>876.07000700000003</v>
      </c>
      <c r="J69" s="125">
        <f t="shared" ca="1" si="3"/>
        <v>0.16430546577984839</v>
      </c>
      <c r="K69" s="128">
        <f t="shared" ca="1" si="4"/>
        <v>164305.4657798484</v>
      </c>
    </row>
    <row r="70" spans="1:11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  <c r="F70" s="124">
        <f t="shared" ca="1" si="5"/>
        <v>2.9759810438688694E-2</v>
      </c>
      <c r="G70" s="128"/>
      <c r="H70" s="73">
        <f ca="1"/>
        <v>39786</v>
      </c>
      <c r="I70" s="159">
        <f ca="1"/>
        <v>845.21997099999999</v>
      </c>
      <c r="J70" s="125">
        <f t="shared" ca="1" si="3"/>
        <v>4.7905915328422921E-2</v>
      </c>
      <c r="K70" s="128">
        <f t="shared" ca="1" si="4"/>
        <v>47905.915328422918</v>
      </c>
    </row>
    <row r="71" spans="1:11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  <c r="F71" s="124">
        <f t="shared" ca="1" si="5"/>
        <v>1.8214707583388945E-2</v>
      </c>
      <c r="G71" s="128"/>
      <c r="H71" s="73">
        <f ca="1"/>
        <v>39785</v>
      </c>
      <c r="I71" s="159">
        <f ca="1"/>
        <v>870.73999000000003</v>
      </c>
      <c r="J71" s="125">
        <f t="shared" ca="1" si="3"/>
        <v>1.3525462179471148E-2</v>
      </c>
      <c r="K71" s="128">
        <f t="shared" ca="1" si="4"/>
        <v>13525.462179471147</v>
      </c>
    </row>
    <row r="72" spans="1:11" x14ac:dyDescent="0.3">
      <c r="A72" s="73">
        <v>43747</v>
      </c>
      <c r="B72" s="130">
        <v>2919.3999020000001</v>
      </c>
      <c r="C72" s="125">
        <f t="shared" ref="C72:C135" si="6">B72/B82-1</f>
        <v>-2.1934024742691904E-2</v>
      </c>
      <c r="D72" s="128">
        <f t="shared" ref="D72:D135" si="7">C72*$B$5</f>
        <v>-21934.024742691905</v>
      </c>
      <c r="E72" s="128">
        <f t="shared" ref="E72:E135" ca="1" si="8">ABS(_xlfn.PERCENTILE.INC(OFFSET(D72,0,0,Window),1-VaRLevel))</f>
        <v>79957.266748767404</v>
      </c>
      <c r="F72" s="124">
        <f t="shared" ca="1" si="5"/>
        <v>6.1310080761998176E-3</v>
      </c>
      <c r="G72" s="128"/>
      <c r="H72" s="73">
        <f ca="1"/>
        <v>39784</v>
      </c>
      <c r="I72" s="159">
        <f ca="1"/>
        <v>848.80999799999995</v>
      </c>
      <c r="J72" s="125">
        <f t="shared" ref="J72:J135" ca="1" si="9">I72/I82-1</f>
        <v>-2.280343226564896E-3</v>
      </c>
      <c r="K72" s="128">
        <f t="shared" ref="K72:K135" ca="1" si="10">J72*$B$5</f>
        <v>-2280.3432265648958</v>
      </c>
    </row>
    <row r="73" spans="1:11" x14ac:dyDescent="0.3">
      <c r="A73" s="73">
        <v>43746</v>
      </c>
      <c r="B73" s="130">
        <v>2893.0600589999999</v>
      </c>
      <c r="C73" s="125">
        <f t="shared" si="6"/>
        <v>-2.4789333435800365E-2</v>
      </c>
      <c r="D73" s="128">
        <f t="shared" si="7"/>
        <v>-24789.333435800363</v>
      </c>
      <c r="E73" s="128">
        <f t="shared" ca="1" si="8"/>
        <v>79957.266748767404</v>
      </c>
      <c r="F73" s="124">
        <f t="shared" ref="F73:F136" ca="1" si="11">B73/OFFSET(B73,250,0)-1</f>
        <v>-1.1092066302654691E-2</v>
      </c>
      <c r="G73" s="128"/>
      <c r="H73" s="73">
        <f ca="1"/>
        <v>39783</v>
      </c>
      <c r="I73" s="159">
        <f ca="1"/>
        <v>816.21002199999998</v>
      </c>
      <c r="J73" s="125">
        <f t="shared" ca="1" si="9"/>
        <v>-6.5361973042131982E-2</v>
      </c>
      <c r="K73" s="128">
        <f t="shared" ca="1" si="10"/>
        <v>-65361.973042131984</v>
      </c>
    </row>
    <row r="74" spans="1:11" x14ac:dyDescent="0.3">
      <c r="A74" s="73">
        <v>43745</v>
      </c>
      <c r="B74" s="130">
        <v>2938.790039</v>
      </c>
      <c r="C74" s="125">
        <f t="shared" si="6"/>
        <v>-1.7711860326078854E-2</v>
      </c>
      <c r="D74" s="128">
        <f t="shared" si="7"/>
        <v>-17711.860326078855</v>
      </c>
      <c r="E74" s="128">
        <f t="shared" ca="1" si="8"/>
        <v>79957.266748767404</v>
      </c>
      <c r="F74" s="124">
        <f t="shared" ca="1" si="11"/>
        <v>5.2541389249207704E-3</v>
      </c>
      <c r="G74" s="128"/>
      <c r="H74" s="73">
        <f ca="1"/>
        <v>39780</v>
      </c>
      <c r="I74" s="159">
        <f ca="1"/>
        <v>896.23999000000003</v>
      </c>
      <c r="J74" s="125">
        <f t="shared" ca="1" si="9"/>
        <v>-1.6515037324376203E-2</v>
      </c>
      <c r="K74" s="128">
        <f t="shared" ca="1" si="10"/>
        <v>-16515.037324376204</v>
      </c>
    </row>
    <row r="75" spans="1:11" x14ac:dyDescent="0.3">
      <c r="A75" s="73">
        <v>43742</v>
      </c>
      <c r="B75" s="130">
        <v>2952.01001</v>
      </c>
      <c r="C75" s="125">
        <f t="shared" si="6"/>
        <v>-1.3388743274577619E-2</v>
      </c>
      <c r="D75" s="128">
        <f t="shared" si="7"/>
        <v>-13388.743274577619</v>
      </c>
      <c r="E75" s="128">
        <f t="shared" ca="1" si="8"/>
        <v>79957.266748767404</v>
      </c>
      <c r="F75" s="124">
        <f t="shared" ca="1" si="11"/>
        <v>9.3756462187668532E-3</v>
      </c>
      <c r="G75" s="128"/>
      <c r="H75" s="73">
        <f ca="1"/>
        <v>39778</v>
      </c>
      <c r="I75" s="159">
        <f ca="1"/>
        <v>887.67999299999997</v>
      </c>
      <c r="J75" s="125">
        <f t="shared" ca="1" si="9"/>
        <v>4.1511211425712125E-2</v>
      </c>
      <c r="K75" s="128">
        <f t="shared" ca="1" si="10"/>
        <v>41511.211425712121</v>
      </c>
    </row>
    <row r="76" spans="1:11" x14ac:dyDescent="0.3">
      <c r="A76" s="73">
        <v>43741</v>
      </c>
      <c r="B76" s="130">
        <v>2910.6298830000001</v>
      </c>
      <c r="C76" s="125">
        <f t="shared" si="6"/>
        <v>-3.1981001251414565E-2</v>
      </c>
      <c r="D76" s="128">
        <f t="shared" si="7"/>
        <v>-31981.001251414564</v>
      </c>
      <c r="E76" s="128">
        <f t="shared" ca="1" si="8"/>
        <v>79957.266748767404</v>
      </c>
      <c r="F76" s="124">
        <f t="shared" ca="1" si="11"/>
        <v>-1.149663698101322E-3</v>
      </c>
      <c r="G76" s="128"/>
      <c r="H76" s="73">
        <f ca="1"/>
        <v>39777</v>
      </c>
      <c r="I76" s="159">
        <f ca="1"/>
        <v>857.39001499999995</v>
      </c>
      <c r="J76" s="125">
        <f t="shared" ca="1" si="9"/>
        <v>-4.623171082398303E-2</v>
      </c>
      <c r="K76" s="128">
        <f t="shared" ca="1" si="10"/>
        <v>-46231.710823983027</v>
      </c>
    </row>
    <row r="77" spans="1:11" x14ac:dyDescent="0.3">
      <c r="A77" s="73">
        <v>43740</v>
      </c>
      <c r="B77" s="130">
        <v>2887.610107</v>
      </c>
      <c r="C77" s="125">
        <f t="shared" si="6"/>
        <v>-3.9617748781019646E-2</v>
      </c>
      <c r="D77" s="128">
        <f t="shared" si="7"/>
        <v>-39617.748781019647</v>
      </c>
      <c r="E77" s="128">
        <f t="shared" ca="1" si="8"/>
        <v>79957.266748767404</v>
      </c>
      <c r="F77" s="124">
        <f t="shared" ca="1" si="11"/>
        <v>-9.0562433081674554E-3</v>
      </c>
      <c r="G77" s="128"/>
      <c r="H77" s="73">
        <f ca="1"/>
        <v>39776</v>
      </c>
      <c r="I77" s="159">
        <f ca="1"/>
        <v>851.80999799999995</v>
      </c>
      <c r="J77" s="125">
        <f t="shared" ca="1" si="9"/>
        <v>-7.3323856775791341E-2</v>
      </c>
      <c r="K77" s="128">
        <f t="shared" ca="1" si="10"/>
        <v>-73323.856775791341</v>
      </c>
    </row>
    <row r="78" spans="1:11" x14ac:dyDescent="0.3">
      <c r="A78" s="73">
        <v>43739</v>
      </c>
      <c r="B78" s="130">
        <v>2940.25</v>
      </c>
      <c r="C78" s="125">
        <f t="shared" si="6"/>
        <v>-2.1775277661439496E-2</v>
      </c>
      <c r="D78" s="128">
        <f t="shared" si="7"/>
        <v>-21775.277661439497</v>
      </c>
      <c r="E78" s="128">
        <f t="shared" ca="1" si="8"/>
        <v>79957.266748767404</v>
      </c>
      <c r="F78" s="124">
        <f t="shared" ca="1" si="11"/>
        <v>1.1796415428272145E-2</v>
      </c>
      <c r="G78" s="128"/>
      <c r="H78" s="73">
        <f ca="1"/>
        <v>39773</v>
      </c>
      <c r="I78" s="159">
        <f ca="1"/>
        <v>800.03002900000001</v>
      </c>
      <c r="J78" s="125">
        <f t="shared" ca="1" si="9"/>
        <v>-0.14066742113951192</v>
      </c>
      <c r="K78" s="128">
        <f t="shared" ca="1" si="10"/>
        <v>-140667.42113951192</v>
      </c>
    </row>
    <row r="79" spans="1:11" x14ac:dyDescent="0.3">
      <c r="A79" s="73">
        <v>43738</v>
      </c>
      <c r="B79" s="130">
        <v>2976.73999</v>
      </c>
      <c r="C79" s="125">
        <f t="shared" si="6"/>
        <v>-7.0781368917688381E-3</v>
      </c>
      <c r="D79" s="128">
        <f t="shared" si="7"/>
        <v>-7078.1368917688378</v>
      </c>
      <c r="E79" s="128">
        <f t="shared" ca="1" si="8"/>
        <v>79957.266748767404</v>
      </c>
      <c r="F79" s="124">
        <f t="shared" ca="1" si="11"/>
        <v>2.0983937823933596E-2</v>
      </c>
      <c r="G79" s="128"/>
      <c r="H79" s="73">
        <f ca="1"/>
        <v>39772</v>
      </c>
      <c r="I79" s="159">
        <f ca="1"/>
        <v>752.44000200000005</v>
      </c>
      <c r="J79" s="125">
        <f t="shared" ca="1" si="9"/>
        <v>-0.16846432914605058</v>
      </c>
      <c r="K79" s="128">
        <f t="shared" ca="1" si="10"/>
        <v>-168464.32914605059</v>
      </c>
    </row>
    <row r="80" spans="1:11" x14ac:dyDescent="0.3">
      <c r="A80" s="73">
        <v>43735</v>
      </c>
      <c r="B80" s="130">
        <v>2961.790039</v>
      </c>
      <c r="C80" s="125">
        <f t="shared" si="6"/>
        <v>-1.5162601332849523E-2</v>
      </c>
      <c r="D80" s="128">
        <f t="shared" si="7"/>
        <v>-15162.601332849523</v>
      </c>
      <c r="E80" s="128">
        <f t="shared" ca="1" si="8"/>
        <v>79957.266748767404</v>
      </c>
      <c r="F80" s="124">
        <f t="shared" ca="1" si="11"/>
        <v>1.4530504971939529E-2</v>
      </c>
      <c r="G80" s="128"/>
      <c r="H80" s="73">
        <f ca="1"/>
        <v>39771</v>
      </c>
      <c r="I80" s="159">
        <f ca="1"/>
        <v>806.580017</v>
      </c>
      <c r="J80" s="125">
        <f t="shared" ca="1" si="9"/>
        <v>-0.15343682098645384</v>
      </c>
      <c r="K80" s="128">
        <f t="shared" ca="1" si="10"/>
        <v>-153436.82098645385</v>
      </c>
    </row>
    <row r="81" spans="1:11" x14ac:dyDescent="0.3">
      <c r="A81" s="73">
        <v>43734</v>
      </c>
      <c r="B81" s="130">
        <v>2977.6201169999999</v>
      </c>
      <c r="C81" s="125">
        <f t="shared" si="6"/>
        <v>-1.0616118009584063E-2</v>
      </c>
      <c r="D81" s="128">
        <f t="shared" si="7"/>
        <v>-10616.118009584063</v>
      </c>
      <c r="E81" s="128">
        <f t="shared" ca="1" si="8"/>
        <v>79957.266748767404</v>
      </c>
      <c r="F81" s="124">
        <f t="shared" ca="1" si="11"/>
        <v>1.636709809522352E-2</v>
      </c>
      <c r="G81" s="128"/>
      <c r="H81" s="73">
        <f ca="1"/>
        <v>39770</v>
      </c>
      <c r="I81" s="159">
        <f ca="1"/>
        <v>859.11999500000002</v>
      </c>
      <c r="J81" s="125">
        <f t="shared" ca="1" si="9"/>
        <v>-0.14579170270942077</v>
      </c>
      <c r="K81" s="128">
        <f t="shared" ca="1" si="10"/>
        <v>-145791.70270942076</v>
      </c>
    </row>
    <row r="82" spans="1:11" x14ac:dyDescent="0.3">
      <c r="A82" s="73">
        <v>43733</v>
      </c>
      <c r="B82" s="130">
        <v>2984.8701169999999</v>
      </c>
      <c r="C82" s="125">
        <f t="shared" si="6"/>
        <v>-5.3516127880056663E-3</v>
      </c>
      <c r="D82" s="128">
        <f t="shared" si="7"/>
        <v>-5351.6127880056665</v>
      </c>
      <c r="E82" s="128">
        <f t="shared" ca="1" si="8"/>
        <v>79957.266748767404</v>
      </c>
      <c r="F82" s="124">
        <f t="shared" ca="1" si="11"/>
        <v>1.8466302823509251E-2</v>
      </c>
      <c r="G82" s="128"/>
      <c r="H82" s="73">
        <f ca="1"/>
        <v>39769</v>
      </c>
      <c r="I82" s="159">
        <f ca="1"/>
        <v>850.75</v>
      </c>
      <c r="J82" s="125">
        <f t="shared" ca="1" si="9"/>
        <v>-0.11957982969570313</v>
      </c>
      <c r="K82" s="128">
        <f t="shared" ca="1" si="10"/>
        <v>-119579.82969570313</v>
      </c>
    </row>
    <row r="83" spans="1:11" x14ac:dyDescent="0.3">
      <c r="A83" s="73">
        <v>43732</v>
      </c>
      <c r="B83" s="130">
        <v>2966.6000979999999</v>
      </c>
      <c r="C83" s="125">
        <f t="shared" si="6"/>
        <v>-4.2927563895042153E-3</v>
      </c>
      <c r="D83" s="128">
        <f t="shared" si="7"/>
        <v>-4292.7563895042149</v>
      </c>
      <c r="E83" s="128">
        <f t="shared" ca="1" si="8"/>
        <v>79957.266748767404</v>
      </c>
      <c r="F83" s="124">
        <f t="shared" ca="1" si="11"/>
        <v>2.0168898360795717E-2</v>
      </c>
      <c r="G83" s="128"/>
      <c r="H83" s="73">
        <f ca="1"/>
        <v>39766</v>
      </c>
      <c r="I83" s="159">
        <f ca="1"/>
        <v>873.28997800000002</v>
      </c>
      <c r="J83" s="125">
        <f t="shared" ca="1" si="9"/>
        <v>-9.8539377548387042E-2</v>
      </c>
      <c r="K83" s="128">
        <f t="shared" ca="1" si="10"/>
        <v>-98539.377548387041</v>
      </c>
    </row>
    <row r="84" spans="1:11" x14ac:dyDescent="0.3">
      <c r="A84" s="73">
        <v>43731</v>
      </c>
      <c r="B84" s="130">
        <v>2991.780029</v>
      </c>
      <c r="C84" s="125">
        <f t="shared" si="6"/>
        <v>4.482259883493489E-3</v>
      </c>
      <c r="D84" s="128">
        <f t="shared" si="7"/>
        <v>4482.2598834934888</v>
      </c>
      <c r="E84" s="128">
        <f t="shared" ca="1" si="8"/>
        <v>79957.266748767404</v>
      </c>
      <c r="F84" s="124">
        <f t="shared" ca="1" si="11"/>
        <v>3.0117297472749049E-2</v>
      </c>
      <c r="G84" s="128"/>
      <c r="H84" s="73">
        <f ca="1"/>
        <v>39765</v>
      </c>
      <c r="I84" s="159">
        <f ca="1"/>
        <v>911.28997800000002</v>
      </c>
      <c r="J84" s="125">
        <f t="shared" ca="1" si="9"/>
        <v>-4.4859549716265823E-2</v>
      </c>
      <c r="K84" s="128">
        <f t="shared" ca="1" si="10"/>
        <v>-44859.549716265821</v>
      </c>
    </row>
    <row r="85" spans="1:11" x14ac:dyDescent="0.3">
      <c r="A85" s="73">
        <v>43728</v>
      </c>
      <c r="B85" s="130">
        <v>2992.070068</v>
      </c>
      <c r="C85" s="125">
        <f t="shared" si="6"/>
        <v>4.4851990206911108E-3</v>
      </c>
      <c r="D85" s="128">
        <f t="shared" si="7"/>
        <v>4485.1990206911105</v>
      </c>
      <c r="E85" s="128">
        <f t="shared" ca="1" si="8"/>
        <v>79957.266748767404</v>
      </c>
      <c r="F85" s="124">
        <f t="shared" ca="1" si="11"/>
        <v>3.5748413614070884E-2</v>
      </c>
      <c r="G85" s="128"/>
      <c r="H85" s="73">
        <f ca="1"/>
        <v>39764</v>
      </c>
      <c r="I85" s="159">
        <f ca="1"/>
        <v>852.29998799999998</v>
      </c>
      <c r="J85" s="125">
        <f t="shared" ca="1" si="9"/>
        <v>-8.3637106884062895E-2</v>
      </c>
      <c r="K85" s="128">
        <f t="shared" ca="1" si="10"/>
        <v>-83637.106884062901</v>
      </c>
    </row>
    <row r="86" spans="1:11" x14ac:dyDescent="0.3">
      <c r="A86" s="73">
        <v>43727</v>
      </c>
      <c r="B86" s="130">
        <v>3006.790039</v>
      </c>
      <c r="C86" s="125">
        <f t="shared" si="6"/>
        <v>1.034611525537632E-2</v>
      </c>
      <c r="D86" s="128">
        <f t="shared" si="7"/>
        <v>10346.11525537632</v>
      </c>
      <c r="E86" s="128">
        <f t="shared" ca="1" si="8"/>
        <v>79957.266748767404</v>
      </c>
      <c r="F86" s="124">
        <f t="shared" ca="1" si="11"/>
        <v>3.5046733437384958E-2</v>
      </c>
      <c r="G86" s="128"/>
      <c r="H86" s="73">
        <f ca="1"/>
        <v>39763</v>
      </c>
      <c r="I86" s="159">
        <f ca="1"/>
        <v>898.95001200000002</v>
      </c>
      <c r="J86" s="125">
        <f t="shared" ca="1" si="9"/>
        <v>-4.4188788591415396E-2</v>
      </c>
      <c r="K86" s="128">
        <f t="shared" ca="1" si="10"/>
        <v>-44188.788591415396</v>
      </c>
    </row>
    <row r="87" spans="1:11" x14ac:dyDescent="0.3">
      <c r="A87" s="73">
        <v>43726</v>
      </c>
      <c r="B87" s="130">
        <v>3006.7299800000001</v>
      </c>
      <c r="C87" s="125">
        <f t="shared" si="6"/>
        <v>2.3470086364318465E-2</v>
      </c>
      <c r="D87" s="128">
        <f t="shared" si="7"/>
        <v>23470.086364318464</v>
      </c>
      <c r="E87" s="128">
        <f t="shared" ca="1" si="8"/>
        <v>79957.266748767404</v>
      </c>
      <c r="F87" s="124">
        <f t="shared" ca="1" si="11"/>
        <v>3.5311189527219788E-2</v>
      </c>
      <c r="G87" s="128"/>
      <c r="H87" s="73">
        <f ca="1"/>
        <v>39762</v>
      </c>
      <c r="I87" s="159">
        <f ca="1"/>
        <v>919.21002199999998</v>
      </c>
      <c r="J87" s="125">
        <f t="shared" ca="1" si="9"/>
        <v>8.279936908965424E-2</v>
      </c>
      <c r="K87" s="128">
        <f t="shared" ca="1" si="10"/>
        <v>82799.369089654239</v>
      </c>
    </row>
    <row r="88" spans="1:11" x14ac:dyDescent="0.3">
      <c r="A88" s="73">
        <v>43725</v>
      </c>
      <c r="B88" s="130">
        <v>3005.6999510000001</v>
      </c>
      <c r="C88" s="125">
        <f t="shared" si="6"/>
        <v>3.4212213702015326E-2</v>
      </c>
      <c r="D88" s="128">
        <f t="shared" si="7"/>
        <v>34212.213702015324</v>
      </c>
      <c r="E88" s="128">
        <f t="shared" ca="1" si="8"/>
        <v>79957.266748767404</v>
      </c>
      <c r="F88" s="124">
        <f t="shared" ca="1" si="11"/>
        <v>4.0423421954580485E-2</v>
      </c>
      <c r="G88" s="128"/>
      <c r="H88" s="73">
        <f ca="1"/>
        <v>39759</v>
      </c>
      <c r="I88" s="159">
        <f ca="1"/>
        <v>930.98999000000003</v>
      </c>
      <c r="J88" s="125">
        <f t="shared" ca="1" si="9"/>
        <v>6.1840583919600789E-2</v>
      </c>
      <c r="K88" s="128">
        <f t="shared" ca="1" si="10"/>
        <v>61840.583919600787</v>
      </c>
    </row>
    <row r="89" spans="1:11" x14ac:dyDescent="0.3">
      <c r="A89" s="73">
        <v>43724</v>
      </c>
      <c r="B89" s="130">
        <v>2997.959961</v>
      </c>
      <c r="C89" s="125">
        <f t="shared" si="6"/>
        <v>2.4432249527708505E-2</v>
      </c>
      <c r="D89" s="128">
        <f t="shared" si="7"/>
        <v>24432.249527708504</v>
      </c>
      <c r="E89" s="128">
        <f t="shared" ca="1" si="8"/>
        <v>79957.266748767404</v>
      </c>
      <c r="F89" s="124">
        <f t="shared" ca="1" si="11"/>
        <v>3.8114357568410195E-2</v>
      </c>
      <c r="G89" s="128"/>
      <c r="H89" s="73">
        <f ca="1"/>
        <v>39758</v>
      </c>
      <c r="I89" s="159">
        <f ca="1"/>
        <v>904.88000499999998</v>
      </c>
      <c r="J89" s="125">
        <f t="shared" ca="1" si="9"/>
        <v>-3.556815863003715E-3</v>
      </c>
      <c r="K89" s="128">
        <f t="shared" ca="1" si="10"/>
        <v>-3556.8158630037151</v>
      </c>
    </row>
    <row r="90" spans="1:11" x14ac:dyDescent="0.3">
      <c r="A90" s="73">
        <v>43721</v>
      </c>
      <c r="B90" s="130">
        <v>3007.389893</v>
      </c>
      <c r="C90" s="125">
        <f t="shared" si="6"/>
        <v>2.8315112867974612E-2</v>
      </c>
      <c r="D90" s="128">
        <f t="shared" si="7"/>
        <v>28315.112867974611</v>
      </c>
      <c r="E90" s="128">
        <f t="shared" ca="1" si="8"/>
        <v>79957.266748767404</v>
      </c>
      <c r="F90" s="124">
        <f t="shared" ca="1" si="11"/>
        <v>4.5274289064829221E-2</v>
      </c>
      <c r="G90" s="128"/>
      <c r="H90" s="73">
        <f ca="1"/>
        <v>39757</v>
      </c>
      <c r="I90" s="159">
        <f ca="1"/>
        <v>952.77002000000005</v>
      </c>
      <c r="J90" s="125">
        <f t="shared" ca="1" si="9"/>
        <v>6.2434475779344245E-2</v>
      </c>
      <c r="K90" s="128">
        <f t="shared" ca="1" si="10"/>
        <v>62434.475779344248</v>
      </c>
    </row>
    <row r="91" spans="1:11" x14ac:dyDescent="0.3">
      <c r="A91" s="73">
        <v>43720</v>
      </c>
      <c r="B91" s="130">
        <v>3009.570068</v>
      </c>
      <c r="C91" s="125">
        <f t="shared" si="6"/>
        <v>4.2116570803021336E-2</v>
      </c>
      <c r="D91" s="128">
        <f t="shared" si="7"/>
        <v>42116.570803021335</v>
      </c>
      <c r="E91" s="128">
        <f t="shared" ca="1" si="8"/>
        <v>79957.266748767404</v>
      </c>
      <c r="F91" s="124">
        <f t="shared" ca="1" si="11"/>
        <v>4.8017237040747007E-2</v>
      </c>
      <c r="G91" s="128"/>
      <c r="H91" s="73">
        <f ca="1"/>
        <v>39756</v>
      </c>
      <c r="I91" s="159">
        <f ca="1"/>
        <v>1005.75</v>
      </c>
      <c r="J91" s="125">
        <f t="shared" ca="1" si="9"/>
        <v>5.3086239083854236E-2</v>
      </c>
      <c r="K91" s="128">
        <f t="shared" ca="1" si="10"/>
        <v>53086.239083854234</v>
      </c>
    </row>
    <row r="92" spans="1:11" x14ac:dyDescent="0.3">
      <c r="A92" s="73">
        <v>43719</v>
      </c>
      <c r="B92" s="130">
        <v>3000.929932</v>
      </c>
      <c r="C92" s="125">
        <f t="shared" si="6"/>
        <v>4.592634221915759E-2</v>
      </c>
      <c r="D92" s="128">
        <f t="shared" si="7"/>
        <v>45926.342219157588</v>
      </c>
      <c r="E92" s="128">
        <f t="shared" ca="1" si="8"/>
        <v>79957.266748767404</v>
      </c>
      <c r="F92" s="124">
        <f t="shared" ca="1" si="11"/>
        <v>4.2695533749559145E-2</v>
      </c>
      <c r="G92" s="128"/>
      <c r="H92" s="73">
        <f ca="1"/>
        <v>39755</v>
      </c>
      <c r="I92" s="159">
        <f ca="1"/>
        <v>966.29998799999998</v>
      </c>
      <c r="J92" s="125">
        <f t="shared" ca="1" si="9"/>
        <v>-1.93830277398086E-2</v>
      </c>
      <c r="K92" s="128">
        <f t="shared" ca="1" si="10"/>
        <v>-19383.0277398086</v>
      </c>
    </row>
    <row r="93" spans="1:11" x14ac:dyDescent="0.3">
      <c r="A93" s="73">
        <v>43718</v>
      </c>
      <c r="B93" s="130">
        <v>2979.389893</v>
      </c>
      <c r="C93" s="125">
        <f t="shared" si="6"/>
        <v>3.5092661186445717E-2</v>
      </c>
      <c r="D93" s="128">
        <f t="shared" si="7"/>
        <v>35092.661186445715</v>
      </c>
      <c r="E93" s="128">
        <f t="shared" ca="1" si="8"/>
        <v>79957.266748767404</v>
      </c>
      <c r="F93" s="124">
        <f t="shared" ca="1" si="11"/>
        <v>3.1430378702424377E-2</v>
      </c>
      <c r="G93" s="128"/>
      <c r="H93" s="73">
        <f ca="1"/>
        <v>39752</v>
      </c>
      <c r="I93" s="159">
        <f ca="1"/>
        <v>968.75</v>
      </c>
      <c r="J93" s="125">
        <f t="shared" ca="1" si="9"/>
        <v>2.9982470214012791E-2</v>
      </c>
      <c r="K93" s="128">
        <f t="shared" ca="1" si="10"/>
        <v>29982.470214012792</v>
      </c>
    </row>
    <row r="94" spans="1:11" x14ac:dyDescent="0.3">
      <c r="A94" s="73">
        <v>43717</v>
      </c>
      <c r="B94" s="130">
        <v>2978.429932</v>
      </c>
      <c r="C94" s="125">
        <f t="shared" si="6"/>
        <v>4.6123901101377429E-2</v>
      </c>
      <c r="D94" s="128">
        <f t="shared" si="7"/>
        <v>46123.901101377429</v>
      </c>
      <c r="E94" s="128">
        <f t="shared" ca="1" si="8"/>
        <v>79957.266748767404</v>
      </c>
      <c r="F94" s="124">
        <f t="shared" ca="1" si="11"/>
        <v>2.8207752843914857E-2</v>
      </c>
      <c r="G94" s="128"/>
      <c r="H94" s="73">
        <f ca="1"/>
        <v>39751</v>
      </c>
      <c r="I94" s="159">
        <f ca="1"/>
        <v>954.09002699999996</v>
      </c>
      <c r="J94" s="125">
        <f t="shared" ca="1" si="9"/>
        <v>8.0936086732830148E-3</v>
      </c>
      <c r="K94" s="128">
        <f t="shared" ca="1" si="10"/>
        <v>8093.6086732830145</v>
      </c>
    </row>
    <row r="95" spans="1:11" x14ac:dyDescent="0.3">
      <c r="A95" s="73">
        <v>43714</v>
      </c>
      <c r="B95" s="130">
        <v>2978.709961</v>
      </c>
      <c r="C95" s="125">
        <f t="shared" si="6"/>
        <v>1.9076621541509242E-2</v>
      </c>
      <c r="D95" s="128">
        <f t="shared" si="7"/>
        <v>19076.621541509241</v>
      </c>
      <c r="E95" s="128">
        <f t="shared" ca="1" si="8"/>
        <v>79957.266748767404</v>
      </c>
      <c r="F95" s="124">
        <f t="shared" ca="1" si="11"/>
        <v>2.6603277064412678E-2</v>
      </c>
      <c r="G95" s="128"/>
      <c r="H95" s="73">
        <f ca="1"/>
        <v>39750</v>
      </c>
      <c r="I95" s="159">
        <f ca="1"/>
        <v>930.09002699999996</v>
      </c>
      <c r="J95" s="125">
        <f t="shared" ca="1" si="9"/>
        <v>2.4508723275317834E-2</v>
      </c>
      <c r="K95" s="128">
        <f t="shared" ca="1" si="10"/>
        <v>24508.723275317832</v>
      </c>
    </row>
    <row r="96" spans="1:11" x14ac:dyDescent="0.3">
      <c r="A96" s="73">
        <v>43713</v>
      </c>
      <c r="B96" s="130">
        <v>2976</v>
      </c>
      <c r="C96" s="125">
        <f t="shared" si="6"/>
        <v>1.7634229302506021E-2</v>
      </c>
      <c r="D96" s="128">
        <f t="shared" si="7"/>
        <v>17634.229302506021</v>
      </c>
      <c r="E96" s="128">
        <f t="shared" ca="1" si="8"/>
        <v>79957.266748767404</v>
      </c>
      <c r="F96" s="124">
        <f t="shared" ca="1" si="11"/>
        <v>2.5807226845899756E-2</v>
      </c>
      <c r="G96" s="128"/>
      <c r="H96" s="73">
        <f ca="1"/>
        <v>39749</v>
      </c>
      <c r="I96" s="159">
        <f ca="1"/>
        <v>940.51000999999997</v>
      </c>
      <c r="J96" s="125">
        <f t="shared" ca="1" si="9"/>
        <v>-5.7614652582492654E-2</v>
      </c>
      <c r="K96" s="128">
        <f t="shared" ca="1" si="10"/>
        <v>-57614.65258249265</v>
      </c>
    </row>
    <row r="97" spans="1:11" x14ac:dyDescent="0.3">
      <c r="A97" s="73">
        <v>43712</v>
      </c>
      <c r="B97" s="130">
        <v>2937.780029</v>
      </c>
      <c r="C97" s="125">
        <f t="shared" si="6"/>
        <v>1.2849470910807126E-2</v>
      </c>
      <c r="D97" s="128">
        <f t="shared" si="7"/>
        <v>12849.470910807126</v>
      </c>
      <c r="E97" s="128">
        <f t="shared" ca="1" si="8"/>
        <v>79957.266748767404</v>
      </c>
      <c r="F97" s="124">
        <f t="shared" ca="1" si="11"/>
        <v>8.1467617748129939E-3</v>
      </c>
      <c r="G97" s="128"/>
      <c r="H97" s="73">
        <f ca="1"/>
        <v>39748</v>
      </c>
      <c r="I97" s="159">
        <f ca="1"/>
        <v>848.919983</v>
      </c>
      <c r="J97" s="125">
        <f t="shared" ca="1" si="9"/>
        <v>-0.1539143835091894</v>
      </c>
      <c r="K97" s="128">
        <f t="shared" ca="1" si="10"/>
        <v>-153914.38350918941</v>
      </c>
    </row>
    <row r="98" spans="1:11" x14ac:dyDescent="0.3">
      <c r="A98" s="73">
        <v>43711</v>
      </c>
      <c r="B98" s="130">
        <v>2906.2700199999999</v>
      </c>
      <c r="C98" s="125">
        <f t="shared" si="6"/>
        <v>-5.9445838532551365E-3</v>
      </c>
      <c r="D98" s="128">
        <f t="shared" si="7"/>
        <v>-5944.5838532551361</v>
      </c>
      <c r="E98" s="128">
        <f t="shared" ca="1" si="8"/>
        <v>79957.266748767404</v>
      </c>
      <c r="F98" s="124">
        <f t="shared" ca="1" si="11"/>
        <v>3.0198238285166212E-3</v>
      </c>
      <c r="G98" s="128"/>
      <c r="H98" s="73">
        <f ca="1"/>
        <v>39745</v>
      </c>
      <c r="I98" s="159">
        <f ca="1"/>
        <v>876.77002000000005</v>
      </c>
      <c r="J98" s="125">
        <f t="shared" ca="1" si="9"/>
        <v>-2.4966028028752474E-2</v>
      </c>
      <c r="K98" s="128">
        <f t="shared" ca="1" si="10"/>
        <v>-24966.028028752473</v>
      </c>
    </row>
    <row r="99" spans="1:11" x14ac:dyDescent="0.3">
      <c r="A99" s="73">
        <v>43707</v>
      </c>
      <c r="B99" s="130">
        <v>2926.459961</v>
      </c>
      <c r="C99" s="125">
        <f t="shared" si="6"/>
        <v>1.3078648340885124E-2</v>
      </c>
      <c r="D99" s="128">
        <f t="shared" si="7"/>
        <v>13078.648340885124</v>
      </c>
      <c r="E99" s="128">
        <f t="shared" ca="1" si="8"/>
        <v>79957.266748767404</v>
      </c>
      <c r="F99" s="124">
        <f t="shared" ca="1" si="11"/>
        <v>1.0259799327035912E-2</v>
      </c>
      <c r="G99" s="128"/>
      <c r="H99" s="73">
        <f ca="1"/>
        <v>39744</v>
      </c>
      <c r="I99" s="159">
        <f ca="1"/>
        <v>908.10998500000005</v>
      </c>
      <c r="J99" s="125">
        <f t="shared" ca="1" si="9"/>
        <v>-1.9891837016617897E-3</v>
      </c>
      <c r="K99" s="128">
        <f t="shared" ca="1" si="10"/>
        <v>-1989.1837016617897</v>
      </c>
    </row>
    <row r="100" spans="1:11" x14ac:dyDescent="0.3">
      <c r="A100" s="73">
        <v>43706</v>
      </c>
      <c r="B100" s="130">
        <v>2924.580078</v>
      </c>
      <c r="C100" s="125">
        <f t="shared" si="6"/>
        <v>2.7033283238775851E-2</v>
      </c>
      <c r="D100" s="128">
        <f t="shared" si="7"/>
        <v>27033.28323877585</v>
      </c>
      <c r="E100" s="128">
        <f t="shared" ca="1" si="8"/>
        <v>79957.266748767404</v>
      </c>
      <c r="F100" s="124">
        <f t="shared" ca="1" si="11"/>
        <v>1.7354962804317253E-2</v>
      </c>
      <c r="G100" s="128"/>
      <c r="H100" s="73">
        <f ca="1"/>
        <v>39743</v>
      </c>
      <c r="I100" s="159">
        <f ca="1"/>
        <v>896.78002900000001</v>
      </c>
      <c r="J100" s="125">
        <f t="shared" ca="1" si="9"/>
        <v>-8.9507962739846181E-2</v>
      </c>
      <c r="K100" s="128">
        <f t="shared" ca="1" si="10"/>
        <v>-89507.962739846174</v>
      </c>
    </row>
    <row r="101" spans="1:11" x14ac:dyDescent="0.3">
      <c r="A101" s="73">
        <v>43705</v>
      </c>
      <c r="B101" s="130">
        <v>2887.9399410000001</v>
      </c>
      <c r="C101" s="125">
        <f t="shared" si="6"/>
        <v>1.6665437360694035E-2</v>
      </c>
      <c r="D101" s="128">
        <f t="shared" si="7"/>
        <v>16665.437360694035</v>
      </c>
      <c r="E101" s="128">
        <f t="shared" ca="1" si="8"/>
        <v>79957.266748767404</v>
      </c>
      <c r="F101" s="124">
        <f t="shared" ca="1" si="11"/>
        <v>1.0836604112290704E-2</v>
      </c>
      <c r="G101" s="128"/>
      <c r="H101" s="73">
        <f ca="1"/>
        <v>39742</v>
      </c>
      <c r="I101" s="159">
        <f ca="1"/>
        <v>955.04998799999998</v>
      </c>
      <c r="J101" s="125">
        <f t="shared" ca="1" si="9"/>
        <v>-4.1335828901675864E-2</v>
      </c>
      <c r="K101" s="128">
        <f t="shared" ca="1" si="10"/>
        <v>-41335.828901675864</v>
      </c>
    </row>
    <row r="102" spans="1:11" x14ac:dyDescent="0.3">
      <c r="A102" s="73">
        <v>43704</v>
      </c>
      <c r="B102" s="130">
        <v>2869.1599120000001</v>
      </c>
      <c r="C102" s="125">
        <f t="shared" si="6"/>
        <v>-1.9533118275427142E-2</v>
      </c>
      <c r="D102" s="128">
        <f t="shared" si="7"/>
        <v>-19533.118275427143</v>
      </c>
      <c r="E102" s="128">
        <f t="shared" ca="1" si="8"/>
        <v>79957.266748767404</v>
      </c>
      <c r="F102" s="124">
        <f t="shared" ca="1" si="11"/>
        <v>2.5647468483682712E-3</v>
      </c>
      <c r="G102" s="128"/>
      <c r="H102" s="73">
        <f ca="1"/>
        <v>39741</v>
      </c>
      <c r="I102" s="159">
        <f ca="1"/>
        <v>985.40002400000003</v>
      </c>
      <c r="J102" s="125">
        <f t="shared" ca="1" si="9"/>
        <v>-6.7641845400535749E-2</v>
      </c>
      <c r="K102" s="128">
        <f t="shared" ca="1" si="10"/>
        <v>-67641.845400535749</v>
      </c>
    </row>
    <row r="103" spans="1:11" x14ac:dyDescent="0.3">
      <c r="A103" s="73">
        <v>43703</v>
      </c>
      <c r="B103" s="130">
        <v>2878.3798830000001</v>
      </c>
      <c r="C103" s="125">
        <f t="shared" si="6"/>
        <v>-1.4986186815943991E-3</v>
      </c>
      <c r="D103" s="128">
        <f t="shared" si="7"/>
        <v>-1498.618681594399</v>
      </c>
      <c r="E103" s="128">
        <f t="shared" ca="1" si="8"/>
        <v>79957.266748767404</v>
      </c>
      <c r="F103" s="124">
        <f t="shared" ca="1" si="11"/>
        <v>5.3860068635447345E-3</v>
      </c>
      <c r="G103" s="128"/>
      <c r="H103" s="73">
        <f ca="1"/>
        <v>39738</v>
      </c>
      <c r="I103" s="159">
        <f ca="1"/>
        <v>940.54998799999998</v>
      </c>
      <c r="J103" s="125">
        <f t="shared" ca="1" si="9"/>
        <v>-0.14435558971926887</v>
      </c>
      <c r="K103" s="128">
        <f t="shared" ca="1" si="10"/>
        <v>-144355.58971926887</v>
      </c>
    </row>
    <row r="104" spans="1:11" x14ac:dyDescent="0.3">
      <c r="A104" s="73">
        <v>43700</v>
      </c>
      <c r="B104" s="130">
        <v>2847.110107</v>
      </c>
      <c r="C104" s="125">
        <f t="shared" si="6"/>
        <v>-2.4511262879106432E-2</v>
      </c>
      <c r="D104" s="128">
        <f t="shared" si="7"/>
        <v>-24511.262879106431</v>
      </c>
      <c r="E104" s="128">
        <f t="shared" ca="1" si="8"/>
        <v>79957.266748767404</v>
      </c>
      <c r="F104" s="124">
        <f t="shared" ca="1" si="11"/>
        <v>-3.4790927108466763E-3</v>
      </c>
      <c r="G104" s="128"/>
      <c r="H104" s="73">
        <f ca="1"/>
        <v>39737</v>
      </c>
      <c r="I104" s="159">
        <f ca="1"/>
        <v>946.42999299999997</v>
      </c>
      <c r="J104" s="125">
        <f t="shared" ca="1" si="9"/>
        <v>-0.15063541626123866</v>
      </c>
      <c r="K104" s="128">
        <f t="shared" ca="1" si="10"/>
        <v>-150635.41626123866</v>
      </c>
    </row>
    <row r="105" spans="1:11" x14ac:dyDescent="0.3">
      <c r="A105" s="73">
        <v>43699</v>
      </c>
      <c r="B105" s="130">
        <v>2922.9499510000001</v>
      </c>
      <c r="C105" s="125">
        <f t="shared" si="6"/>
        <v>-5.1530540407309644E-3</v>
      </c>
      <c r="D105" s="128">
        <f t="shared" si="7"/>
        <v>-5153.0540407309645</v>
      </c>
      <c r="E105" s="128">
        <f t="shared" ca="1" si="8"/>
        <v>79957.266748767404</v>
      </c>
      <c r="F105" s="124">
        <f t="shared" ca="1" si="11"/>
        <v>2.5549736674930434E-2</v>
      </c>
      <c r="G105" s="128"/>
      <c r="H105" s="73">
        <f ca="1"/>
        <v>39736</v>
      </c>
      <c r="I105" s="159">
        <f ca="1"/>
        <v>907.84002699999996</v>
      </c>
      <c r="J105" s="125">
        <f t="shared" ca="1" si="9"/>
        <v>-0.21809382730648219</v>
      </c>
      <c r="K105" s="128">
        <f t="shared" ca="1" si="10"/>
        <v>-218093.82730648218</v>
      </c>
    </row>
    <row r="106" spans="1:11" x14ac:dyDescent="0.3">
      <c r="A106" s="73">
        <v>43698</v>
      </c>
      <c r="B106" s="130">
        <v>2924.429932</v>
      </c>
      <c r="C106" s="125">
        <f t="shared" si="6"/>
        <v>1.4025739526804859E-2</v>
      </c>
      <c r="D106" s="128">
        <f t="shared" si="7"/>
        <v>14025.739526804859</v>
      </c>
      <c r="E106" s="128">
        <f t="shared" ca="1" si="8"/>
        <v>79957.266748767404</v>
      </c>
      <c r="F106" s="124">
        <f t="shared" ca="1" si="11"/>
        <v>2.9478750845479906E-2</v>
      </c>
      <c r="G106" s="128"/>
      <c r="H106" s="73">
        <f ca="1"/>
        <v>39735</v>
      </c>
      <c r="I106" s="159">
        <f ca="1"/>
        <v>998.01000999999997</v>
      </c>
      <c r="J106" s="125">
        <f t="shared" ca="1" si="9"/>
        <v>-0.144337920680638</v>
      </c>
      <c r="K106" s="128">
        <f t="shared" ca="1" si="10"/>
        <v>-144337.920680638</v>
      </c>
    </row>
    <row r="107" spans="1:11" x14ac:dyDescent="0.3">
      <c r="A107" s="73">
        <v>43697</v>
      </c>
      <c r="B107" s="130">
        <v>2900.51001</v>
      </c>
      <c r="C107" s="125">
        <f t="shared" si="6"/>
        <v>6.5029443258626252E-3</v>
      </c>
      <c r="D107" s="128">
        <f t="shared" si="7"/>
        <v>6502.9443258626252</v>
      </c>
      <c r="E107" s="128">
        <f t="shared" ca="1" si="8"/>
        <v>79957.266748767404</v>
      </c>
      <c r="F107" s="124">
        <f t="shared" ca="1" si="11"/>
        <v>2.9144466336959773E-2</v>
      </c>
      <c r="G107" s="128"/>
      <c r="H107" s="73">
        <f ca="1"/>
        <v>39734</v>
      </c>
      <c r="I107" s="159">
        <f ca="1"/>
        <v>1003.349976</v>
      </c>
      <c r="J107" s="125">
        <f t="shared" ca="1" si="9"/>
        <v>-9.3156363678458476E-2</v>
      </c>
      <c r="K107" s="128">
        <f t="shared" ca="1" si="10"/>
        <v>-93156.363678458481</v>
      </c>
    </row>
    <row r="108" spans="1:11" x14ac:dyDescent="0.3">
      <c r="A108" s="73">
        <v>43696</v>
      </c>
      <c r="B108" s="130">
        <v>2923.6499020000001</v>
      </c>
      <c r="C108" s="125">
        <f t="shared" si="6"/>
        <v>2.7738883791625479E-2</v>
      </c>
      <c r="D108" s="128">
        <f t="shared" si="7"/>
        <v>27738.883791625478</v>
      </c>
      <c r="E108" s="128">
        <f t="shared" ca="1" si="8"/>
        <v>79957.266748767404</v>
      </c>
      <c r="F108" s="124">
        <f t="shared" ca="1" si="11"/>
        <v>2.9468704541359525E-2</v>
      </c>
      <c r="G108" s="128"/>
      <c r="H108" s="73">
        <f ca="1"/>
        <v>39731</v>
      </c>
      <c r="I108" s="159">
        <f ca="1"/>
        <v>899.21997099999999</v>
      </c>
      <c r="J108" s="125">
        <f t="shared" ca="1" si="9"/>
        <v>-0.25884596489081624</v>
      </c>
      <c r="K108" s="128">
        <f t="shared" ca="1" si="10"/>
        <v>-258845.96489081625</v>
      </c>
    </row>
    <row r="109" spans="1:11" x14ac:dyDescent="0.3">
      <c r="A109" s="73">
        <v>43693</v>
      </c>
      <c r="B109" s="130">
        <v>2888.679932</v>
      </c>
      <c r="C109" s="125">
        <f t="shared" si="6"/>
        <v>-1.4791738297506796E-2</v>
      </c>
      <c r="D109" s="128">
        <f t="shared" si="7"/>
        <v>-14791.738297506796</v>
      </c>
      <c r="E109" s="128">
        <f t="shared" ca="1" si="8"/>
        <v>79957.266748767404</v>
      </c>
      <c r="F109" s="124">
        <f t="shared" ca="1" si="11"/>
        <v>2.3654024589013112E-2</v>
      </c>
      <c r="G109" s="128"/>
      <c r="H109" s="73">
        <f ca="1"/>
        <v>39730</v>
      </c>
      <c r="I109" s="159">
        <f ca="1"/>
        <v>909.919983</v>
      </c>
      <c r="J109" s="125">
        <f t="shared" ca="1" si="9"/>
        <v>-0.24749008223385727</v>
      </c>
      <c r="K109" s="128">
        <f t="shared" ca="1" si="10"/>
        <v>-247490.08223385728</v>
      </c>
    </row>
    <row r="110" spans="1:11" x14ac:dyDescent="0.3">
      <c r="A110" s="73">
        <v>43692</v>
      </c>
      <c r="B110" s="130">
        <v>2847.6000979999999</v>
      </c>
      <c r="C110" s="125">
        <f t="shared" si="6"/>
        <v>-3.5875336503526256E-2</v>
      </c>
      <c r="D110" s="128">
        <f t="shared" si="7"/>
        <v>-35875.336503526254</v>
      </c>
      <c r="E110" s="128">
        <f t="shared" ca="1" si="8"/>
        <v>79957.266748767404</v>
      </c>
      <c r="F110" s="124">
        <f t="shared" ca="1" si="11"/>
        <v>5.0542370868487119E-3</v>
      </c>
      <c r="G110" s="128"/>
      <c r="H110" s="73">
        <f ca="1"/>
        <v>39729</v>
      </c>
      <c r="I110" s="159">
        <f ca="1"/>
        <v>984.94000200000005</v>
      </c>
      <c r="J110" s="125">
        <f t="shared" ca="1" si="9"/>
        <v>-0.16943677961933756</v>
      </c>
      <c r="K110" s="128">
        <f t="shared" ca="1" si="10"/>
        <v>-169436.77961933755</v>
      </c>
    </row>
    <row r="111" spans="1:11" x14ac:dyDescent="0.3">
      <c r="A111" s="73">
        <v>43691</v>
      </c>
      <c r="B111" s="130">
        <v>2840.6000979999999</v>
      </c>
      <c r="C111" s="125">
        <f t="shared" si="6"/>
        <v>-4.6899989426616329E-2</v>
      </c>
      <c r="D111" s="128">
        <f t="shared" si="7"/>
        <v>-46899.989426616332</v>
      </c>
      <c r="E111" s="128">
        <f t="shared" ca="1" si="8"/>
        <v>79957.266748767404</v>
      </c>
      <c r="F111" s="124">
        <f t="shared" ca="1" si="11"/>
        <v>-4.5486650611527013E-3</v>
      </c>
      <c r="G111" s="128"/>
      <c r="H111" s="73">
        <f ca="1"/>
        <v>39728</v>
      </c>
      <c r="I111" s="159">
        <f ca="1"/>
        <v>996.22997999999995</v>
      </c>
      <c r="J111" s="125">
        <f t="shared" ca="1" si="9"/>
        <v>-0.16157781865795628</v>
      </c>
      <c r="K111" s="128">
        <f t="shared" ca="1" si="10"/>
        <v>-161577.81865795629</v>
      </c>
    </row>
    <row r="112" spans="1:11" x14ac:dyDescent="0.3">
      <c r="A112" s="73">
        <v>43690</v>
      </c>
      <c r="B112" s="130">
        <v>2926.320068</v>
      </c>
      <c r="C112" s="125">
        <f t="shared" si="6"/>
        <v>-2.8826643599191515E-2</v>
      </c>
      <c r="D112" s="128">
        <f t="shared" si="7"/>
        <v>-28826.643599191513</v>
      </c>
      <c r="E112" s="128">
        <f t="shared" ca="1" si="8"/>
        <v>79957.266748767404</v>
      </c>
      <c r="F112" s="124">
        <f t="shared" ca="1" si="11"/>
        <v>2.4012358951816415E-2</v>
      </c>
      <c r="G112" s="128"/>
      <c r="H112" s="73">
        <f ca="1"/>
        <v>39727</v>
      </c>
      <c r="I112" s="159">
        <f ca="1"/>
        <v>1056.8900149999999</v>
      </c>
      <c r="J112" s="125">
        <f t="shared" ca="1" si="9"/>
        <v>-0.12443144689349528</v>
      </c>
      <c r="K112" s="128">
        <f t="shared" ca="1" si="10"/>
        <v>-124431.44689349527</v>
      </c>
    </row>
    <row r="113" spans="1:11" x14ac:dyDescent="0.3">
      <c r="A113" s="73">
        <v>43689</v>
      </c>
      <c r="B113" s="130">
        <v>2882.6999510000001</v>
      </c>
      <c r="C113" s="125">
        <f t="shared" si="6"/>
        <v>-4.5770074289824825E-2</v>
      </c>
      <c r="D113" s="128">
        <f t="shared" si="7"/>
        <v>-45770.074289824828</v>
      </c>
      <c r="E113" s="128">
        <f t="shared" ca="1" si="8"/>
        <v>79957.266748767404</v>
      </c>
      <c r="F113" s="124">
        <f t="shared" ca="1" si="11"/>
        <v>8.4836188898520515E-3</v>
      </c>
      <c r="G113" s="128"/>
      <c r="H113" s="73">
        <f ca="1"/>
        <v>39724</v>
      </c>
      <c r="I113" s="159">
        <f ca="1"/>
        <v>1099.2299800000001</v>
      </c>
      <c r="J113" s="125">
        <f t="shared" ca="1" si="9"/>
        <v>-0.12417533660301716</v>
      </c>
      <c r="K113" s="128">
        <f t="shared" ca="1" si="10"/>
        <v>-124175.33660301716</v>
      </c>
    </row>
    <row r="114" spans="1:11" x14ac:dyDescent="0.3">
      <c r="A114" s="73">
        <v>43686</v>
      </c>
      <c r="B114" s="130">
        <v>2918.6499020000001</v>
      </c>
      <c r="C114" s="125">
        <f t="shared" si="6"/>
        <v>-3.5431315794137608E-2</v>
      </c>
      <c r="D114" s="128">
        <f t="shared" si="7"/>
        <v>-35431.315794137605</v>
      </c>
      <c r="E114" s="128">
        <f t="shared" ca="1" si="8"/>
        <v>79957.266748767404</v>
      </c>
      <c r="F114" s="124">
        <f t="shared" ca="1" si="11"/>
        <v>2.3944008681768381E-2</v>
      </c>
      <c r="G114" s="128"/>
      <c r="H114" s="73">
        <f ca="1"/>
        <v>39723</v>
      </c>
      <c r="I114" s="159">
        <f ca="1"/>
        <v>1114.280029</v>
      </c>
      <c r="J114" s="125">
        <f t="shared" ca="1" si="9"/>
        <v>-7.6443610277216023E-2</v>
      </c>
      <c r="K114" s="128">
        <f t="shared" ca="1" si="10"/>
        <v>-76443.610277216023</v>
      </c>
    </row>
    <row r="115" spans="1:11" x14ac:dyDescent="0.3">
      <c r="A115" s="73">
        <v>43685</v>
      </c>
      <c r="B115" s="130">
        <v>2938.0900879999999</v>
      </c>
      <c r="C115" s="125">
        <f t="shared" si="6"/>
        <v>-2.1833235909068716E-2</v>
      </c>
      <c r="D115" s="128">
        <f t="shared" si="7"/>
        <v>-21833.235909068717</v>
      </c>
      <c r="E115" s="128">
        <f t="shared" ca="1" si="8"/>
        <v>79957.266748767404</v>
      </c>
      <c r="F115" s="124">
        <f t="shared" ca="1" si="11"/>
        <v>3.4411247426443081E-2</v>
      </c>
      <c r="G115" s="128"/>
      <c r="H115" s="73">
        <f ca="1"/>
        <v>39722</v>
      </c>
      <c r="I115" s="159">
        <f ca="1"/>
        <v>1161.0600589999999</v>
      </c>
      <c r="J115" s="125">
        <f t="shared" ca="1" si="9"/>
        <v>4.0384679385181421E-3</v>
      </c>
      <c r="K115" s="128">
        <f t="shared" ca="1" si="10"/>
        <v>4038.4679385181421</v>
      </c>
    </row>
    <row r="116" spans="1:11" x14ac:dyDescent="0.3">
      <c r="A116" s="73">
        <v>43684</v>
      </c>
      <c r="B116" s="130">
        <v>2883.9799800000001</v>
      </c>
      <c r="C116" s="125">
        <f t="shared" si="6"/>
        <v>-4.4900606827108613E-2</v>
      </c>
      <c r="D116" s="128">
        <f t="shared" si="7"/>
        <v>-44900.606827108611</v>
      </c>
      <c r="E116" s="128">
        <f t="shared" ca="1" si="8"/>
        <v>79957.266748767404</v>
      </c>
      <c r="F116" s="124">
        <f t="shared" ca="1" si="11"/>
        <v>2.0076262046183846E-2</v>
      </c>
      <c r="G116" s="128"/>
      <c r="H116" s="73">
        <f ca="1"/>
        <v>39721</v>
      </c>
      <c r="I116" s="159">
        <f ca="1"/>
        <v>1166.3599850000001</v>
      </c>
      <c r="J116" s="125">
        <f t="shared" ca="1" si="9"/>
        <v>-3.8925504230563623E-2</v>
      </c>
      <c r="K116" s="128">
        <f t="shared" ca="1" si="10"/>
        <v>-38925.504230563623</v>
      </c>
    </row>
    <row r="117" spans="1:11" x14ac:dyDescent="0.3">
      <c r="A117" s="73">
        <v>43683</v>
      </c>
      <c r="B117" s="130">
        <v>2881.7700199999999</v>
      </c>
      <c r="C117" s="125">
        <f t="shared" si="6"/>
        <v>-4.1158272148312913E-2</v>
      </c>
      <c r="D117" s="128">
        <f t="shared" si="7"/>
        <v>-41158.272148312913</v>
      </c>
      <c r="E117" s="128">
        <f t="shared" ca="1" si="8"/>
        <v>79957.266748767404</v>
      </c>
      <c r="F117" s="124">
        <f t="shared" ca="1" si="11"/>
        <v>2.431608837766186E-2</v>
      </c>
      <c r="G117" s="128"/>
      <c r="H117" s="73">
        <f ca="1"/>
        <v>39720</v>
      </c>
      <c r="I117" s="159">
        <f ca="1"/>
        <v>1106.420044</v>
      </c>
      <c r="J117" s="125">
        <f t="shared" ca="1" si="9"/>
        <v>-7.2339993749190756E-2</v>
      </c>
      <c r="K117" s="128">
        <f t="shared" ca="1" si="10"/>
        <v>-72339.993749190762</v>
      </c>
    </row>
    <row r="118" spans="1:11" x14ac:dyDescent="0.3">
      <c r="A118" s="73">
        <v>43682</v>
      </c>
      <c r="B118" s="130">
        <v>2844.73999</v>
      </c>
      <c r="C118" s="125">
        <f t="shared" si="6"/>
        <v>-4.6997865226500846E-2</v>
      </c>
      <c r="D118" s="128">
        <f t="shared" si="7"/>
        <v>-46997.865226500842</v>
      </c>
      <c r="E118" s="128">
        <f t="shared" ca="1" si="8"/>
        <v>79957.266748767404</v>
      </c>
      <c r="F118" s="124">
        <f t="shared" ca="1" si="11"/>
        <v>1.0101925087979247E-2</v>
      </c>
      <c r="G118" s="128"/>
      <c r="H118" s="73">
        <f ca="1"/>
        <v>39717</v>
      </c>
      <c r="I118" s="159">
        <f ca="1"/>
        <v>1213.2700199999999</v>
      </c>
      <c r="J118" s="125">
        <f t="shared" ca="1" si="9"/>
        <v>-3.0702191023733727E-2</v>
      </c>
      <c r="K118" s="128">
        <f t="shared" ca="1" si="10"/>
        <v>-30702.191023733729</v>
      </c>
    </row>
    <row r="119" spans="1:11" x14ac:dyDescent="0.3">
      <c r="A119" s="73">
        <v>43679</v>
      </c>
      <c r="B119" s="130">
        <v>2932.0500489999999</v>
      </c>
      <c r="C119" s="125">
        <f t="shared" si="6"/>
        <v>-1.4970068768902389E-2</v>
      </c>
      <c r="D119" s="128">
        <f t="shared" si="7"/>
        <v>-14970.068768902389</v>
      </c>
      <c r="E119" s="128">
        <f t="shared" ca="1" si="8"/>
        <v>79957.266748767404</v>
      </c>
      <c r="F119" s="124">
        <f t="shared" ca="1" si="11"/>
        <v>4.618923373776318E-2</v>
      </c>
      <c r="G119" s="128"/>
      <c r="H119" s="73">
        <f ca="1"/>
        <v>39716</v>
      </c>
      <c r="I119" s="159">
        <f ca="1"/>
        <v>1209.1800539999999</v>
      </c>
      <c r="J119" s="125">
        <f t="shared" ca="1" si="9"/>
        <v>-3.1920254141873827E-2</v>
      </c>
      <c r="K119" s="128">
        <f t="shared" ca="1" si="10"/>
        <v>-31920.254141873826</v>
      </c>
    </row>
    <row r="120" spans="1:11" x14ac:dyDescent="0.3">
      <c r="A120" s="73">
        <v>43678</v>
      </c>
      <c r="B120" s="130">
        <v>2953.5600589999999</v>
      </c>
      <c r="C120" s="125">
        <f t="shared" si="6"/>
        <v>-1.3872627888668165E-2</v>
      </c>
      <c r="D120" s="128">
        <f t="shared" si="7"/>
        <v>-13872.627888668165</v>
      </c>
      <c r="E120" s="128">
        <f t="shared" ca="1" si="8"/>
        <v>79957.266748767404</v>
      </c>
      <c r="F120" s="124">
        <f t="shared" ca="1" si="11"/>
        <v>4.7800138976447748E-2</v>
      </c>
      <c r="G120" s="128"/>
      <c r="H120" s="73">
        <f ca="1"/>
        <v>39715</v>
      </c>
      <c r="I120" s="159">
        <f ca="1"/>
        <v>1185.869995</v>
      </c>
      <c r="J120" s="125">
        <f t="shared" ca="1" si="9"/>
        <v>-3.7474467175169446E-2</v>
      </c>
      <c r="K120" s="128">
        <f t="shared" ca="1" si="10"/>
        <v>-37474.467175169448</v>
      </c>
    </row>
    <row r="121" spans="1:11" x14ac:dyDescent="0.3">
      <c r="A121" s="73">
        <v>43677</v>
      </c>
      <c r="B121" s="130">
        <v>2980.3798830000001</v>
      </c>
      <c r="C121" s="125">
        <f t="shared" si="6"/>
        <v>-1.3537099689686638E-3</v>
      </c>
      <c r="D121" s="128">
        <f t="shared" si="7"/>
        <v>-1353.7099689686638</v>
      </c>
      <c r="E121" s="128">
        <f t="shared" ca="1" si="8"/>
        <v>79957.266748767404</v>
      </c>
      <c r="F121" s="124">
        <f t="shared" ca="1" si="11"/>
        <v>5.0376376230759412E-2</v>
      </c>
      <c r="G121" s="128"/>
      <c r="H121" s="73">
        <f ca="1"/>
        <v>39714</v>
      </c>
      <c r="I121" s="159">
        <f ca="1"/>
        <v>1188.219971</v>
      </c>
      <c r="J121" s="125">
        <f t="shared" ca="1" si="9"/>
        <v>-2.9636375941099913E-2</v>
      </c>
      <c r="K121" s="128">
        <f t="shared" ca="1" si="10"/>
        <v>-29636.375941099912</v>
      </c>
    </row>
    <row r="122" spans="1:11" x14ac:dyDescent="0.3">
      <c r="A122" s="73">
        <v>43676</v>
      </c>
      <c r="B122" s="130">
        <v>3013.179932</v>
      </c>
      <c r="C122" s="125">
        <f t="shared" si="6"/>
        <v>3.0425336817556659E-3</v>
      </c>
      <c r="D122" s="128">
        <f t="shared" si="7"/>
        <v>3042.5336817556658</v>
      </c>
      <c r="E122" s="128">
        <f t="shared" ca="1" si="8"/>
        <v>79957.266748767404</v>
      </c>
      <c r="F122" s="124">
        <f t="shared" ca="1" si="11"/>
        <v>5.8716004879469486E-2</v>
      </c>
      <c r="G122" s="128"/>
      <c r="H122" s="73">
        <f ca="1"/>
        <v>39713</v>
      </c>
      <c r="I122" s="159">
        <f ca="1"/>
        <v>1207.089966</v>
      </c>
      <c r="J122" s="125">
        <f t="shared" ca="1" si="9"/>
        <v>-4.7878647988020662E-2</v>
      </c>
      <c r="K122" s="128">
        <f t="shared" ca="1" si="10"/>
        <v>-47878.647988020661</v>
      </c>
    </row>
    <row r="123" spans="1:11" x14ac:dyDescent="0.3">
      <c r="A123" s="73">
        <v>43675</v>
      </c>
      <c r="B123" s="130">
        <v>3020.969971</v>
      </c>
      <c r="C123" s="125">
        <f t="shared" si="6"/>
        <v>2.212759808769782E-3</v>
      </c>
      <c r="D123" s="128">
        <f t="shared" si="7"/>
        <v>2212.759808769782</v>
      </c>
      <c r="E123" s="128">
        <f t="shared" ca="1" si="8"/>
        <v>79957.266748767404</v>
      </c>
      <c r="F123" s="124">
        <f t="shared" ca="1" si="11"/>
        <v>7.1114053314840886E-2</v>
      </c>
      <c r="G123" s="128"/>
      <c r="H123" s="73">
        <f ca="1"/>
        <v>39710</v>
      </c>
      <c r="I123" s="159">
        <f ca="1"/>
        <v>1255.079956</v>
      </c>
      <c r="J123" s="125">
        <f t="shared" ca="1" si="9"/>
        <v>1.0279154473142871E-2</v>
      </c>
      <c r="K123" s="128">
        <f t="shared" ca="1" si="10"/>
        <v>10279.154473142871</v>
      </c>
    </row>
    <row r="124" spans="1:11" x14ac:dyDescent="0.3">
      <c r="A124" s="73">
        <v>43672</v>
      </c>
      <c r="B124" s="130">
        <v>3025.860107</v>
      </c>
      <c r="C124" s="125">
        <f t="shared" si="6"/>
        <v>4.0116156573883899E-3</v>
      </c>
      <c r="D124" s="128">
        <f t="shared" si="7"/>
        <v>4011.61565738839</v>
      </c>
      <c r="E124" s="128">
        <f t="shared" ca="1" si="8"/>
        <v>79957.266748767404</v>
      </c>
      <c r="F124" s="124">
        <f t="shared" ca="1" si="11"/>
        <v>7.7977088742898548E-2</v>
      </c>
      <c r="G124" s="128"/>
      <c r="H124" s="73">
        <f ca="1"/>
        <v>39709</v>
      </c>
      <c r="I124" s="159">
        <f ca="1"/>
        <v>1206.51001</v>
      </c>
      <c r="J124" s="125">
        <f t="shared" ca="1" si="9"/>
        <v>-2.4514239692299378E-2</v>
      </c>
      <c r="K124" s="128">
        <f t="shared" ca="1" si="10"/>
        <v>-24514.239692299379</v>
      </c>
    </row>
    <row r="125" spans="1:11" x14ac:dyDescent="0.3">
      <c r="A125" s="73">
        <v>43671</v>
      </c>
      <c r="B125" s="130">
        <v>3003.669922</v>
      </c>
      <c r="C125" s="125">
        <f t="shared" si="6"/>
        <v>1.2533743046614365E-3</v>
      </c>
      <c r="D125" s="128">
        <f t="shared" si="7"/>
        <v>1253.3743046614366</v>
      </c>
      <c r="E125" s="128">
        <f t="shared" ca="1" si="8"/>
        <v>79957.266748767404</v>
      </c>
      <c r="F125" s="124">
        <f t="shared" ca="1" si="11"/>
        <v>7.2038574210780526E-2</v>
      </c>
      <c r="G125" s="128"/>
      <c r="H125" s="73">
        <f ca="1"/>
        <v>39708</v>
      </c>
      <c r="I125" s="159">
        <f ca="1"/>
        <v>1156.3900149999999</v>
      </c>
      <c r="J125" s="125">
        <f t="shared" ca="1" si="9"/>
        <v>-9.3013197744485465E-2</v>
      </c>
      <c r="K125" s="128">
        <f t="shared" ca="1" si="10"/>
        <v>-93013.197744485471</v>
      </c>
    </row>
    <row r="126" spans="1:11" x14ac:dyDescent="0.3">
      <c r="A126" s="73">
        <v>43670</v>
      </c>
      <c r="B126" s="130">
        <v>3019.5600589999999</v>
      </c>
      <c r="C126" s="125">
        <f t="shared" si="6"/>
        <v>8.8504413188363884E-3</v>
      </c>
      <c r="D126" s="128">
        <f t="shared" si="7"/>
        <v>8850.4413188363887</v>
      </c>
      <c r="E126" s="128">
        <f t="shared" ca="1" si="8"/>
        <v>79957.266748767404</v>
      </c>
      <c r="F126" s="124">
        <f t="shared" ca="1" si="11"/>
        <v>7.668776489375162E-2</v>
      </c>
      <c r="G126" s="128"/>
      <c r="H126" s="73">
        <f ca="1"/>
        <v>39707</v>
      </c>
      <c r="I126" s="159">
        <f ca="1"/>
        <v>1213.599976</v>
      </c>
      <c r="J126" s="125">
        <f t="shared" ca="1" si="9"/>
        <v>-5.0079041784841571E-2</v>
      </c>
      <c r="K126" s="128">
        <f t="shared" ca="1" si="10"/>
        <v>-50079.041784841575</v>
      </c>
    </row>
    <row r="127" spans="1:11" x14ac:dyDescent="0.3">
      <c r="A127" s="73">
        <v>43669</v>
      </c>
      <c r="B127" s="130">
        <v>3005.469971</v>
      </c>
      <c r="C127" s="125">
        <f t="shared" si="6"/>
        <v>8.6722475658564946E-3</v>
      </c>
      <c r="D127" s="128">
        <f t="shared" si="7"/>
        <v>8672.2475658564945</v>
      </c>
      <c r="E127" s="128">
        <f t="shared" ca="1" si="8"/>
        <v>79957.266748767404</v>
      </c>
      <c r="F127" s="124">
        <f t="shared" ca="1" si="11"/>
        <v>6.7427368079143513E-2</v>
      </c>
      <c r="G127" s="128"/>
      <c r="H127" s="73">
        <f ca="1"/>
        <v>39706</v>
      </c>
      <c r="I127" s="159">
        <f ca="1"/>
        <v>1192.6999510000001</v>
      </c>
      <c r="J127" s="125">
        <f t="shared" ca="1" si="9"/>
        <v>-7.0258731157974319E-2</v>
      </c>
      <c r="K127" s="128">
        <f t="shared" ca="1" si="10"/>
        <v>-70258.731157974325</v>
      </c>
    </row>
    <row r="128" spans="1:11" x14ac:dyDescent="0.3">
      <c r="A128" s="73">
        <v>43668</v>
      </c>
      <c r="B128" s="130">
        <v>2985.030029</v>
      </c>
      <c r="C128" s="125">
        <f t="shared" si="6"/>
        <v>3.0511527913796854E-3</v>
      </c>
      <c r="D128" s="128">
        <f t="shared" si="7"/>
        <v>3051.1527913796854</v>
      </c>
      <c r="E128" s="128">
        <f t="shared" ca="1" si="8"/>
        <v>79957.266748767404</v>
      </c>
      <c r="F128" s="124">
        <f t="shared" ca="1" si="11"/>
        <v>6.2458392603633728E-2</v>
      </c>
      <c r="G128" s="128"/>
      <c r="H128" s="73">
        <f ca="1"/>
        <v>39703</v>
      </c>
      <c r="I128" s="159">
        <f ca="1"/>
        <v>1251.6999510000001</v>
      </c>
      <c r="J128" s="125">
        <f t="shared" ca="1" si="9"/>
        <v>-3.76573030772408E-2</v>
      </c>
      <c r="K128" s="128">
        <f t="shared" ca="1" si="10"/>
        <v>-37657.303077240802</v>
      </c>
    </row>
    <row r="129" spans="1:11" x14ac:dyDescent="0.3">
      <c r="A129" s="73">
        <v>43665</v>
      </c>
      <c r="B129" s="130">
        <v>2976.610107</v>
      </c>
      <c r="C129" s="125">
        <f t="shared" si="6"/>
        <v>-6.4122545960594302E-3</v>
      </c>
      <c r="D129" s="128">
        <f t="shared" si="7"/>
        <v>-6412.2545960594298</v>
      </c>
      <c r="E129" s="128">
        <f t="shared" ca="1" si="8"/>
        <v>79957.266748767404</v>
      </c>
      <c r="F129" s="124">
        <f t="shared" ca="1" si="11"/>
        <v>6.367147984036059E-2</v>
      </c>
      <c r="G129" s="128"/>
      <c r="H129" s="73">
        <f ca="1"/>
        <v>39702</v>
      </c>
      <c r="I129" s="159">
        <f ca="1"/>
        <v>1249.0500489999999</v>
      </c>
      <c r="J129" s="125">
        <f t="shared" ca="1" si="9"/>
        <v>-2.5443552997611918E-2</v>
      </c>
      <c r="K129" s="128">
        <f t="shared" ca="1" si="10"/>
        <v>-25443.552997611918</v>
      </c>
    </row>
    <row r="130" spans="1:11" x14ac:dyDescent="0.3">
      <c r="A130" s="73">
        <v>43664</v>
      </c>
      <c r="B130" s="130">
        <v>2995.110107</v>
      </c>
      <c r="C130" s="125">
        <f t="shared" si="6"/>
        <v>7.4335763840902569E-3</v>
      </c>
      <c r="D130" s="128">
        <f t="shared" si="7"/>
        <v>7433.5763840902573</v>
      </c>
      <c r="E130" s="128">
        <f t="shared" ca="1" si="8"/>
        <v>79957.266748767404</v>
      </c>
      <c r="F130" s="124">
        <f t="shared" ca="1" si="11"/>
        <v>6.9181934137337864E-2</v>
      </c>
      <c r="G130" s="128"/>
      <c r="H130" s="73">
        <f ca="1"/>
        <v>39701</v>
      </c>
      <c r="I130" s="159">
        <f ca="1"/>
        <v>1232.040039</v>
      </c>
      <c r="J130" s="125">
        <f t="shared" ca="1" si="9"/>
        <v>-3.1041809100661344E-2</v>
      </c>
      <c r="K130" s="128">
        <f t="shared" ca="1" si="10"/>
        <v>-31041.809100661343</v>
      </c>
    </row>
    <row r="131" spans="1:11" x14ac:dyDescent="0.3">
      <c r="A131" s="73">
        <v>43663</v>
      </c>
      <c r="B131" s="130">
        <v>2984.419922</v>
      </c>
      <c r="C131" s="125">
        <f t="shared" si="6"/>
        <v>6.7771953430888487E-3</v>
      </c>
      <c r="D131" s="128">
        <f t="shared" si="7"/>
        <v>6777.1953430888489</v>
      </c>
      <c r="E131" s="128">
        <f t="shared" ca="1" si="8"/>
        <v>79957.266748767404</v>
      </c>
      <c r="F131" s="124">
        <f t="shared" ca="1" si="11"/>
        <v>6.6515579302321326E-2</v>
      </c>
      <c r="G131" s="128"/>
      <c r="H131" s="73">
        <f ca="1"/>
        <v>39700</v>
      </c>
      <c r="I131" s="159">
        <f ca="1"/>
        <v>1224.51001</v>
      </c>
      <c r="J131" s="125">
        <f t="shared" ca="1" si="9"/>
        <v>-3.341381479592509E-2</v>
      </c>
      <c r="K131" s="128">
        <f t="shared" ca="1" si="10"/>
        <v>-33413.814795925093</v>
      </c>
    </row>
    <row r="132" spans="1:11" x14ac:dyDescent="0.3">
      <c r="A132" s="73">
        <v>43662</v>
      </c>
      <c r="B132" s="130">
        <v>3004.040039</v>
      </c>
      <c r="C132" s="125">
        <f t="shared" si="6"/>
        <v>2.1171009459741708E-2</v>
      </c>
      <c r="D132" s="128">
        <f t="shared" si="7"/>
        <v>21171.009459741708</v>
      </c>
      <c r="E132" s="128">
        <f t="shared" ca="1" si="8"/>
        <v>79957.266748767404</v>
      </c>
      <c r="F132" s="124">
        <f t="shared" ca="1" si="11"/>
        <v>8.2919379579675878E-2</v>
      </c>
      <c r="G132" s="128"/>
      <c r="H132" s="73">
        <f ca="1"/>
        <v>39699</v>
      </c>
      <c r="I132" s="159">
        <f ca="1"/>
        <v>1267.790039</v>
      </c>
      <c r="J132" s="125">
        <f t="shared" ca="1" si="9"/>
        <v>-1.8890197280312493E-2</v>
      </c>
      <c r="K132" s="128">
        <f t="shared" ca="1" si="10"/>
        <v>-18890.197280312492</v>
      </c>
    </row>
    <row r="133" spans="1:11" x14ac:dyDescent="0.3">
      <c r="A133" s="73">
        <v>43661</v>
      </c>
      <c r="B133" s="130">
        <v>3014.3000489999999</v>
      </c>
      <c r="C133" s="125">
        <f t="shared" si="6"/>
        <v>3.0558144969276224E-2</v>
      </c>
      <c r="D133" s="128">
        <f t="shared" si="7"/>
        <v>30558.144969276225</v>
      </c>
      <c r="E133" s="128">
        <f t="shared" ca="1" si="8"/>
        <v>79957.266748767404</v>
      </c>
      <c r="F133" s="124">
        <f t="shared" ca="1" si="11"/>
        <v>7.8909298333470046E-2</v>
      </c>
      <c r="G133" s="128"/>
      <c r="H133" s="73">
        <f ca="1"/>
        <v>39696</v>
      </c>
      <c r="I133" s="159">
        <f ca="1"/>
        <v>1242.3100589999999</v>
      </c>
      <c r="J133" s="125">
        <f t="shared" ca="1" si="9"/>
        <v>-2.7713358798240217E-2</v>
      </c>
      <c r="K133" s="128">
        <f t="shared" ca="1" si="10"/>
        <v>-27713.358798240217</v>
      </c>
    </row>
    <row r="134" spans="1:11" x14ac:dyDescent="0.3">
      <c r="A134" s="73">
        <v>43658</v>
      </c>
      <c r="B134" s="130">
        <v>3013.7700199999999</v>
      </c>
      <c r="C134" s="125">
        <f t="shared" si="6"/>
        <v>3.4316245565838566E-2</v>
      </c>
      <c r="D134" s="128">
        <f t="shared" si="7"/>
        <v>34316.245565838566</v>
      </c>
      <c r="E134" s="128">
        <f t="shared" ca="1" si="8"/>
        <v>79957.266748767404</v>
      </c>
      <c r="F134" s="124">
        <f t="shared" ca="1" si="11"/>
        <v>8.2466266223818474E-2</v>
      </c>
      <c r="G134" s="128"/>
      <c r="H134" s="73">
        <f ca="1"/>
        <v>39695</v>
      </c>
      <c r="I134" s="159">
        <f ca="1"/>
        <v>1236.829956</v>
      </c>
      <c r="J134" s="125">
        <f t="shared" ca="1" si="9"/>
        <v>-2.9587209382285984E-2</v>
      </c>
      <c r="K134" s="128">
        <f t="shared" ca="1" si="10"/>
        <v>-29587.209382285982</v>
      </c>
    </row>
    <row r="135" spans="1:11" x14ac:dyDescent="0.3">
      <c r="A135" s="73">
        <v>43657</v>
      </c>
      <c r="B135" s="130">
        <v>2999.9099120000001</v>
      </c>
      <c r="C135" s="125">
        <f t="shared" si="6"/>
        <v>2.8289092373918967E-2</v>
      </c>
      <c r="D135" s="128">
        <f t="shared" si="7"/>
        <v>28289.092373918967</v>
      </c>
      <c r="E135" s="128">
        <f t="shared" ca="1" si="8"/>
        <v>79957.266748767404</v>
      </c>
      <c r="F135" s="124">
        <f t="shared" ca="1" si="11"/>
        <v>8.6994745340043034E-2</v>
      </c>
      <c r="G135" s="128"/>
      <c r="H135" s="73">
        <f ca="1"/>
        <v>39694</v>
      </c>
      <c r="I135" s="159">
        <f ca="1"/>
        <v>1274.9799800000001</v>
      </c>
      <c r="J135" s="125">
        <f t="shared" ca="1" si="9"/>
        <v>6.54464737712801E-3</v>
      </c>
      <c r="K135" s="128">
        <f t="shared" ca="1" si="10"/>
        <v>6544.6473771280098</v>
      </c>
    </row>
    <row r="136" spans="1:11" x14ac:dyDescent="0.3">
      <c r="A136" s="73">
        <v>43656</v>
      </c>
      <c r="B136" s="130">
        <v>2993.070068</v>
      </c>
      <c r="C136" s="125">
        <f t="shared" ref="C136:C199" si="12">B136/B146-1</f>
        <v>1.6201798907506282E-2</v>
      </c>
      <c r="D136" s="128">
        <f t="shared" ref="D136:D199" si="13">C136*$B$5</f>
        <v>16201.798907506281</v>
      </c>
      <c r="E136" s="128">
        <f t="shared" ref="E136:E199" ca="1" si="14">ABS(_xlfn.PERCENTILE.INC(OFFSET(D136,0,0,Window),1-VaRLevel))</f>
        <v>79957.266748767404</v>
      </c>
      <c r="F136" s="124">
        <f t="shared" ca="1" si="11"/>
        <v>9.3714468255451822E-2</v>
      </c>
      <c r="G136" s="128"/>
      <c r="H136" s="73">
        <f ca="1"/>
        <v>39693</v>
      </c>
      <c r="I136" s="159">
        <f ca="1"/>
        <v>1277.579956</v>
      </c>
      <c r="J136" s="125">
        <f t="shared" ref="J136:J199" ca="1" si="15">I136/I146-1</f>
        <v>-7.9776319345081781E-4</v>
      </c>
      <c r="K136" s="128">
        <f t="shared" ref="K136:K199" ca="1" si="16">J136*$B$5</f>
        <v>-797.76319345081777</v>
      </c>
    </row>
    <row r="137" spans="1:11" x14ac:dyDescent="0.3">
      <c r="A137" s="73">
        <v>43655</v>
      </c>
      <c r="B137" s="130">
        <v>2979.6298830000001</v>
      </c>
      <c r="C137" s="125">
        <f t="shared" si="12"/>
        <v>9.8865676489687804E-3</v>
      </c>
      <c r="D137" s="128">
        <f t="shared" si="13"/>
        <v>9886.5676489687812</v>
      </c>
      <c r="E137" s="128">
        <f t="shared" ca="1" si="14"/>
        <v>79957.266748767404</v>
      </c>
      <c r="F137" s="124">
        <f t="shared" ref="F137:F200" ca="1" si="17">B137/OFFSET(B137,250,0)-1</f>
        <v>9.8189573586918044E-2</v>
      </c>
      <c r="G137" s="128"/>
      <c r="H137" s="73">
        <f ca="1"/>
        <v>39689</v>
      </c>
      <c r="I137" s="159">
        <f ca="1"/>
        <v>1282.829956</v>
      </c>
      <c r="J137" s="125">
        <f t="shared" ca="1" si="15"/>
        <v>-1.1839466630822582E-2</v>
      </c>
      <c r="K137" s="128">
        <f t="shared" ca="1" si="16"/>
        <v>-11839.466630822582</v>
      </c>
    </row>
    <row r="138" spans="1:11" x14ac:dyDescent="0.3">
      <c r="A138" s="73">
        <v>43654</v>
      </c>
      <c r="B138" s="130">
        <v>2975.9499510000001</v>
      </c>
      <c r="C138" s="125">
        <f t="shared" si="12"/>
        <v>7.3692258092288299E-3</v>
      </c>
      <c r="D138" s="128">
        <f t="shared" si="13"/>
        <v>7369.2258092288303</v>
      </c>
      <c r="E138" s="128">
        <f t="shared" ca="1" si="14"/>
        <v>79957.266748767404</v>
      </c>
      <c r="F138" s="124">
        <f t="shared" ca="1" si="17"/>
        <v>9.1406857922136098E-2</v>
      </c>
      <c r="G138" s="128"/>
      <c r="H138" s="73">
        <f ca="1"/>
        <v>39688</v>
      </c>
      <c r="I138" s="159">
        <f ca="1"/>
        <v>1300.6800539999999</v>
      </c>
      <c r="J138" s="125">
        <f t="shared" ca="1" si="15"/>
        <v>5.9941370966074548E-3</v>
      </c>
      <c r="K138" s="128">
        <f t="shared" ca="1" si="16"/>
        <v>5994.1370966074546</v>
      </c>
    </row>
    <row r="139" spans="1:11" x14ac:dyDescent="0.3">
      <c r="A139" s="73">
        <v>43649</v>
      </c>
      <c r="B139" s="130">
        <v>2995.820068</v>
      </c>
      <c r="C139" s="125">
        <f t="shared" si="12"/>
        <v>2.3701027153742116E-2</v>
      </c>
      <c r="D139" s="128">
        <f t="shared" si="13"/>
        <v>23701.027153742114</v>
      </c>
      <c r="E139" s="128">
        <f t="shared" ca="1" si="14"/>
        <v>79957.266748767404</v>
      </c>
      <c r="F139" s="124">
        <f t="shared" ca="1" si="17"/>
        <v>0.10206481790867916</v>
      </c>
      <c r="G139" s="128"/>
      <c r="H139" s="73">
        <f ca="1"/>
        <v>39687</v>
      </c>
      <c r="I139" s="159">
        <f ca="1"/>
        <v>1281.660034</v>
      </c>
      <c r="J139" s="125">
        <f t="shared" ca="1" si="15"/>
        <v>-3.2429809093669215E-3</v>
      </c>
      <c r="K139" s="128">
        <f t="shared" ca="1" si="16"/>
        <v>-3242.9809093669214</v>
      </c>
    </row>
    <row r="140" spans="1:11" x14ac:dyDescent="0.3">
      <c r="A140" s="73">
        <v>43648</v>
      </c>
      <c r="B140" s="130">
        <v>2973.01001</v>
      </c>
      <c r="C140" s="125">
        <f t="shared" si="12"/>
        <v>1.8939254562591046E-2</v>
      </c>
      <c r="D140" s="128">
        <f t="shared" si="13"/>
        <v>18939.254562591046</v>
      </c>
      <c r="E140" s="128">
        <f t="shared" ca="1" si="14"/>
        <v>79957.266748767404</v>
      </c>
      <c r="F140" s="124">
        <f t="shared" ca="1" si="17"/>
        <v>9.450318462337215E-2</v>
      </c>
      <c r="G140" s="128"/>
      <c r="H140" s="73">
        <f ca="1"/>
        <v>39686</v>
      </c>
      <c r="I140" s="159">
        <f ca="1"/>
        <v>1271.51001</v>
      </c>
      <c r="J140" s="125">
        <f t="shared" ca="1" si="15"/>
        <v>-1.4019926082458389E-2</v>
      </c>
      <c r="K140" s="128">
        <f t="shared" ca="1" si="16"/>
        <v>-14019.926082458389</v>
      </c>
    </row>
    <row r="141" spans="1:11" x14ac:dyDescent="0.3">
      <c r="A141" s="73">
        <v>43647</v>
      </c>
      <c r="B141" s="130">
        <v>2964.330078</v>
      </c>
      <c r="C141" s="125">
        <f t="shared" si="12"/>
        <v>2.5836914947132028E-2</v>
      </c>
      <c r="D141" s="128">
        <f t="shared" si="13"/>
        <v>25836.914947132027</v>
      </c>
      <c r="E141" s="128">
        <f t="shared" ca="1" si="14"/>
        <v>79957.266748767404</v>
      </c>
      <c r="F141" s="124">
        <f t="shared" ca="1" si="17"/>
        <v>9.8050550064977093E-2</v>
      </c>
      <c r="G141" s="128"/>
      <c r="H141" s="73">
        <f ca="1"/>
        <v>39685</v>
      </c>
      <c r="I141" s="159">
        <f ca="1"/>
        <v>1266.839966</v>
      </c>
      <c r="J141" s="125">
        <f t="shared" ca="1" si="15"/>
        <v>-2.9479347280272128E-2</v>
      </c>
      <c r="K141" s="128">
        <f t="shared" ca="1" si="16"/>
        <v>-29479.347280272126</v>
      </c>
    </row>
    <row r="142" spans="1:11" x14ac:dyDescent="0.3">
      <c r="A142" s="73">
        <v>43644</v>
      </c>
      <c r="B142" s="130">
        <v>2941.76001</v>
      </c>
      <c r="C142" s="125">
        <f t="shared" si="12"/>
        <v>1.8974856209428959E-2</v>
      </c>
      <c r="D142" s="128">
        <f t="shared" si="13"/>
        <v>18974.856209428959</v>
      </c>
      <c r="E142" s="128">
        <f t="shared" ca="1" si="14"/>
        <v>79957.266748767404</v>
      </c>
      <c r="F142" s="124">
        <f t="shared" ca="1" si="17"/>
        <v>8.0314038714340397E-2</v>
      </c>
      <c r="G142" s="128"/>
      <c r="H142" s="73">
        <f ca="1"/>
        <v>39682</v>
      </c>
      <c r="I142" s="159">
        <f ca="1"/>
        <v>1292.1999510000001</v>
      </c>
      <c r="J142" s="125">
        <f t="shared" ca="1" si="15"/>
        <v>-3.1782238734449075E-3</v>
      </c>
      <c r="K142" s="128">
        <f t="shared" ca="1" si="16"/>
        <v>-3178.2238734449074</v>
      </c>
    </row>
    <row r="143" spans="1:11" x14ac:dyDescent="0.3">
      <c r="A143" s="73">
        <v>43643</v>
      </c>
      <c r="B143" s="130">
        <v>2924.919922</v>
      </c>
      <c r="C143" s="125">
        <f t="shared" si="12"/>
        <v>1.1509050307600077E-2</v>
      </c>
      <c r="D143" s="128">
        <f t="shared" si="13"/>
        <v>11509.050307600077</v>
      </c>
      <c r="E143" s="128">
        <f t="shared" ca="1" si="14"/>
        <v>79957.266748767404</v>
      </c>
      <c r="F143" s="124">
        <f t="shared" ca="1" si="17"/>
        <v>7.6497789456344556E-2</v>
      </c>
      <c r="G143" s="128"/>
      <c r="H143" s="73">
        <f ca="1"/>
        <v>39681</v>
      </c>
      <c r="I143" s="159">
        <f ca="1"/>
        <v>1277.719971</v>
      </c>
      <c r="J143" s="125">
        <f t="shared" ca="1" si="15"/>
        <v>9.2017230460346155E-3</v>
      </c>
      <c r="K143" s="128">
        <f t="shared" ca="1" si="16"/>
        <v>9201.7230460346163</v>
      </c>
    </row>
    <row r="144" spans="1:11" x14ac:dyDescent="0.3">
      <c r="A144" s="73">
        <v>43642</v>
      </c>
      <c r="B144" s="130">
        <v>2913.780029</v>
      </c>
      <c r="C144" s="125">
        <f t="shared" si="12"/>
        <v>1.1785356118009682E-2</v>
      </c>
      <c r="D144" s="128">
        <f t="shared" si="13"/>
        <v>11785.356118009682</v>
      </c>
      <c r="E144" s="128">
        <f t="shared" ca="1" si="14"/>
        <v>79957.266748767404</v>
      </c>
      <c r="F144" s="124">
        <f t="shared" ca="1" si="17"/>
        <v>5.7679518798823715E-2</v>
      </c>
      <c r="G144" s="128"/>
      <c r="H144" s="73">
        <f ca="1"/>
        <v>39680</v>
      </c>
      <c r="I144" s="159">
        <f ca="1"/>
        <v>1274.540039</v>
      </c>
      <c r="J144" s="125">
        <f t="shared" ca="1" si="15"/>
        <v>-1.1363649012523624E-2</v>
      </c>
      <c r="K144" s="128">
        <f t="shared" ca="1" si="16"/>
        <v>-11363.649012523625</v>
      </c>
    </row>
    <row r="145" spans="1:11" x14ac:dyDescent="0.3">
      <c r="A145" s="73">
        <v>43641</v>
      </c>
      <c r="B145" s="130">
        <v>2917.3798830000001</v>
      </c>
      <c r="C145" s="125">
        <f t="shared" si="12"/>
        <v>1.0971235018701009E-2</v>
      </c>
      <c r="D145" s="128">
        <f t="shared" si="13"/>
        <v>10971.235018701009</v>
      </c>
      <c r="E145" s="128">
        <f t="shared" ca="1" si="14"/>
        <v>79957.266748767404</v>
      </c>
      <c r="F145" s="124">
        <f t="shared" ca="1" si="17"/>
        <v>6.0958000840226179E-2</v>
      </c>
      <c r="G145" s="128"/>
      <c r="H145" s="73">
        <f ca="1"/>
        <v>39679</v>
      </c>
      <c r="I145" s="159">
        <f ca="1"/>
        <v>1266.6899410000001</v>
      </c>
      <c r="J145" s="125">
        <f t="shared" ca="1" si="15"/>
        <v>-1.4157013829474208E-2</v>
      </c>
      <c r="K145" s="128">
        <f t="shared" ca="1" si="16"/>
        <v>-14157.013829474208</v>
      </c>
    </row>
    <row r="146" spans="1:11" x14ac:dyDescent="0.3">
      <c r="A146" s="73">
        <v>43640</v>
      </c>
      <c r="B146" s="130">
        <v>2945.3500979999999</v>
      </c>
      <c r="C146" s="125">
        <f t="shared" si="12"/>
        <v>2.0306754842376984E-2</v>
      </c>
      <c r="D146" s="128">
        <f t="shared" si="13"/>
        <v>20306.754842376984</v>
      </c>
      <c r="E146" s="128">
        <f t="shared" ca="1" si="14"/>
        <v>79957.266748767404</v>
      </c>
      <c r="F146" s="124">
        <f t="shared" ca="1" si="17"/>
        <v>6.4333010141709446E-2</v>
      </c>
      <c r="G146" s="128"/>
      <c r="H146" s="73">
        <f ca="1"/>
        <v>39678</v>
      </c>
      <c r="I146" s="159">
        <f ca="1"/>
        <v>1278.599976</v>
      </c>
      <c r="J146" s="125">
        <f t="shared" ca="1" si="15"/>
        <v>2.3690735673127294E-2</v>
      </c>
      <c r="K146" s="128">
        <f t="shared" ca="1" si="16"/>
        <v>23690.735673127296</v>
      </c>
    </row>
    <row r="147" spans="1:11" x14ac:dyDescent="0.3">
      <c r="A147" s="73">
        <v>43637</v>
      </c>
      <c r="B147" s="130">
        <v>2950.459961</v>
      </c>
      <c r="C147" s="125">
        <f t="shared" si="12"/>
        <v>2.6839799897714123E-2</v>
      </c>
      <c r="D147" s="128">
        <f t="shared" si="13"/>
        <v>26839.799897714121</v>
      </c>
      <c r="E147" s="128">
        <f t="shared" ca="1" si="14"/>
        <v>79957.266748767404</v>
      </c>
      <c r="F147" s="124">
        <f t="shared" ca="1" si="17"/>
        <v>6.8004976133107853E-2</v>
      </c>
      <c r="G147" s="128"/>
      <c r="H147" s="73">
        <f ca="1"/>
        <v>39675</v>
      </c>
      <c r="I147" s="159">
        <f ca="1"/>
        <v>1298.1999510000001</v>
      </c>
      <c r="J147" s="125">
        <f t="shared" ca="1" si="15"/>
        <v>3.0063944764563866E-2</v>
      </c>
      <c r="K147" s="128">
        <f t="shared" ca="1" si="16"/>
        <v>30063.944764563865</v>
      </c>
    </row>
    <row r="148" spans="1:11" x14ac:dyDescent="0.3">
      <c r="A148" s="73">
        <v>43636</v>
      </c>
      <c r="B148" s="130">
        <v>2954.179932</v>
      </c>
      <c r="C148" s="125">
        <f t="shared" si="12"/>
        <v>3.8927494870484747E-2</v>
      </c>
      <c r="D148" s="128">
        <f t="shared" si="13"/>
        <v>38927.494870484748</v>
      </c>
      <c r="E148" s="128">
        <f t="shared" ca="1" si="14"/>
        <v>79957.266748767404</v>
      </c>
      <c r="F148" s="124">
        <f t="shared" ca="1" si="17"/>
        <v>6.5049096710229737E-2</v>
      </c>
      <c r="G148" s="128"/>
      <c r="H148" s="73">
        <f ca="1"/>
        <v>39674</v>
      </c>
      <c r="I148" s="159">
        <f ca="1"/>
        <v>1292.9300539999999</v>
      </c>
      <c r="J148" s="125">
        <f t="shared" ca="1" si="15"/>
        <v>2.0159738120533177E-2</v>
      </c>
      <c r="K148" s="128">
        <f t="shared" ca="1" si="16"/>
        <v>20159.738120533177</v>
      </c>
    </row>
    <row r="149" spans="1:11" x14ac:dyDescent="0.3">
      <c r="A149" s="73">
        <v>43635</v>
      </c>
      <c r="B149" s="130">
        <v>2926.459961</v>
      </c>
      <c r="C149" s="125">
        <f t="shared" si="12"/>
        <v>3.5493538021112325E-2</v>
      </c>
      <c r="D149" s="128">
        <f t="shared" si="13"/>
        <v>35493.538021112327</v>
      </c>
      <c r="E149" s="128">
        <f t="shared" ca="1" si="14"/>
        <v>79957.266748767404</v>
      </c>
      <c r="F149" s="124">
        <f t="shared" ca="1" si="17"/>
        <v>5.2812233743506853E-2</v>
      </c>
      <c r="G149" s="128"/>
      <c r="H149" s="73">
        <f ca="1"/>
        <v>39673</v>
      </c>
      <c r="I149" s="159">
        <f ca="1"/>
        <v>1285.829956</v>
      </c>
      <c r="J149" s="125">
        <f t="shared" ca="1" si="15"/>
        <v>1.2224518304513321E-3</v>
      </c>
      <c r="K149" s="128">
        <f t="shared" ca="1" si="16"/>
        <v>1222.4518304513322</v>
      </c>
    </row>
    <row r="150" spans="1:11" x14ac:dyDescent="0.3">
      <c r="A150" s="73">
        <v>43634</v>
      </c>
      <c r="B150" s="130">
        <v>2917.75</v>
      </c>
      <c r="C150" s="125">
        <f t="shared" si="12"/>
        <v>4.0838013884941349E-2</v>
      </c>
      <c r="D150" s="128">
        <f t="shared" si="13"/>
        <v>40838.013884941349</v>
      </c>
      <c r="E150" s="128">
        <f t="shared" ca="1" si="14"/>
        <v>79957.266748767404</v>
      </c>
      <c r="F150" s="124">
        <f t="shared" ca="1" si="17"/>
        <v>4.8611139837379858E-2</v>
      </c>
      <c r="G150" s="128"/>
      <c r="H150" s="73">
        <f ca="1"/>
        <v>39672</v>
      </c>
      <c r="I150" s="159">
        <f ca="1"/>
        <v>1289.589966</v>
      </c>
      <c r="J150" s="125">
        <f t="shared" ca="1" si="15"/>
        <v>2.0891399638757635E-2</v>
      </c>
      <c r="K150" s="128">
        <f t="shared" ca="1" si="16"/>
        <v>20891.399638757634</v>
      </c>
    </row>
    <row r="151" spans="1:11" x14ac:dyDescent="0.3">
      <c r="A151" s="73">
        <v>43633</v>
      </c>
      <c r="B151" s="130">
        <v>2889.669922</v>
      </c>
      <c r="C151" s="125">
        <f t="shared" si="12"/>
        <v>5.2914053304956798E-2</v>
      </c>
      <c r="D151" s="128">
        <f t="shared" si="13"/>
        <v>52914.053304956797</v>
      </c>
      <c r="E151" s="128">
        <f t="shared" ca="1" si="14"/>
        <v>79957.266748767404</v>
      </c>
      <c r="F151" s="124">
        <f t="shared" ca="1" si="17"/>
        <v>4.1086183607715432E-2</v>
      </c>
      <c r="G151" s="128"/>
      <c r="H151" s="73">
        <f ca="1"/>
        <v>39671</v>
      </c>
      <c r="I151" s="159">
        <f ca="1"/>
        <v>1305.3199460000001</v>
      </c>
      <c r="J151" s="125">
        <f t="shared" ca="1" si="15"/>
        <v>5.7478674374290772E-2</v>
      </c>
      <c r="K151" s="128">
        <f t="shared" ca="1" si="16"/>
        <v>57478.674374290771</v>
      </c>
    </row>
    <row r="152" spans="1:11" x14ac:dyDescent="0.3">
      <c r="A152" s="73">
        <v>43630</v>
      </c>
      <c r="B152" s="130">
        <v>2886.9799800000001</v>
      </c>
      <c r="C152" s="125">
        <f t="shared" si="12"/>
        <v>4.9025064172845578E-2</v>
      </c>
      <c r="D152" s="128">
        <f t="shared" si="13"/>
        <v>49025.064172845581</v>
      </c>
      <c r="E152" s="128">
        <f t="shared" ca="1" si="14"/>
        <v>79957.266748767404</v>
      </c>
      <c r="F152" s="124">
        <f t="shared" ca="1" si="17"/>
        <v>3.5929410796748273E-2</v>
      </c>
      <c r="G152" s="128"/>
      <c r="H152" s="73">
        <f ca="1"/>
        <v>39668</v>
      </c>
      <c r="I152" s="159">
        <f ca="1"/>
        <v>1296.3199460000001</v>
      </c>
      <c r="J152" s="125">
        <f t="shared" ca="1" si="15"/>
        <v>3.0657626012453809E-2</v>
      </c>
      <c r="K152" s="128">
        <f t="shared" ca="1" si="16"/>
        <v>30657.626012453809</v>
      </c>
    </row>
    <row r="153" spans="1:11" x14ac:dyDescent="0.3">
      <c r="A153" s="73">
        <v>43629</v>
      </c>
      <c r="B153" s="130">
        <v>2891.639893</v>
      </c>
      <c r="C153" s="125">
        <f t="shared" si="12"/>
        <v>3.6853690058538335E-2</v>
      </c>
      <c r="D153" s="128">
        <f t="shared" si="13"/>
        <v>36853.690058538334</v>
      </c>
      <c r="E153" s="128">
        <f t="shared" ca="1" si="14"/>
        <v>79957.266748767404</v>
      </c>
      <c r="F153" s="124">
        <f t="shared" ca="1" si="17"/>
        <v>3.9410457584471592E-2</v>
      </c>
      <c r="G153" s="128"/>
      <c r="H153" s="73">
        <f ca="1"/>
        <v>39667</v>
      </c>
      <c r="I153" s="159">
        <f ca="1"/>
        <v>1266.0699460000001</v>
      </c>
      <c r="J153" s="125">
        <f t="shared" ca="1" si="15"/>
        <v>1.0801975648460749E-2</v>
      </c>
      <c r="K153" s="128">
        <f t="shared" ca="1" si="16"/>
        <v>10801.97564846075</v>
      </c>
    </row>
    <row r="154" spans="1:11" x14ac:dyDescent="0.3">
      <c r="A154" s="73">
        <v>43628</v>
      </c>
      <c r="B154" s="130">
        <v>2879.8400879999999</v>
      </c>
      <c r="C154" s="125">
        <f t="shared" si="12"/>
        <v>3.4789569354229721E-2</v>
      </c>
      <c r="D154" s="128">
        <f t="shared" si="13"/>
        <v>34789.569354229723</v>
      </c>
      <c r="E154" s="128">
        <f t="shared" ca="1" si="14"/>
        <v>79957.266748767404</v>
      </c>
      <c r="F154" s="124">
        <f t="shared" ca="1" si="17"/>
        <v>3.627526797048497E-2</v>
      </c>
      <c r="G154" s="128"/>
      <c r="H154" s="73">
        <f ca="1"/>
        <v>39666</v>
      </c>
      <c r="I154" s="159">
        <f ca="1"/>
        <v>1289.1899410000001</v>
      </c>
      <c r="J154" s="125">
        <f t="shared" ca="1" si="15"/>
        <v>5.459409543129512E-3</v>
      </c>
      <c r="K154" s="128">
        <f t="shared" ca="1" si="16"/>
        <v>5459.4095431295118</v>
      </c>
    </row>
    <row r="155" spans="1:11" x14ac:dyDescent="0.3">
      <c r="A155" s="73">
        <v>43627</v>
      </c>
      <c r="B155" s="130">
        <v>2885.719971</v>
      </c>
      <c r="C155" s="125">
        <f t="shared" si="12"/>
        <v>2.973536202373106E-2</v>
      </c>
      <c r="D155" s="128">
        <f t="shared" si="13"/>
        <v>29735.362023731061</v>
      </c>
      <c r="E155" s="128">
        <f t="shared" ca="1" si="14"/>
        <v>79957.266748767404</v>
      </c>
      <c r="F155" s="124">
        <f t="shared" ca="1" si="17"/>
        <v>4.1636983193029442E-2</v>
      </c>
      <c r="G155" s="128"/>
      <c r="H155" s="73">
        <f ca="1"/>
        <v>39665</v>
      </c>
      <c r="I155" s="159">
        <f ca="1"/>
        <v>1284.880005</v>
      </c>
      <c r="J155" s="125">
        <f t="shared" ca="1" si="15"/>
        <v>6.170716523101083E-3</v>
      </c>
      <c r="K155" s="128">
        <f t="shared" ca="1" si="16"/>
        <v>6170.7165231010831</v>
      </c>
    </row>
    <row r="156" spans="1:11" x14ac:dyDescent="0.3">
      <c r="A156" s="73">
        <v>43626</v>
      </c>
      <c r="B156" s="130">
        <v>2886.7299800000001</v>
      </c>
      <c r="C156" s="125">
        <f t="shared" si="12"/>
        <v>2.1468022523720931E-2</v>
      </c>
      <c r="D156" s="128">
        <f t="shared" si="13"/>
        <v>21468.022523720931</v>
      </c>
      <c r="E156" s="128">
        <f t="shared" ca="1" si="14"/>
        <v>79957.266748767404</v>
      </c>
      <c r="F156" s="124">
        <f t="shared" ca="1" si="17"/>
        <v>4.1257372971225781E-2</v>
      </c>
      <c r="G156" s="128"/>
      <c r="H156" s="73">
        <f ca="1"/>
        <v>39664</v>
      </c>
      <c r="I156" s="159">
        <f ca="1"/>
        <v>1249.01001</v>
      </c>
      <c r="J156" s="125">
        <f t="shared" ca="1" si="15"/>
        <v>-8.7222142857142915E-3</v>
      </c>
      <c r="K156" s="128">
        <f t="shared" ca="1" si="16"/>
        <v>-8722.2142857142917</v>
      </c>
    </row>
    <row r="157" spans="1:11" x14ac:dyDescent="0.3">
      <c r="A157" s="73">
        <v>43623</v>
      </c>
      <c r="B157" s="130">
        <v>2873.3400879999999</v>
      </c>
      <c r="C157" s="125">
        <f t="shared" si="12"/>
        <v>1.8106219946234958E-2</v>
      </c>
      <c r="D157" s="128">
        <f t="shared" si="13"/>
        <v>18106.21994623496</v>
      </c>
      <c r="E157" s="128">
        <f t="shared" ca="1" si="14"/>
        <v>79957.266748767404</v>
      </c>
      <c r="F157" s="124">
        <f t="shared" ca="1" si="17"/>
        <v>4.5307056453708583E-2</v>
      </c>
      <c r="G157" s="128"/>
      <c r="H157" s="73">
        <f ca="1"/>
        <v>39661</v>
      </c>
      <c r="I157" s="159">
        <f ca="1"/>
        <v>1260.3100589999999</v>
      </c>
      <c r="J157" s="125">
        <f t="shared" ca="1" si="15"/>
        <v>-2.9348842224163896E-4</v>
      </c>
      <c r="K157" s="128">
        <f t="shared" ca="1" si="16"/>
        <v>-293.48842224163894</v>
      </c>
    </row>
    <row r="158" spans="1:11" x14ac:dyDescent="0.3">
      <c r="A158" s="73">
        <v>43622</v>
      </c>
      <c r="B158" s="130">
        <v>2843.48999</v>
      </c>
      <c r="C158" s="125">
        <f t="shared" si="12"/>
        <v>-4.4743773909722284E-3</v>
      </c>
      <c r="D158" s="128">
        <f t="shared" si="13"/>
        <v>-4474.3773909722286</v>
      </c>
      <c r="E158" s="128">
        <f t="shared" ca="1" si="14"/>
        <v>79957.266748767404</v>
      </c>
      <c r="F158" s="124">
        <f t="shared" ca="1" si="17"/>
        <v>3.5174532789895352E-2</v>
      </c>
      <c r="G158" s="128"/>
      <c r="H158" s="73">
        <f ca="1"/>
        <v>39660</v>
      </c>
      <c r="I158" s="159">
        <f ca="1"/>
        <v>1267.380005</v>
      </c>
      <c r="J158" s="125">
        <f t="shared" ca="1" si="15"/>
        <v>5.6017989895400522E-3</v>
      </c>
      <c r="K158" s="128">
        <f t="shared" ca="1" si="16"/>
        <v>5601.7989895400524</v>
      </c>
    </row>
    <row r="159" spans="1:11" x14ac:dyDescent="0.3">
      <c r="A159" s="73">
        <v>43621</v>
      </c>
      <c r="B159" s="130">
        <v>2826.1499020000001</v>
      </c>
      <c r="C159" s="125">
        <f t="shared" si="12"/>
        <v>-1.33398747268616E-2</v>
      </c>
      <c r="D159" s="128">
        <f t="shared" si="13"/>
        <v>-13339.874726861601</v>
      </c>
      <c r="E159" s="128">
        <f t="shared" ca="1" si="14"/>
        <v>79957.266748767404</v>
      </c>
      <c r="F159" s="124">
        <f t="shared" ca="1" si="17"/>
        <v>3.3470749531533617E-2</v>
      </c>
      <c r="G159" s="128"/>
      <c r="H159" s="73">
        <f ca="1"/>
        <v>39659</v>
      </c>
      <c r="I159" s="159">
        <f ca="1"/>
        <v>1284.26001</v>
      </c>
      <c r="J159" s="125">
        <f t="shared" ca="1" si="15"/>
        <v>3.1235968289120786E-2</v>
      </c>
      <c r="K159" s="128">
        <f t="shared" ca="1" si="16"/>
        <v>31235.968289120785</v>
      </c>
    </row>
    <row r="160" spans="1:11" x14ac:dyDescent="0.3">
      <c r="A160" s="73">
        <v>43620</v>
      </c>
      <c r="B160" s="130">
        <v>2803.2700199999999</v>
      </c>
      <c r="C160" s="125">
        <f t="shared" si="12"/>
        <v>-1.3013016643110054E-2</v>
      </c>
      <c r="D160" s="128">
        <f t="shared" si="13"/>
        <v>-13013.016643110053</v>
      </c>
      <c r="E160" s="128">
        <f t="shared" ca="1" si="14"/>
        <v>79957.266748767404</v>
      </c>
      <c r="F160" s="124">
        <f t="shared" ca="1" si="17"/>
        <v>3.6225589044896811E-2</v>
      </c>
      <c r="G160" s="128"/>
      <c r="H160" s="73">
        <f ca="1"/>
        <v>39658</v>
      </c>
      <c r="I160" s="159">
        <f ca="1"/>
        <v>1263.1999510000001</v>
      </c>
      <c r="J160" s="125">
        <f t="shared" ca="1" si="15"/>
        <v>3.9747730818395777E-2</v>
      </c>
      <c r="K160" s="128">
        <f t="shared" ca="1" si="16"/>
        <v>39747.730818395779</v>
      </c>
    </row>
    <row r="161" spans="1:11" x14ac:dyDescent="0.3">
      <c r="A161" s="73">
        <v>43619</v>
      </c>
      <c r="B161" s="130">
        <v>2744.4499510000001</v>
      </c>
      <c r="C161" s="125">
        <f t="shared" si="12"/>
        <v>-4.0244402693069281E-2</v>
      </c>
      <c r="D161" s="128">
        <f t="shared" si="13"/>
        <v>-40244.402693069278</v>
      </c>
      <c r="E161" s="128">
        <f t="shared" ca="1" si="14"/>
        <v>79957.266748767404</v>
      </c>
      <c r="F161" s="124">
        <f t="shared" ca="1" si="17"/>
        <v>7.5036218387465325E-3</v>
      </c>
      <c r="G161" s="128"/>
      <c r="H161" s="73">
        <f ca="1"/>
        <v>39657</v>
      </c>
      <c r="I161" s="159">
        <f ca="1"/>
        <v>1234.369995</v>
      </c>
      <c r="J161" s="125">
        <f t="shared" ca="1" si="15"/>
        <v>4.9417453047744253E-3</v>
      </c>
      <c r="K161" s="128">
        <f t="shared" ca="1" si="16"/>
        <v>4941.7453047744257</v>
      </c>
    </row>
    <row r="162" spans="1:11" x14ac:dyDescent="0.3">
      <c r="A162" s="73">
        <v>43616</v>
      </c>
      <c r="B162" s="130">
        <v>2752.0600589999999</v>
      </c>
      <c r="C162" s="125">
        <f t="shared" si="12"/>
        <v>-4.320103676306164E-2</v>
      </c>
      <c r="D162" s="128">
        <f t="shared" si="13"/>
        <v>-43201.036763061638</v>
      </c>
      <c r="E162" s="128">
        <f t="shared" ca="1" si="14"/>
        <v>79957.266748767404</v>
      </c>
      <c r="F162" s="124">
        <f t="shared" ca="1" si="17"/>
        <v>2.3123861288597558E-2</v>
      </c>
      <c r="G162" s="128"/>
      <c r="H162" s="73">
        <f ca="1"/>
        <v>39654</v>
      </c>
      <c r="I162" s="159">
        <f ca="1"/>
        <v>1257.76001</v>
      </c>
      <c r="J162" s="125">
        <f t="shared" ca="1" si="15"/>
        <v>1.4739949614276382E-2</v>
      </c>
      <c r="K162" s="128">
        <f t="shared" ca="1" si="16"/>
        <v>14739.949614276382</v>
      </c>
    </row>
    <row r="163" spans="1:11" x14ac:dyDescent="0.3">
      <c r="A163" s="73">
        <v>43615</v>
      </c>
      <c r="B163" s="130">
        <v>2788.860107</v>
      </c>
      <c r="C163" s="125">
        <f t="shared" si="12"/>
        <v>-2.1782085630630221E-2</v>
      </c>
      <c r="D163" s="128">
        <f t="shared" si="13"/>
        <v>-21782.085630630223</v>
      </c>
      <c r="E163" s="128">
        <f t="shared" ca="1" si="14"/>
        <v>79957.266748767404</v>
      </c>
      <c r="F163" s="124">
        <f t="shared" ca="1" si="17"/>
        <v>2.4815081987272336E-2</v>
      </c>
      <c r="G163" s="128"/>
      <c r="H163" s="73">
        <f ca="1"/>
        <v>39653</v>
      </c>
      <c r="I163" s="159">
        <f ca="1"/>
        <v>1252.540039</v>
      </c>
      <c r="J163" s="125">
        <f t="shared" ca="1" si="15"/>
        <v>-6.7814167164881312E-4</v>
      </c>
      <c r="K163" s="128">
        <f t="shared" ca="1" si="16"/>
        <v>-678.14167164881314</v>
      </c>
    </row>
    <row r="164" spans="1:11" x14ac:dyDescent="0.3">
      <c r="A164" s="73">
        <v>43614</v>
      </c>
      <c r="B164" s="130">
        <v>2783.0200199999999</v>
      </c>
      <c r="C164" s="125">
        <f t="shared" si="12"/>
        <v>-1.8130719830759645E-2</v>
      </c>
      <c r="D164" s="128">
        <f t="shared" si="13"/>
        <v>-18130.719830759645</v>
      </c>
      <c r="E164" s="128">
        <f t="shared" ca="1" si="14"/>
        <v>79957.266748767404</v>
      </c>
      <c r="F164" s="124">
        <f t="shared" ca="1" si="17"/>
        <v>2.0258384094427706E-2</v>
      </c>
      <c r="G164" s="128"/>
      <c r="H164" s="73">
        <f ca="1"/>
        <v>39652</v>
      </c>
      <c r="I164" s="159">
        <f ca="1"/>
        <v>1282.1899410000001</v>
      </c>
      <c r="J164" s="125">
        <f t="shared" ca="1" si="15"/>
        <v>3.0127985102757382E-2</v>
      </c>
      <c r="K164" s="128">
        <f t="shared" ca="1" si="16"/>
        <v>30127.985102757382</v>
      </c>
    </row>
    <row r="165" spans="1:11" x14ac:dyDescent="0.3">
      <c r="A165" s="73">
        <v>43613</v>
      </c>
      <c r="B165" s="130">
        <v>2802.389893</v>
      </c>
      <c r="C165" s="125">
        <f t="shared" si="12"/>
        <v>-3.3715013871673527E-3</v>
      </c>
      <c r="D165" s="128">
        <f t="shared" si="13"/>
        <v>-3371.5013871673527</v>
      </c>
      <c r="E165" s="128">
        <f t="shared" ca="1" si="14"/>
        <v>79957.266748767404</v>
      </c>
      <c r="F165" s="124">
        <f t="shared" ca="1" si="17"/>
        <v>2.5280834823252274E-2</v>
      </c>
      <c r="G165" s="128"/>
      <c r="H165" s="73">
        <f ca="1"/>
        <v>39651</v>
      </c>
      <c r="I165" s="159">
        <f ca="1"/>
        <v>1277</v>
      </c>
      <c r="J165" s="125">
        <f t="shared" ca="1" si="15"/>
        <v>2.5909155428709418E-3</v>
      </c>
      <c r="K165" s="128">
        <f t="shared" ca="1" si="16"/>
        <v>2590.9155428709419</v>
      </c>
    </row>
    <row r="166" spans="1:11" x14ac:dyDescent="0.3">
      <c r="A166" s="73">
        <v>43609</v>
      </c>
      <c r="B166" s="130">
        <v>2826.0600589999999</v>
      </c>
      <c r="C166" s="125">
        <f t="shared" si="12"/>
        <v>-1.9205887722002268E-2</v>
      </c>
      <c r="D166" s="128">
        <f t="shared" si="13"/>
        <v>-19205.88772200227</v>
      </c>
      <c r="E166" s="128">
        <f t="shared" ca="1" si="14"/>
        <v>79957.266748767404</v>
      </c>
      <c r="F166" s="124">
        <f t="shared" ca="1" si="17"/>
        <v>3.7299452438177116E-2</v>
      </c>
      <c r="G166" s="128"/>
      <c r="H166" s="73">
        <f ca="1"/>
        <v>39650</v>
      </c>
      <c r="I166" s="159">
        <f ca="1"/>
        <v>1260</v>
      </c>
      <c r="J166" s="125">
        <f t="shared" ca="1" si="15"/>
        <v>6.140604672728367E-3</v>
      </c>
      <c r="K166" s="128">
        <f t="shared" ca="1" si="16"/>
        <v>6140.6046727283674</v>
      </c>
    </row>
    <row r="167" spans="1:11" x14ac:dyDescent="0.3">
      <c r="A167" s="73">
        <v>43608</v>
      </c>
      <c r="B167" s="130">
        <v>2822.23999</v>
      </c>
      <c r="C167" s="125">
        <f t="shared" si="12"/>
        <v>-1.6887742966832153E-2</v>
      </c>
      <c r="D167" s="128">
        <f t="shared" si="13"/>
        <v>-16887.742966832153</v>
      </c>
      <c r="E167" s="128">
        <f t="shared" ca="1" si="14"/>
        <v>79957.266748767404</v>
      </c>
      <c r="F167" s="124">
        <f t="shared" ca="1" si="17"/>
        <v>3.2648976649741535E-2</v>
      </c>
      <c r="G167" s="128"/>
      <c r="H167" s="73">
        <f ca="1"/>
        <v>39647</v>
      </c>
      <c r="I167" s="159">
        <f ca="1"/>
        <v>1260.6800539999999</v>
      </c>
      <c r="J167" s="125">
        <f t="shared" ca="1" si="15"/>
        <v>-1.7578351079357013E-3</v>
      </c>
      <c r="K167" s="128">
        <f t="shared" ca="1" si="16"/>
        <v>-1757.8351079357012</v>
      </c>
    </row>
    <row r="168" spans="1:11" x14ac:dyDescent="0.3">
      <c r="A168" s="73">
        <v>43607</v>
      </c>
      <c r="B168" s="130">
        <v>2856.2700199999999</v>
      </c>
      <c r="C168" s="125">
        <f t="shared" si="12"/>
        <v>-8.0397797567228757E-3</v>
      </c>
      <c r="D168" s="128">
        <f t="shared" si="13"/>
        <v>-8039.7797567228754</v>
      </c>
      <c r="E168" s="128">
        <f t="shared" ca="1" si="14"/>
        <v>79957.266748767404</v>
      </c>
      <c r="F168" s="124">
        <f t="shared" ca="1" si="17"/>
        <v>5.2820359433311204E-2</v>
      </c>
      <c r="G168" s="128"/>
      <c r="H168" s="73">
        <f ca="1"/>
        <v>39646</v>
      </c>
      <c r="I168" s="159">
        <f ca="1"/>
        <v>1260.3199460000001</v>
      </c>
      <c r="J168" s="125">
        <f t="shared" ca="1" si="15"/>
        <v>-9.5129207699762297E-4</v>
      </c>
      <c r="K168" s="128">
        <f t="shared" ca="1" si="16"/>
        <v>-951.29207699762298</v>
      </c>
    </row>
    <row r="169" spans="1:11" x14ac:dyDescent="0.3">
      <c r="A169" s="73">
        <v>43606</v>
      </c>
      <c r="B169" s="130">
        <v>2864.360107</v>
      </c>
      <c r="C169" s="125">
        <f t="shared" si="12"/>
        <v>-6.8271845722049918E-3</v>
      </c>
      <c r="D169" s="128">
        <f t="shared" si="13"/>
        <v>-6827.184572204992</v>
      </c>
      <c r="E169" s="128">
        <f t="shared" ca="1" si="14"/>
        <v>79957.266748767404</v>
      </c>
      <c r="F169" s="124">
        <f t="shared" ca="1" si="17"/>
        <v>5.3023285726683689E-2</v>
      </c>
      <c r="G169" s="128"/>
      <c r="H169" s="73">
        <f ca="1"/>
        <v>39645</v>
      </c>
      <c r="I169" s="159">
        <f ca="1"/>
        <v>1245.3599850000001</v>
      </c>
      <c r="J169" s="125">
        <f t="shared" ca="1" si="15"/>
        <v>-3.0780403260513345E-2</v>
      </c>
      <c r="K169" s="128">
        <f t="shared" ca="1" si="16"/>
        <v>-30780.403260513343</v>
      </c>
    </row>
    <row r="170" spans="1:11" x14ac:dyDescent="0.3">
      <c r="A170" s="73">
        <v>43605</v>
      </c>
      <c r="B170" s="130">
        <v>2840.2299800000001</v>
      </c>
      <c r="C170" s="125">
        <f t="shared" si="12"/>
        <v>-3.1454709481149479E-2</v>
      </c>
      <c r="D170" s="128">
        <f t="shared" si="13"/>
        <v>-31454.709481149479</v>
      </c>
      <c r="E170" s="128">
        <f t="shared" ca="1" si="14"/>
        <v>79957.266748767404</v>
      </c>
      <c r="F170" s="124">
        <f t="shared" ca="1" si="17"/>
        <v>4.3258678065825951E-2</v>
      </c>
      <c r="G170" s="128"/>
      <c r="H170" s="73">
        <f ca="1"/>
        <v>39644</v>
      </c>
      <c r="I170" s="159">
        <f ca="1"/>
        <v>1214.910034</v>
      </c>
      <c r="J170" s="125">
        <f t="shared" ca="1" si="15"/>
        <v>-5.0851535937500025E-2</v>
      </c>
      <c r="K170" s="128">
        <f t="shared" ca="1" si="16"/>
        <v>-50851.535937500026</v>
      </c>
    </row>
    <row r="171" spans="1:11" x14ac:dyDescent="0.3">
      <c r="A171" s="73">
        <v>43602</v>
      </c>
      <c r="B171" s="130">
        <v>2859.530029</v>
      </c>
      <c r="C171" s="125">
        <f t="shared" si="12"/>
        <v>-2.9232990836602579E-2</v>
      </c>
      <c r="D171" s="128">
        <f t="shared" si="13"/>
        <v>-29232.990836602577</v>
      </c>
      <c r="E171" s="128">
        <f t="shared" ca="1" si="14"/>
        <v>79957.266748767404</v>
      </c>
      <c r="F171" s="124">
        <f t="shared" ca="1" si="17"/>
        <v>5.4612875279290041E-2</v>
      </c>
      <c r="G171" s="128"/>
      <c r="H171" s="73">
        <f ca="1"/>
        <v>39643</v>
      </c>
      <c r="I171" s="159">
        <f ca="1"/>
        <v>1228.3000489999999</v>
      </c>
      <c r="J171" s="125">
        <f t="shared" ca="1" si="15"/>
        <v>-3.917454575644741E-2</v>
      </c>
      <c r="K171" s="128">
        <f t="shared" ca="1" si="16"/>
        <v>-39174.545756447413</v>
      </c>
    </row>
    <row r="172" spans="1:11" x14ac:dyDescent="0.3">
      <c r="A172" s="73">
        <v>43601</v>
      </c>
      <c r="B172" s="130">
        <v>2876.320068</v>
      </c>
      <c r="C172" s="125">
        <f t="shared" si="12"/>
        <v>-1.4121566164951305E-2</v>
      </c>
      <c r="D172" s="128">
        <f t="shared" si="13"/>
        <v>-14121.566164951304</v>
      </c>
      <c r="E172" s="128">
        <f t="shared" ca="1" si="14"/>
        <v>79957.266748767404</v>
      </c>
      <c r="F172" s="124">
        <f t="shared" ca="1" si="17"/>
        <v>5.3546970754138279E-2</v>
      </c>
      <c r="G172" s="128"/>
      <c r="H172" s="73">
        <f ca="1"/>
        <v>39640</v>
      </c>
      <c r="I172" s="159">
        <f ca="1"/>
        <v>1239.48999</v>
      </c>
      <c r="J172" s="125">
        <f t="shared" ca="1" si="15"/>
        <v>-3.4025665887374101E-2</v>
      </c>
      <c r="K172" s="128">
        <f t="shared" ca="1" si="16"/>
        <v>-34025.665887374103</v>
      </c>
    </row>
    <row r="173" spans="1:11" x14ac:dyDescent="0.3">
      <c r="A173" s="73">
        <v>43600</v>
      </c>
      <c r="B173" s="130">
        <v>2850.959961</v>
      </c>
      <c r="C173" s="125">
        <f t="shared" si="12"/>
        <v>-2.488944584410635E-2</v>
      </c>
      <c r="D173" s="128">
        <f t="shared" si="13"/>
        <v>-24889.445844106351</v>
      </c>
      <c r="E173" s="128">
        <f t="shared" ca="1" si="14"/>
        <v>79957.266748767404</v>
      </c>
      <c r="F173" s="124">
        <f t="shared" ca="1" si="17"/>
        <v>4.5180587197453104E-2</v>
      </c>
      <c r="G173" s="128"/>
      <c r="H173" s="73">
        <f ca="1"/>
        <v>39639</v>
      </c>
      <c r="I173" s="159">
        <f ca="1"/>
        <v>1253.3900149999999</v>
      </c>
      <c r="J173" s="125">
        <f t="shared" ca="1" si="15"/>
        <v>-5.1877090633248635E-2</v>
      </c>
      <c r="K173" s="128">
        <f t="shared" ca="1" si="16"/>
        <v>-51877.090633248634</v>
      </c>
    </row>
    <row r="174" spans="1:11" x14ac:dyDescent="0.3">
      <c r="A174" s="73">
        <v>43599</v>
      </c>
      <c r="B174" s="130">
        <v>2834.4099120000001</v>
      </c>
      <c r="C174" s="125">
        <f t="shared" si="12"/>
        <v>-3.7823011867556877E-2</v>
      </c>
      <c r="D174" s="128">
        <f t="shared" si="13"/>
        <v>-37823.011867556874</v>
      </c>
      <c r="E174" s="128">
        <f t="shared" ca="1" si="14"/>
        <v>79957.266748767404</v>
      </c>
      <c r="F174" s="124">
        <f t="shared" ca="1" si="17"/>
        <v>4.0887616263864723E-2</v>
      </c>
      <c r="G174" s="128"/>
      <c r="H174" s="73">
        <f ca="1"/>
        <v>39638</v>
      </c>
      <c r="I174" s="159">
        <f ca="1"/>
        <v>1244.6899410000001</v>
      </c>
      <c r="J174" s="125">
        <f t="shared" ca="1" si="15"/>
        <v>-5.2956422048938578E-2</v>
      </c>
      <c r="K174" s="128">
        <f t="shared" ca="1" si="16"/>
        <v>-52956.422048938577</v>
      </c>
    </row>
    <row r="175" spans="1:11" x14ac:dyDescent="0.3">
      <c r="A175" s="73">
        <v>43598</v>
      </c>
      <c r="B175" s="130">
        <v>2811.8701169999999</v>
      </c>
      <c r="C175" s="125">
        <f t="shared" si="12"/>
        <v>-4.4566283968419551E-2</v>
      </c>
      <c r="D175" s="128">
        <f t="shared" si="13"/>
        <v>-44566.28396841955</v>
      </c>
      <c r="E175" s="128">
        <f t="shared" ca="1" si="14"/>
        <v>79957.266748767404</v>
      </c>
      <c r="F175" s="124">
        <f t="shared" ca="1" si="17"/>
        <v>4.2286492407054288E-2</v>
      </c>
      <c r="G175" s="128"/>
      <c r="H175" s="73">
        <f ca="1"/>
        <v>39637</v>
      </c>
      <c r="I175" s="159">
        <f ca="1"/>
        <v>1273.6999510000001</v>
      </c>
      <c r="J175" s="125">
        <f t="shared" ca="1" si="15"/>
        <v>-3.3611569802731389E-2</v>
      </c>
      <c r="K175" s="128">
        <f t="shared" ca="1" si="16"/>
        <v>-33611.569802731392</v>
      </c>
    </row>
    <row r="176" spans="1:11" x14ac:dyDescent="0.3">
      <c r="A176" s="73">
        <v>43595</v>
      </c>
      <c r="B176" s="130">
        <v>2881.3999020000001</v>
      </c>
      <c r="C176" s="125">
        <f t="shared" si="12"/>
        <v>-1.9891962708464161E-2</v>
      </c>
      <c r="D176" s="128">
        <f t="shared" si="13"/>
        <v>-19891.962708464162</v>
      </c>
      <c r="E176" s="128">
        <f t="shared" ca="1" si="14"/>
        <v>79957.266748767404</v>
      </c>
      <c r="F176" s="124">
        <f t="shared" ca="1" si="17"/>
        <v>7.8400545718151138E-2</v>
      </c>
      <c r="G176" s="128"/>
      <c r="H176" s="73">
        <f ca="1"/>
        <v>39636</v>
      </c>
      <c r="I176" s="159">
        <f ca="1"/>
        <v>1252.3100589999999</v>
      </c>
      <c r="J176" s="125">
        <f t="shared" ca="1" si="15"/>
        <v>-4.9790195466625331E-2</v>
      </c>
      <c r="K176" s="128">
        <f t="shared" ca="1" si="16"/>
        <v>-49790.19546662533</v>
      </c>
    </row>
    <row r="177" spans="1:11" x14ac:dyDescent="0.3">
      <c r="A177" s="73">
        <v>43594</v>
      </c>
      <c r="B177" s="130">
        <v>2870.719971</v>
      </c>
      <c r="C177" s="125">
        <f t="shared" si="12"/>
        <v>-1.8949668842915601E-2</v>
      </c>
      <c r="D177" s="128">
        <f t="shared" si="13"/>
        <v>-18949.668842915602</v>
      </c>
      <c r="E177" s="128">
        <f t="shared" ca="1" si="14"/>
        <v>79957.266748767404</v>
      </c>
      <c r="F177" s="124">
        <f t="shared" ca="1" si="17"/>
        <v>7.4118039785458834E-2</v>
      </c>
      <c r="G177" s="128"/>
      <c r="H177" s="73">
        <f ca="1"/>
        <v>39632</v>
      </c>
      <c r="I177" s="159">
        <f ca="1"/>
        <v>1262.900024</v>
      </c>
      <c r="J177" s="125">
        <f t="shared" ca="1" si="15"/>
        <v>-5.952349487204911E-2</v>
      </c>
      <c r="K177" s="128">
        <f t="shared" ca="1" si="16"/>
        <v>-59523.494872049108</v>
      </c>
    </row>
    <row r="178" spans="1:11" x14ac:dyDescent="0.3">
      <c r="A178" s="73">
        <v>43593</v>
      </c>
      <c r="B178" s="130">
        <v>2879.419922</v>
      </c>
      <c r="C178" s="125">
        <f t="shared" si="12"/>
        <v>-1.6339594499957255E-2</v>
      </c>
      <c r="D178" s="128">
        <f t="shared" si="13"/>
        <v>-16339.594499957255</v>
      </c>
      <c r="E178" s="128">
        <f t="shared" ca="1" si="14"/>
        <v>79957.266748767404</v>
      </c>
      <c r="F178" s="124">
        <f t="shared" ca="1" si="17"/>
        <v>8.1098740088195509E-2</v>
      </c>
      <c r="G178" s="128"/>
      <c r="H178" s="73">
        <f ca="1"/>
        <v>39631</v>
      </c>
      <c r="I178" s="159">
        <f ca="1"/>
        <v>1261.5200199999999</v>
      </c>
      <c r="J178" s="125">
        <f t="shared" ca="1" si="15"/>
        <v>-5.7026061724357202E-2</v>
      </c>
      <c r="K178" s="128">
        <f t="shared" ca="1" si="16"/>
        <v>-57026.061724357205</v>
      </c>
    </row>
    <row r="179" spans="1:11" x14ac:dyDescent="0.3">
      <c r="A179" s="73">
        <v>43592</v>
      </c>
      <c r="B179" s="130">
        <v>2884.0500489999999</v>
      </c>
      <c r="C179" s="125">
        <f t="shared" si="12"/>
        <v>-1.6917279372792859E-2</v>
      </c>
      <c r="D179" s="128">
        <f t="shared" si="13"/>
        <v>-16917.279372792858</v>
      </c>
      <c r="E179" s="128">
        <f t="shared" ca="1" si="14"/>
        <v>79957.266748767404</v>
      </c>
      <c r="F179" s="124">
        <f t="shared" ca="1" si="17"/>
        <v>9.670957510245981E-2</v>
      </c>
      <c r="G179" s="128"/>
      <c r="H179" s="73">
        <f ca="1"/>
        <v>39630</v>
      </c>
      <c r="I179" s="159">
        <f ca="1"/>
        <v>1284.910034</v>
      </c>
      <c r="J179" s="125">
        <f t="shared" ca="1" si="15"/>
        <v>-4.8870050528907694E-2</v>
      </c>
      <c r="K179" s="128">
        <f t="shared" ca="1" si="16"/>
        <v>-48870.05052890769</v>
      </c>
    </row>
    <row r="180" spans="1:11" x14ac:dyDescent="0.3">
      <c r="A180" s="73">
        <v>43591</v>
      </c>
      <c r="B180" s="130">
        <v>2932.469971</v>
      </c>
      <c r="C180" s="125">
        <f t="shared" si="12"/>
        <v>8.425121388572876E-3</v>
      </c>
      <c r="D180" s="128">
        <f t="shared" si="13"/>
        <v>8425.1213885728757</v>
      </c>
      <c r="E180" s="128">
        <f t="shared" ca="1" si="14"/>
        <v>79957.266748767404</v>
      </c>
      <c r="F180" s="124">
        <f t="shared" ca="1" si="17"/>
        <v>0.11260896006840726</v>
      </c>
      <c r="G180" s="128"/>
      <c r="H180" s="73">
        <f ca="1"/>
        <v>39629</v>
      </c>
      <c r="I180" s="159">
        <f ca="1"/>
        <v>1280</v>
      </c>
      <c r="J180" s="125">
        <f t="shared" ca="1" si="15"/>
        <v>-5.8920415630886347E-2</v>
      </c>
      <c r="K180" s="128">
        <f t="shared" ca="1" si="16"/>
        <v>-58920.415630886346</v>
      </c>
    </row>
    <row r="181" spans="1:11" x14ac:dyDescent="0.3">
      <c r="A181" s="73">
        <v>43588</v>
      </c>
      <c r="B181" s="130">
        <v>2945.639893</v>
      </c>
      <c r="C181" s="125">
        <f t="shared" si="12"/>
        <v>1.3979154636821089E-2</v>
      </c>
      <c r="D181" s="128">
        <f t="shared" si="13"/>
        <v>13979.154636821089</v>
      </c>
      <c r="E181" s="128">
        <f t="shared" ca="1" si="14"/>
        <v>79957.266748767404</v>
      </c>
      <c r="F181" s="124">
        <f t="shared" ca="1" si="17"/>
        <v>0.10955244788004004</v>
      </c>
      <c r="G181" s="128"/>
      <c r="H181" s="73">
        <f ca="1"/>
        <v>39626</v>
      </c>
      <c r="I181" s="159">
        <f ca="1"/>
        <v>1278.380005</v>
      </c>
      <c r="J181" s="125">
        <f t="shared" ca="1" si="15"/>
        <v>-6.0035456761227124E-2</v>
      </c>
      <c r="K181" s="128">
        <f t="shared" ca="1" si="16"/>
        <v>-60035.45676122712</v>
      </c>
    </row>
    <row r="182" spans="1:11" x14ac:dyDescent="0.3">
      <c r="A182" s="73">
        <v>43587</v>
      </c>
      <c r="B182" s="130">
        <v>2917.5200199999999</v>
      </c>
      <c r="C182" s="125">
        <f t="shared" si="12"/>
        <v>5.8853175501665245E-3</v>
      </c>
      <c r="D182" s="128">
        <f t="shared" si="13"/>
        <v>5885.3175501665246</v>
      </c>
      <c r="E182" s="128">
        <f t="shared" ca="1" si="14"/>
        <v>79957.266748767404</v>
      </c>
      <c r="F182" s="124">
        <f t="shared" ca="1" si="17"/>
        <v>0.1017616608499381</v>
      </c>
      <c r="G182" s="128"/>
      <c r="H182" s="73">
        <f ca="1"/>
        <v>39625</v>
      </c>
      <c r="I182" s="159">
        <f ca="1"/>
        <v>1283.150024</v>
      </c>
      <c r="J182" s="125">
        <f t="shared" ca="1" si="15"/>
        <v>-4.2332443603978143E-2</v>
      </c>
      <c r="K182" s="128">
        <f t="shared" ca="1" si="16"/>
        <v>-42332.443603978143</v>
      </c>
    </row>
    <row r="183" spans="1:11" x14ac:dyDescent="0.3">
      <c r="A183" s="73">
        <v>43586</v>
      </c>
      <c r="B183" s="130">
        <v>2923.7299800000001</v>
      </c>
      <c r="C183" s="125">
        <f t="shared" si="12"/>
        <v>5.7342884775948288E-3</v>
      </c>
      <c r="D183" s="128">
        <f t="shared" si="13"/>
        <v>5734.2884775948287</v>
      </c>
      <c r="E183" s="128">
        <f t="shared" ca="1" si="14"/>
        <v>79957.266748767404</v>
      </c>
      <c r="F183" s="124">
        <f t="shared" ca="1" si="17"/>
        <v>9.5066903515806711E-2</v>
      </c>
      <c r="G183" s="128"/>
      <c r="H183" s="73">
        <f ca="1"/>
        <v>39624</v>
      </c>
      <c r="I183" s="159">
        <f ca="1"/>
        <v>1321.969971</v>
      </c>
      <c r="J183" s="125">
        <f t="shared" ca="1" si="15"/>
        <v>-1.0123639339296053E-2</v>
      </c>
      <c r="K183" s="128">
        <f t="shared" ca="1" si="16"/>
        <v>-10123.639339296053</v>
      </c>
    </row>
    <row r="184" spans="1:11" x14ac:dyDescent="0.3">
      <c r="A184" s="73">
        <v>43585</v>
      </c>
      <c r="B184" s="130">
        <v>2945.830078</v>
      </c>
      <c r="C184" s="125">
        <f t="shared" si="12"/>
        <v>1.3852655552245352E-2</v>
      </c>
      <c r="D184" s="128">
        <f t="shared" si="13"/>
        <v>13852.655552245353</v>
      </c>
      <c r="E184" s="128">
        <f t="shared" ca="1" si="14"/>
        <v>79957.266748767404</v>
      </c>
      <c r="F184" s="124">
        <f t="shared" ca="1" si="17"/>
        <v>0.10457308494747242</v>
      </c>
      <c r="G184" s="128"/>
      <c r="H184" s="73">
        <f ca="1"/>
        <v>39623</v>
      </c>
      <c r="I184" s="159">
        <f ca="1"/>
        <v>1314.290039</v>
      </c>
      <c r="J184" s="125">
        <f t="shared" ca="1" si="15"/>
        <v>-3.2500444566949116E-2</v>
      </c>
      <c r="K184" s="128">
        <f t="shared" ca="1" si="16"/>
        <v>-32500.444566949114</v>
      </c>
    </row>
    <row r="185" spans="1:11" x14ac:dyDescent="0.3">
      <c r="A185" s="73">
        <v>43584</v>
      </c>
      <c r="B185" s="130">
        <v>2943.030029</v>
      </c>
      <c r="C185" s="125">
        <f t="shared" si="12"/>
        <v>1.2251494656113637E-2</v>
      </c>
      <c r="D185" s="128">
        <f t="shared" si="13"/>
        <v>12251.494656113637</v>
      </c>
      <c r="E185" s="128">
        <f t="shared" ca="1" si="14"/>
        <v>79957.266748767404</v>
      </c>
      <c r="F185" s="124">
        <f t="shared" ca="1" si="17"/>
        <v>0.11503756091296546</v>
      </c>
      <c r="G185" s="128"/>
      <c r="H185" s="73">
        <f ca="1"/>
        <v>39622</v>
      </c>
      <c r="I185" s="159">
        <f ca="1"/>
        <v>1318</v>
      </c>
      <c r="J185" s="125">
        <f t="shared" ca="1" si="15"/>
        <v>-3.2134891374875907E-2</v>
      </c>
      <c r="K185" s="128">
        <f t="shared" ca="1" si="16"/>
        <v>-32134.891374875908</v>
      </c>
    </row>
    <row r="186" spans="1:11" x14ac:dyDescent="0.3">
      <c r="A186" s="73">
        <v>43581</v>
      </c>
      <c r="B186" s="130">
        <v>2939.8798830000001</v>
      </c>
      <c r="C186" s="125">
        <f t="shared" si="12"/>
        <v>1.7851143151078164E-2</v>
      </c>
      <c r="D186" s="128">
        <f t="shared" si="13"/>
        <v>17851.143151078162</v>
      </c>
      <c r="E186" s="128">
        <f t="shared" ca="1" si="14"/>
        <v>79957.266748767404</v>
      </c>
      <c r="F186" s="124">
        <f t="shared" ca="1" si="17"/>
        <v>0.11589025004648801</v>
      </c>
      <c r="G186" s="128"/>
      <c r="H186" s="73">
        <f ca="1"/>
        <v>39619</v>
      </c>
      <c r="I186" s="159">
        <f ca="1"/>
        <v>1317.9300539999999</v>
      </c>
      <c r="J186" s="125">
        <f t="shared" ca="1" si="15"/>
        <v>-3.1418113225315181E-2</v>
      </c>
      <c r="K186" s="128">
        <f t="shared" ca="1" si="16"/>
        <v>-31418.113225315181</v>
      </c>
    </row>
    <row r="187" spans="1:11" x14ac:dyDescent="0.3">
      <c r="A187" s="73">
        <v>43580</v>
      </c>
      <c r="B187" s="130">
        <v>2926.169922</v>
      </c>
      <c r="C187" s="125">
        <f t="shared" si="12"/>
        <v>1.3143075300127149E-2</v>
      </c>
      <c r="D187" s="128">
        <f t="shared" si="13"/>
        <v>13143.07530012715</v>
      </c>
      <c r="E187" s="128">
        <f t="shared" ca="1" si="14"/>
        <v>79957.266748767404</v>
      </c>
      <c r="F187" s="124">
        <f t="shared" ca="1" si="17"/>
        <v>9.5824752840640848E-2</v>
      </c>
      <c r="G187" s="128"/>
      <c r="H187" s="73">
        <f ca="1"/>
        <v>39618</v>
      </c>
      <c r="I187" s="159">
        <f ca="1"/>
        <v>1342.829956</v>
      </c>
      <c r="J187" s="125">
        <f t="shared" ca="1" si="15"/>
        <v>-4.3602500525962262E-2</v>
      </c>
      <c r="K187" s="128">
        <f t="shared" ca="1" si="16"/>
        <v>-43602.500525962263</v>
      </c>
    </row>
    <row r="188" spans="1:11" x14ac:dyDescent="0.3">
      <c r="A188" s="73">
        <v>43579</v>
      </c>
      <c r="B188" s="130">
        <v>2927.25</v>
      </c>
      <c r="C188" s="125">
        <f t="shared" si="12"/>
        <v>1.7041918502902487E-2</v>
      </c>
      <c r="D188" s="128">
        <f t="shared" si="13"/>
        <v>17041.918502902488</v>
      </c>
      <c r="E188" s="128">
        <f t="shared" ca="1" si="14"/>
        <v>79957.266748767404</v>
      </c>
      <c r="F188" s="124">
        <f t="shared" ca="1" si="17"/>
        <v>9.6290875123822506E-2</v>
      </c>
      <c r="G188" s="128"/>
      <c r="H188" s="73">
        <f ca="1"/>
        <v>39617</v>
      </c>
      <c r="I188" s="159">
        <f ca="1"/>
        <v>1337.8100589999999</v>
      </c>
      <c r="J188" s="125">
        <f t="shared" ca="1" si="15"/>
        <v>-2.860143290841588E-2</v>
      </c>
      <c r="K188" s="128">
        <f t="shared" ca="1" si="16"/>
        <v>-28601.432908415882</v>
      </c>
    </row>
    <row r="189" spans="1:11" x14ac:dyDescent="0.3">
      <c r="A189" s="73">
        <v>43578</v>
      </c>
      <c r="B189" s="130">
        <v>2933.679932</v>
      </c>
      <c r="C189" s="125">
        <f t="shared" si="12"/>
        <v>1.3091478859913019E-2</v>
      </c>
      <c r="D189" s="128">
        <f t="shared" si="13"/>
        <v>13091.478859913019</v>
      </c>
      <c r="E189" s="128">
        <f t="shared" ca="1" si="14"/>
        <v>79957.266748767404</v>
      </c>
      <c r="F189" s="124">
        <f t="shared" ca="1" si="17"/>
        <v>8.9319884094130719E-2</v>
      </c>
      <c r="G189" s="128"/>
      <c r="H189" s="73">
        <f ca="1"/>
        <v>39616</v>
      </c>
      <c r="I189" s="159">
        <f ca="1"/>
        <v>1350.9300539999999</v>
      </c>
      <c r="J189" s="125">
        <f t="shared" ca="1" si="15"/>
        <v>-1.9395325035032385E-2</v>
      </c>
      <c r="K189" s="128">
        <f t="shared" ca="1" si="16"/>
        <v>-19395.325035032383</v>
      </c>
    </row>
    <row r="190" spans="1:11" x14ac:dyDescent="0.3">
      <c r="A190" s="73">
        <v>43577</v>
      </c>
      <c r="B190" s="130">
        <v>2907.969971</v>
      </c>
      <c r="C190" s="125">
        <f t="shared" si="12"/>
        <v>5.2648980041929416E-3</v>
      </c>
      <c r="D190" s="128">
        <f t="shared" si="13"/>
        <v>5264.8980041929417</v>
      </c>
      <c r="E190" s="128">
        <f t="shared" ca="1" si="14"/>
        <v>79957.266748767404</v>
      </c>
      <c r="F190" s="124">
        <f t="shared" ca="1" si="17"/>
        <v>7.3590468232832773E-2</v>
      </c>
      <c r="G190" s="128"/>
      <c r="H190" s="73">
        <f ca="1"/>
        <v>39615</v>
      </c>
      <c r="I190" s="159">
        <f ca="1"/>
        <v>1360.1400149999999</v>
      </c>
      <c r="J190" s="125">
        <f t="shared" ca="1" si="15"/>
        <v>-1.8424320501511882E-2</v>
      </c>
      <c r="K190" s="128">
        <f t="shared" ca="1" si="16"/>
        <v>-18424.32050151188</v>
      </c>
    </row>
    <row r="191" spans="1:11" x14ac:dyDescent="0.3">
      <c r="A191" s="73">
        <v>43573</v>
      </c>
      <c r="B191" s="130">
        <v>2905.030029</v>
      </c>
      <c r="C191" s="125">
        <f t="shared" si="12"/>
        <v>8.904711398179499E-3</v>
      </c>
      <c r="D191" s="128">
        <f t="shared" si="13"/>
        <v>8904.7113981794992</v>
      </c>
      <c r="E191" s="128">
        <f t="shared" ca="1" si="14"/>
        <v>79957.266748767404</v>
      </c>
      <c r="F191" s="124">
        <f t="shared" ca="1" si="17"/>
        <v>7.3396718083295065E-2</v>
      </c>
      <c r="G191" s="128"/>
      <c r="H191" s="73">
        <f ca="1"/>
        <v>39612</v>
      </c>
      <c r="I191" s="159">
        <f ca="1"/>
        <v>1360.030029</v>
      </c>
      <c r="J191" s="125">
        <f t="shared" ca="1" si="15"/>
        <v>-2.8813590493960262E-2</v>
      </c>
      <c r="K191" s="128">
        <f t="shared" ca="1" si="16"/>
        <v>-28813.590493960262</v>
      </c>
    </row>
    <row r="192" spans="1:11" x14ac:dyDescent="0.3">
      <c r="A192" s="73">
        <v>43572</v>
      </c>
      <c r="B192" s="130">
        <v>2900.4499510000001</v>
      </c>
      <c r="C192" s="125">
        <f t="shared" si="12"/>
        <v>9.4139520855318626E-3</v>
      </c>
      <c r="D192" s="128">
        <f t="shared" si="13"/>
        <v>9413.9520855318624</v>
      </c>
      <c r="E192" s="128">
        <f t="shared" ca="1" si="14"/>
        <v>79957.266748767404</v>
      </c>
      <c r="F192" s="124">
        <f t="shared" ca="1" si="17"/>
        <v>8.313037959121039E-2</v>
      </c>
      <c r="G192" s="128"/>
      <c r="H192" s="73">
        <f ca="1"/>
        <v>39611</v>
      </c>
      <c r="I192" s="159">
        <f ca="1"/>
        <v>1339.869995</v>
      </c>
      <c r="J192" s="125">
        <f t="shared" ca="1" si="15"/>
        <v>-4.1759053811458058E-2</v>
      </c>
      <c r="K192" s="128">
        <f t="shared" ca="1" si="16"/>
        <v>-41759.053811458056</v>
      </c>
    </row>
    <row r="193" spans="1:11" x14ac:dyDescent="0.3">
      <c r="A193" s="73">
        <v>43571</v>
      </c>
      <c r="B193" s="130">
        <v>2907.0600589999999</v>
      </c>
      <c r="C193" s="125">
        <f t="shared" si="12"/>
        <v>1.388794420379158E-2</v>
      </c>
      <c r="D193" s="128">
        <f t="shared" si="13"/>
        <v>13887.94420379158</v>
      </c>
      <c r="E193" s="128">
        <f t="shared" ca="1" si="14"/>
        <v>79957.266748767404</v>
      </c>
      <c r="F193" s="124">
        <f t="shared" ca="1" si="17"/>
        <v>9.4401989750518611E-2</v>
      </c>
      <c r="G193" s="128"/>
      <c r="H193" s="73">
        <f ca="1"/>
        <v>39610</v>
      </c>
      <c r="I193" s="159">
        <f ca="1"/>
        <v>1335.48999</v>
      </c>
      <c r="J193" s="125">
        <f t="shared" ca="1" si="15"/>
        <v>-3.9796078163603754E-2</v>
      </c>
      <c r="K193" s="128">
        <f t="shared" ca="1" si="16"/>
        <v>-39796.078163603757</v>
      </c>
    </row>
    <row r="194" spans="1:11" x14ac:dyDescent="0.3">
      <c r="A194" s="73">
        <v>43570</v>
      </c>
      <c r="B194" s="130">
        <v>2905.580078</v>
      </c>
      <c r="C194" s="125">
        <f t="shared" si="12"/>
        <v>1.3389464175718402E-2</v>
      </c>
      <c r="D194" s="128">
        <f t="shared" si="13"/>
        <v>13389.464175718402</v>
      </c>
      <c r="E194" s="128">
        <f t="shared" ca="1" si="14"/>
        <v>79957.266748767404</v>
      </c>
      <c r="F194" s="124">
        <f t="shared" ca="1" si="17"/>
        <v>9.0687310728220893E-2</v>
      </c>
      <c r="G194" s="128"/>
      <c r="H194" s="73">
        <f ca="1"/>
        <v>39609</v>
      </c>
      <c r="I194" s="159">
        <f ca="1"/>
        <v>1358.4399410000001</v>
      </c>
      <c r="J194" s="125">
        <f t="shared" ca="1" si="15"/>
        <v>-1.9424719721509498E-2</v>
      </c>
      <c r="K194" s="128">
        <f t="shared" ca="1" si="16"/>
        <v>-19424.719721509497</v>
      </c>
    </row>
    <row r="195" spans="1:11" x14ac:dyDescent="0.3">
      <c r="A195" s="73">
        <v>43567</v>
      </c>
      <c r="B195" s="130">
        <v>2907.4099120000001</v>
      </c>
      <c r="C195" s="125">
        <f t="shared" si="12"/>
        <v>2.575854238086972E-2</v>
      </c>
      <c r="D195" s="128">
        <f t="shared" si="13"/>
        <v>25758.54238086972</v>
      </c>
      <c r="E195" s="128">
        <f t="shared" ca="1" si="14"/>
        <v>79957.266748767404</v>
      </c>
      <c r="F195" s="124">
        <f t="shared" ca="1" si="17"/>
        <v>0.10037884365709959</v>
      </c>
      <c r="G195" s="128"/>
      <c r="H195" s="73">
        <f ca="1"/>
        <v>39608</v>
      </c>
      <c r="I195" s="159">
        <f ca="1"/>
        <v>1361.76001</v>
      </c>
      <c r="J195" s="125">
        <f t="shared" ca="1" si="15"/>
        <v>-1.0298520596163985E-2</v>
      </c>
      <c r="K195" s="128">
        <f t="shared" ca="1" si="16"/>
        <v>-10298.520596163984</v>
      </c>
    </row>
    <row r="196" spans="1:11" x14ac:dyDescent="0.3">
      <c r="A196" s="73">
        <v>43566</v>
      </c>
      <c r="B196" s="130">
        <v>2888.320068</v>
      </c>
      <c r="C196" s="125">
        <f t="shared" si="12"/>
        <v>2.5885875219243459E-2</v>
      </c>
      <c r="D196" s="128">
        <f t="shared" si="13"/>
        <v>25885.875219243459</v>
      </c>
      <c r="E196" s="128">
        <f t="shared" ca="1" si="14"/>
        <v>79957.266748767404</v>
      </c>
      <c r="F196" s="124">
        <f t="shared" ca="1" si="17"/>
        <v>8.7113761985979643E-2</v>
      </c>
      <c r="G196" s="128"/>
      <c r="H196" s="73">
        <f ca="1"/>
        <v>39605</v>
      </c>
      <c r="I196" s="159">
        <f ca="1"/>
        <v>1360.6800539999999</v>
      </c>
      <c r="J196" s="125">
        <f t="shared" ca="1" si="15"/>
        <v>-2.4147396693468326E-2</v>
      </c>
      <c r="K196" s="128">
        <f t="shared" ca="1" si="16"/>
        <v>-24147.396693468327</v>
      </c>
    </row>
    <row r="197" spans="1:11" x14ac:dyDescent="0.3">
      <c r="A197" s="73">
        <v>43565</v>
      </c>
      <c r="B197" s="130">
        <v>2888.209961</v>
      </c>
      <c r="C197" s="125">
        <f t="shared" si="12"/>
        <v>2.9529024886237432E-2</v>
      </c>
      <c r="D197" s="128">
        <f t="shared" si="13"/>
        <v>29529.024886237432</v>
      </c>
      <c r="E197" s="128">
        <f t="shared" ca="1" si="14"/>
        <v>79957.266748767404</v>
      </c>
      <c r="F197" s="124">
        <f t="shared" ca="1" si="17"/>
        <v>0.10525572803138883</v>
      </c>
      <c r="G197" s="128"/>
      <c r="H197" s="73">
        <f ca="1"/>
        <v>39604</v>
      </c>
      <c r="I197" s="159">
        <f ca="1"/>
        <v>1404.0500489999999</v>
      </c>
      <c r="J197" s="125">
        <f t="shared" ca="1" si="15"/>
        <v>9.5922862236548223E-3</v>
      </c>
      <c r="K197" s="128">
        <f t="shared" ca="1" si="16"/>
        <v>9592.2862236548226</v>
      </c>
    </row>
    <row r="198" spans="1:11" x14ac:dyDescent="0.3">
      <c r="A198" s="73">
        <v>43564</v>
      </c>
      <c r="B198" s="130">
        <v>2878.1999510000001</v>
      </c>
      <c r="C198" s="125">
        <f t="shared" si="12"/>
        <v>2.1195969013802829E-2</v>
      </c>
      <c r="D198" s="128">
        <f t="shared" si="13"/>
        <v>21195.969013802827</v>
      </c>
      <c r="E198" s="128">
        <f t="shared" ca="1" si="14"/>
        <v>79957.266748767404</v>
      </c>
      <c r="F198" s="124">
        <f t="shared" ca="1" si="17"/>
        <v>0.10510007143407374</v>
      </c>
      <c r="G198" s="128"/>
      <c r="H198" s="73">
        <f ca="1"/>
        <v>39603</v>
      </c>
      <c r="I198" s="159">
        <f ca="1"/>
        <v>1377.1999510000001</v>
      </c>
      <c r="J198" s="125">
        <f t="shared" ca="1" si="15"/>
        <v>-2.5612050647594975E-2</v>
      </c>
      <c r="K198" s="128">
        <f t="shared" ca="1" si="16"/>
        <v>-25612.050647594973</v>
      </c>
    </row>
    <row r="199" spans="1:11" x14ac:dyDescent="0.3">
      <c r="A199" s="73">
        <v>43563</v>
      </c>
      <c r="B199" s="130">
        <v>2895.7700199999999</v>
      </c>
      <c r="C199" s="125">
        <f t="shared" si="12"/>
        <v>3.4809641817124426E-2</v>
      </c>
      <c r="D199" s="128">
        <f t="shared" si="13"/>
        <v>34809.64181712443</v>
      </c>
      <c r="E199" s="128">
        <f t="shared" ca="1" si="14"/>
        <v>79957.266748767404</v>
      </c>
      <c r="F199" s="124">
        <f t="shared" ca="1" si="17"/>
        <v>8.7474247158021656E-2</v>
      </c>
      <c r="G199" s="128"/>
      <c r="H199" s="73">
        <f ca="1"/>
        <v>39602</v>
      </c>
      <c r="I199" s="159">
        <f ca="1"/>
        <v>1377.650024</v>
      </c>
      <c r="J199" s="125">
        <f t="shared" ca="1" si="15"/>
        <v>-3.4332644643906729E-2</v>
      </c>
      <c r="K199" s="128">
        <f t="shared" ca="1" si="16"/>
        <v>-34332.644643906729</v>
      </c>
    </row>
    <row r="200" spans="1:11" x14ac:dyDescent="0.3">
      <c r="A200" s="73">
        <v>43560</v>
      </c>
      <c r="B200" s="130">
        <v>2892.73999</v>
      </c>
      <c r="C200" s="125">
        <f t="shared" ref="C200:C263" si="18">B200/B210-1</f>
        <v>3.2859535718272159E-2</v>
      </c>
      <c r="D200" s="128">
        <f t="shared" ref="D200:D263" si="19">C200*$B$5</f>
        <v>32859.535718272156</v>
      </c>
      <c r="E200" s="128">
        <f t="shared" ref="E200:E263" ca="1" si="20">ABS(_xlfn.PERCENTILE.INC(OFFSET(D200,0,0,Window),1-VaRLevel))</f>
        <v>79957.266748767404</v>
      </c>
      <c r="F200" s="124">
        <f t="shared" ca="1" si="17"/>
        <v>9.379173155784315E-2</v>
      </c>
      <c r="G200" s="128"/>
      <c r="H200" s="73">
        <f ca="1"/>
        <v>39601</v>
      </c>
      <c r="I200" s="159">
        <f ca="1"/>
        <v>1385.670044</v>
      </c>
      <c r="J200" s="125">
        <f t="shared" ref="J200:J247" ca="1" si="21">I200/I210-1</f>
        <v>-2.7838729202041224E-2</v>
      </c>
      <c r="K200" s="128">
        <f t="shared" ref="K200:K247" ca="1" si="22">J200*$B$5</f>
        <v>-27838.729202041224</v>
      </c>
    </row>
    <row r="201" spans="1:11" x14ac:dyDescent="0.3">
      <c r="A201" s="73">
        <v>43559</v>
      </c>
      <c r="B201" s="130">
        <v>2879.389893</v>
      </c>
      <c r="C201" s="125">
        <f t="shared" si="18"/>
        <v>8.5853034118703597E-3</v>
      </c>
      <c r="D201" s="128">
        <f t="shared" si="19"/>
        <v>8585.3034118703599</v>
      </c>
      <c r="E201" s="128">
        <f t="shared" ca="1" si="20"/>
        <v>79957.266748767404</v>
      </c>
      <c r="F201" s="124">
        <f t="shared" ref="F201:F264" ca="1" si="23">B201/OFFSET(B201,250,0)-1</f>
        <v>0.10133678095412124</v>
      </c>
      <c r="G201" s="128"/>
      <c r="H201" s="73">
        <f ca="1"/>
        <v>39598</v>
      </c>
      <c r="I201" s="159">
        <f ca="1"/>
        <v>1400.380005</v>
      </c>
      <c r="J201" s="125">
        <f t="shared" ca="1" si="21"/>
        <v>-1.6289990572756929E-2</v>
      </c>
      <c r="K201" s="128">
        <f t="shared" ca="1" si="22"/>
        <v>-16289.990572756929</v>
      </c>
    </row>
    <row r="202" spans="1:11" x14ac:dyDescent="0.3">
      <c r="A202" s="73">
        <v>43558</v>
      </c>
      <c r="B202" s="130">
        <v>2873.3999020000001</v>
      </c>
      <c r="C202" s="125">
        <f t="shared" si="18"/>
        <v>1.7410027635214043E-2</v>
      </c>
      <c r="D202" s="128">
        <f t="shared" si="19"/>
        <v>17410.027635214043</v>
      </c>
      <c r="E202" s="128">
        <f t="shared" ca="1" si="20"/>
        <v>79957.266748767404</v>
      </c>
      <c r="F202" s="124">
        <f t="shared" ca="1" si="23"/>
        <v>0.11290998505370831</v>
      </c>
      <c r="G202" s="128"/>
      <c r="H202" s="73">
        <f ca="1"/>
        <v>39597</v>
      </c>
      <c r="I202" s="159">
        <f ca="1"/>
        <v>1398.26001</v>
      </c>
      <c r="J202" s="125">
        <f t="shared" ca="1" si="21"/>
        <v>-7.3829197599000196E-3</v>
      </c>
      <c r="K202" s="128">
        <f t="shared" ca="1" si="22"/>
        <v>-7382.9197599000199</v>
      </c>
    </row>
    <row r="203" spans="1:11" x14ac:dyDescent="0.3">
      <c r="A203" s="73">
        <v>43557</v>
      </c>
      <c r="B203" s="130">
        <v>2867.23999</v>
      </c>
      <c r="C203" s="125">
        <f t="shared" si="18"/>
        <v>1.2239740295102219E-2</v>
      </c>
      <c r="D203" s="128">
        <f t="shared" si="19"/>
        <v>12239.74029510222</v>
      </c>
      <c r="E203" s="128">
        <f t="shared" ca="1" si="20"/>
        <v>79957.266748767404</v>
      </c>
      <c r="F203" s="124">
        <f t="shared" ca="1" si="23"/>
        <v>8.5717912267928575E-2</v>
      </c>
      <c r="G203" s="128"/>
      <c r="H203" s="73">
        <f ca="1"/>
        <v>39596</v>
      </c>
      <c r="I203" s="159">
        <f ca="1"/>
        <v>1390.839966</v>
      </c>
      <c r="J203" s="125">
        <f t="shared" ca="1" si="21"/>
        <v>-8.6954560531967706E-3</v>
      </c>
      <c r="K203" s="128">
        <f t="shared" ca="1" si="22"/>
        <v>-8695.4560531967709</v>
      </c>
    </row>
    <row r="204" spans="1:11" x14ac:dyDescent="0.3">
      <c r="A204" s="73">
        <v>43556</v>
      </c>
      <c r="B204" s="130">
        <v>2867.1899410000001</v>
      </c>
      <c r="C204" s="125">
        <f t="shared" si="18"/>
        <v>1.2089913910391603E-2</v>
      </c>
      <c r="D204" s="128">
        <f t="shared" si="19"/>
        <v>12089.913910391602</v>
      </c>
      <c r="E204" s="128">
        <f t="shared" ca="1" si="20"/>
        <v>79957.266748767404</v>
      </c>
      <c r="F204" s="124">
        <f t="shared" ca="1" si="23"/>
        <v>0.10064872975047989</v>
      </c>
      <c r="G204" s="128"/>
      <c r="H204" s="73">
        <f ca="1"/>
        <v>39595</v>
      </c>
      <c r="I204" s="159">
        <f ca="1"/>
        <v>1385.349976</v>
      </c>
      <c r="J204" s="125">
        <f t="shared" ca="1" si="21"/>
        <v>-1.2988202005928429E-2</v>
      </c>
      <c r="K204" s="128">
        <f t="shared" ca="1" si="22"/>
        <v>-12988.20200592843</v>
      </c>
    </row>
    <row r="205" spans="1:11" x14ac:dyDescent="0.3">
      <c r="A205" s="73">
        <v>43553</v>
      </c>
      <c r="B205" s="130">
        <v>2834.3999020000001</v>
      </c>
      <c r="C205" s="125">
        <f t="shared" si="18"/>
        <v>4.2232086974802741E-3</v>
      </c>
      <c r="D205" s="128">
        <f t="shared" si="19"/>
        <v>4223.2086974802742</v>
      </c>
      <c r="E205" s="128">
        <f t="shared" ca="1" si="20"/>
        <v>79957.266748767404</v>
      </c>
      <c r="F205" s="124">
        <f t="shared" ca="1" si="23"/>
        <v>8.4887880774134006E-2</v>
      </c>
      <c r="G205" s="128"/>
      <c r="H205" s="73">
        <f ca="1"/>
        <v>39591</v>
      </c>
      <c r="I205" s="159">
        <f ca="1"/>
        <v>1375.9300539999999</v>
      </c>
      <c r="J205" s="125">
        <f t="shared" ca="1" si="21"/>
        <v>-8.8958817688215008E-3</v>
      </c>
      <c r="K205" s="128">
        <f t="shared" ca="1" si="22"/>
        <v>-8895.8817688215004</v>
      </c>
    </row>
    <row r="206" spans="1:11" x14ac:dyDescent="0.3">
      <c r="A206" s="73">
        <v>43552</v>
      </c>
      <c r="B206" s="130">
        <v>2815.4399410000001</v>
      </c>
      <c r="C206" s="125">
        <f t="shared" si="18"/>
        <v>2.4781949843202256E-3</v>
      </c>
      <c r="D206" s="128">
        <f t="shared" si="19"/>
        <v>2478.1949843202256</v>
      </c>
      <c r="E206" s="128">
        <f t="shared" ca="1" si="20"/>
        <v>79957.266748767404</v>
      </c>
      <c r="F206" s="124">
        <f t="shared" ca="1" si="23"/>
        <v>5.9013330239546802E-2</v>
      </c>
      <c r="G206" s="128"/>
      <c r="H206" s="73">
        <f ca="1"/>
        <v>39590</v>
      </c>
      <c r="I206" s="159">
        <f ca="1"/>
        <v>1394.349976</v>
      </c>
      <c r="J206" s="125">
        <f t="shared" ca="1" si="21"/>
        <v>-2.3825753186286214E-3</v>
      </c>
      <c r="K206" s="128">
        <f t="shared" ca="1" si="22"/>
        <v>-2382.5753186286215</v>
      </c>
    </row>
    <row r="207" spans="1:11" x14ac:dyDescent="0.3">
      <c r="A207" s="73">
        <v>43551</v>
      </c>
      <c r="B207" s="130">
        <v>2805.3701169999999</v>
      </c>
      <c r="C207" s="125">
        <f t="shared" si="18"/>
        <v>-1.9743732137524894E-3</v>
      </c>
      <c r="D207" s="128">
        <f t="shared" si="19"/>
        <v>-1974.3732137524894</v>
      </c>
      <c r="E207" s="128">
        <f t="shared" ca="1" si="20"/>
        <v>79957.266748767404</v>
      </c>
      <c r="F207" s="124">
        <f t="shared" ca="1" si="23"/>
        <v>8.3882649409709131E-2</v>
      </c>
      <c r="G207" s="128"/>
      <c r="H207" s="73">
        <f ca="1"/>
        <v>39589</v>
      </c>
      <c r="I207" s="159">
        <f ca="1"/>
        <v>1390.709961</v>
      </c>
      <c r="J207" s="125">
        <f t="shared" ca="1" si="21"/>
        <v>-1.3356492471653381E-3</v>
      </c>
      <c r="K207" s="128">
        <f t="shared" ca="1" si="22"/>
        <v>-1335.649247165338</v>
      </c>
    </row>
    <row r="208" spans="1:11" x14ac:dyDescent="0.3">
      <c r="A208" s="73">
        <v>43550</v>
      </c>
      <c r="B208" s="130">
        <v>2818.459961</v>
      </c>
      <c r="C208" s="125">
        <f t="shared" si="18"/>
        <v>9.6506350687035614E-3</v>
      </c>
      <c r="D208" s="128">
        <f t="shared" si="19"/>
        <v>9650.635068703561</v>
      </c>
      <c r="E208" s="128">
        <f t="shared" ca="1" si="20"/>
        <v>79957.266748767404</v>
      </c>
      <c r="F208" s="124">
        <f t="shared" ca="1" si="23"/>
        <v>6.6108365163991767E-2</v>
      </c>
      <c r="G208" s="128"/>
      <c r="H208" s="73">
        <f ca="1"/>
        <v>39588</v>
      </c>
      <c r="I208" s="159">
        <f ca="1"/>
        <v>1413.400024</v>
      </c>
      <c r="J208" s="125">
        <f t="shared" ca="1" si="21"/>
        <v>-3.4267242718067914E-3</v>
      </c>
      <c r="K208" s="128">
        <f t="shared" ca="1" si="22"/>
        <v>-3426.7242718067914</v>
      </c>
    </row>
    <row r="209" spans="1:11" x14ac:dyDescent="0.3">
      <c r="A209" s="73">
        <v>43549</v>
      </c>
      <c r="B209" s="130">
        <v>2798.360107</v>
      </c>
      <c r="C209" s="125">
        <f t="shared" si="18"/>
        <v>5.410863986946346E-3</v>
      </c>
      <c r="D209" s="128">
        <f t="shared" si="19"/>
        <v>5410.8639869463459</v>
      </c>
      <c r="E209" s="128">
        <f t="shared" ca="1" si="20"/>
        <v>79957.266748767404</v>
      </c>
      <c r="F209" s="124">
        <f t="shared" ca="1" si="23"/>
        <v>3.1870356966140045E-2</v>
      </c>
      <c r="G209" s="128"/>
      <c r="H209" s="73">
        <f ca="1"/>
        <v>39587</v>
      </c>
      <c r="I209" s="159">
        <f ca="1"/>
        <v>1426.630005</v>
      </c>
      <c r="J209" s="125">
        <f t="shared" ca="1" si="21"/>
        <v>1.3598686410551286E-2</v>
      </c>
      <c r="K209" s="128">
        <f t="shared" ca="1" si="22"/>
        <v>13598.686410551287</v>
      </c>
    </row>
    <row r="210" spans="1:11" x14ac:dyDescent="0.3">
      <c r="A210" s="73">
        <v>43546</v>
      </c>
      <c r="B210" s="130">
        <v>2800.709961</v>
      </c>
      <c r="C210" s="125">
        <f t="shared" si="18"/>
        <v>2.1012913112360199E-2</v>
      </c>
      <c r="D210" s="128">
        <f t="shared" si="19"/>
        <v>21012.913112360198</v>
      </c>
      <c r="E210" s="128">
        <f t="shared" ca="1" si="20"/>
        <v>79957.266748767404</v>
      </c>
      <c r="F210" s="124">
        <f t="shared" ca="1" si="23"/>
        <v>3.0832488689156445E-2</v>
      </c>
      <c r="G210" s="128"/>
      <c r="H210" s="73">
        <f ca="1"/>
        <v>39584</v>
      </c>
      <c r="I210" s="159">
        <f ca="1"/>
        <v>1425.349976</v>
      </c>
      <c r="J210" s="125">
        <f t="shared" ca="1" si="21"/>
        <v>8.0981341011703289E-3</v>
      </c>
      <c r="K210" s="128">
        <f t="shared" ca="1" si="22"/>
        <v>8098.1341011703289</v>
      </c>
    </row>
    <row r="211" spans="1:11" x14ac:dyDescent="0.3">
      <c r="A211" s="73">
        <v>43545</v>
      </c>
      <c r="B211" s="130">
        <v>2854.8798830000001</v>
      </c>
      <c r="C211" s="125">
        <f t="shared" si="18"/>
        <v>3.8542252302122382E-2</v>
      </c>
      <c r="D211" s="128">
        <f t="shared" si="19"/>
        <v>38542.252302122382</v>
      </c>
      <c r="E211" s="128">
        <f t="shared" ca="1" si="20"/>
        <v>79957.266748767404</v>
      </c>
      <c r="F211" s="124">
        <f t="shared" ca="1" si="23"/>
        <v>5.2327368695551213E-2</v>
      </c>
      <c r="G211" s="128"/>
      <c r="H211" s="73">
        <f ca="1"/>
        <v>39583</v>
      </c>
      <c r="I211" s="159">
        <f ca="1"/>
        <v>1423.5699460000001</v>
      </c>
      <c r="J211" s="125">
        <f t="shared" ca="1" si="21"/>
        <v>1.0096910854226149E-2</v>
      </c>
      <c r="K211" s="128">
        <f t="shared" ca="1" si="22"/>
        <v>10096.910854226149</v>
      </c>
    </row>
    <row r="212" spans="1:11" x14ac:dyDescent="0.3">
      <c r="A212" s="73">
        <v>43544</v>
      </c>
      <c r="B212" s="130">
        <v>2824.2299800000001</v>
      </c>
      <c r="C212" s="125">
        <f t="shared" si="18"/>
        <v>1.9044193448615632E-2</v>
      </c>
      <c r="D212" s="128">
        <f t="shared" si="19"/>
        <v>19044.193448615631</v>
      </c>
      <c r="E212" s="128">
        <f t="shared" ca="1" si="20"/>
        <v>79957.266748767404</v>
      </c>
      <c r="F212" s="124">
        <f t="shared" ca="1" si="23"/>
        <v>2.6242626203238251E-2</v>
      </c>
      <c r="G212" s="128"/>
      <c r="H212" s="73">
        <f ca="1"/>
        <v>39582</v>
      </c>
      <c r="I212" s="159">
        <f ca="1"/>
        <v>1408.660034</v>
      </c>
      <c r="J212" s="125">
        <f t="shared" ca="1" si="21"/>
        <v>1.6649996439134229E-2</v>
      </c>
      <c r="K212" s="128">
        <f t="shared" ca="1" si="22"/>
        <v>16649.996439134229</v>
      </c>
    </row>
    <row r="213" spans="1:11" x14ac:dyDescent="0.3">
      <c r="A213" s="73">
        <v>43543</v>
      </c>
      <c r="B213" s="130">
        <v>2832.570068</v>
      </c>
      <c r="C213" s="125">
        <f t="shared" si="18"/>
        <v>1.5385502664412742E-2</v>
      </c>
      <c r="D213" s="128">
        <f t="shared" si="19"/>
        <v>15385.502664412743</v>
      </c>
      <c r="E213" s="128">
        <f t="shared" ca="1" si="20"/>
        <v>79957.266748767404</v>
      </c>
      <c r="F213" s="124">
        <f t="shared" ca="1" si="23"/>
        <v>3.1026483014393813E-2</v>
      </c>
      <c r="G213" s="128"/>
      <c r="H213" s="73">
        <f ca="1"/>
        <v>39581</v>
      </c>
      <c r="I213" s="159">
        <f ca="1"/>
        <v>1403.040039</v>
      </c>
      <c r="J213" s="125">
        <f t="shared" ca="1" si="21"/>
        <v>8.6992239156642448E-3</v>
      </c>
      <c r="K213" s="128">
        <f t="shared" ca="1" si="22"/>
        <v>8699.2239156642445</v>
      </c>
    </row>
    <row r="214" spans="1:11" x14ac:dyDescent="0.3">
      <c r="A214" s="73">
        <v>43542</v>
      </c>
      <c r="B214" s="130">
        <v>2832.9399410000001</v>
      </c>
      <c r="C214" s="125">
        <f t="shared" si="18"/>
        <v>1.4368997945520601E-2</v>
      </c>
      <c r="D214" s="128">
        <f t="shared" si="19"/>
        <v>14368.997945520601</v>
      </c>
      <c r="E214" s="128">
        <f t="shared" ca="1" si="20"/>
        <v>79957.266748767404</v>
      </c>
      <c r="F214" s="124">
        <f t="shared" ca="1" si="23"/>
        <v>3.0354816767933057E-2</v>
      </c>
      <c r="G214" s="128"/>
      <c r="H214" s="73">
        <f ca="1"/>
        <v>39580</v>
      </c>
      <c r="I214" s="159">
        <f ca="1"/>
        <v>1403.579956</v>
      </c>
      <c r="J214" s="125">
        <f t="shared" ca="1" si="21"/>
        <v>5.1633600161968829E-3</v>
      </c>
      <c r="K214" s="128">
        <f t="shared" ca="1" si="22"/>
        <v>5163.3600161968825</v>
      </c>
    </row>
    <row r="215" spans="1:11" x14ac:dyDescent="0.3">
      <c r="A215" s="73">
        <v>43539</v>
      </c>
      <c r="B215" s="130">
        <v>2822.4799800000001</v>
      </c>
      <c r="C215" s="125">
        <f t="shared" si="18"/>
        <v>6.7018962137082028E-3</v>
      </c>
      <c r="D215" s="128">
        <f t="shared" si="19"/>
        <v>6701.8962137082026</v>
      </c>
      <c r="E215" s="128">
        <f t="shared" ca="1" si="20"/>
        <v>79957.266748767404</v>
      </c>
      <c r="F215" s="124">
        <f t="shared" ca="1" si="23"/>
        <v>2.0673964141537882E-2</v>
      </c>
      <c r="G215" s="128"/>
      <c r="H215" s="73">
        <f ca="1"/>
        <v>39577</v>
      </c>
      <c r="I215" s="159">
        <f ca="1"/>
        <v>1388.280029</v>
      </c>
      <c r="J215" s="125">
        <f t="shared" ca="1" si="21"/>
        <v>-6.839078315492908E-3</v>
      </c>
      <c r="K215" s="128">
        <f t="shared" ca="1" si="22"/>
        <v>-6839.0783154929077</v>
      </c>
    </row>
    <row r="216" spans="1:11" x14ac:dyDescent="0.3">
      <c r="A216" s="73">
        <v>43538</v>
      </c>
      <c r="B216" s="130">
        <v>2808.4799800000001</v>
      </c>
      <c r="C216" s="125">
        <f t="shared" si="18"/>
        <v>8.6155777489436147E-3</v>
      </c>
      <c r="D216" s="128">
        <f t="shared" si="19"/>
        <v>8615.577748943615</v>
      </c>
      <c r="E216" s="128">
        <f t="shared" ca="1" si="20"/>
        <v>79957.266748767404</v>
      </c>
      <c r="F216" s="124">
        <f t="shared" ca="1" si="23"/>
        <v>9.1483208230749291E-3</v>
      </c>
      <c r="G216" s="128"/>
      <c r="H216" s="73">
        <f ca="1"/>
        <v>39576</v>
      </c>
      <c r="I216" s="159">
        <f ca="1"/>
        <v>1397.6800539999999</v>
      </c>
      <c r="J216" s="125">
        <f t="shared" ca="1" si="21"/>
        <v>6.3795944359226198E-3</v>
      </c>
      <c r="K216" s="128">
        <f t="shared" ca="1" si="22"/>
        <v>6379.5944359226196</v>
      </c>
    </row>
    <row r="217" spans="1:11" x14ac:dyDescent="0.3">
      <c r="A217" s="73">
        <v>43537</v>
      </c>
      <c r="B217" s="130">
        <v>2810.919922</v>
      </c>
      <c r="C217" s="125">
        <f t="shared" si="18"/>
        <v>6.6395117343709398E-3</v>
      </c>
      <c r="D217" s="128">
        <f t="shared" si="19"/>
        <v>6639.5117343709398</v>
      </c>
      <c r="E217" s="128">
        <f t="shared" ca="1" si="20"/>
        <v>79957.266748767404</v>
      </c>
      <c r="F217" s="124">
        <f t="shared" ca="1" si="23"/>
        <v>8.7382887943947551E-3</v>
      </c>
      <c r="G217" s="128"/>
      <c r="H217" s="73">
        <f ca="1"/>
        <v>39575</v>
      </c>
      <c r="I217" s="159">
        <f ca="1"/>
        <v>1392.5699460000001</v>
      </c>
      <c r="J217" s="125">
        <f t="shared" ca="1" si="21"/>
        <v>9.1598062984141748E-3</v>
      </c>
      <c r="K217" s="128">
        <f t="shared" ca="1" si="22"/>
        <v>9159.8062984141743</v>
      </c>
    </row>
    <row r="218" spans="1:11" x14ac:dyDescent="0.3">
      <c r="A218" s="73">
        <v>43536</v>
      </c>
      <c r="B218" s="130">
        <v>2791.5200199999999</v>
      </c>
      <c r="C218" s="125">
        <f t="shared" si="18"/>
        <v>-8.5181362377961811E-4</v>
      </c>
      <c r="D218" s="128">
        <f t="shared" si="19"/>
        <v>-851.81362377961807</v>
      </c>
      <c r="E218" s="128">
        <f t="shared" ca="1" si="20"/>
        <v>79957.266748767404</v>
      </c>
      <c r="F218" s="124">
        <f t="shared" ca="1" si="23"/>
        <v>1.9186062482026367E-2</v>
      </c>
      <c r="G218" s="128"/>
      <c r="H218" s="73">
        <f ca="1"/>
        <v>39574</v>
      </c>
      <c r="I218" s="159">
        <f ca="1"/>
        <v>1418.26001</v>
      </c>
      <c r="J218" s="125">
        <f t="shared" ca="1" si="21"/>
        <v>3.0757206574905105E-2</v>
      </c>
      <c r="K218" s="128">
        <f t="shared" ca="1" si="22"/>
        <v>30757.206574905103</v>
      </c>
    </row>
    <row r="219" spans="1:11" x14ac:dyDescent="0.3">
      <c r="A219" s="73">
        <v>43535</v>
      </c>
      <c r="B219" s="130">
        <v>2783.3000489999999</v>
      </c>
      <c r="C219" s="125">
        <f t="shared" si="18"/>
        <v>-4.5813853924887571E-3</v>
      </c>
      <c r="D219" s="128">
        <f t="shared" si="19"/>
        <v>-4581.3853924887571</v>
      </c>
      <c r="E219" s="128">
        <f t="shared" ca="1" si="20"/>
        <v>79957.266748767404</v>
      </c>
      <c r="F219" s="124">
        <f t="shared" ca="1" si="23"/>
        <v>2.0720257805745712E-2</v>
      </c>
      <c r="G219" s="128"/>
      <c r="H219" s="73">
        <f ca="1"/>
        <v>39573</v>
      </c>
      <c r="I219" s="159">
        <f ca="1"/>
        <v>1407.48999</v>
      </c>
      <c r="J219" s="125">
        <f t="shared" ca="1" si="21"/>
        <v>1.391756441043035E-2</v>
      </c>
      <c r="K219" s="128">
        <f t="shared" ca="1" si="22"/>
        <v>13917.56441043035</v>
      </c>
    </row>
    <row r="220" spans="1:11" x14ac:dyDescent="0.3">
      <c r="A220" s="73">
        <v>43532</v>
      </c>
      <c r="B220" s="130">
        <v>2743.070068</v>
      </c>
      <c r="C220" s="125">
        <f t="shared" si="18"/>
        <v>-1.7760729117775043E-2</v>
      </c>
      <c r="D220" s="128">
        <f t="shared" si="19"/>
        <v>-17760.729117775041</v>
      </c>
      <c r="E220" s="128">
        <f t="shared" ca="1" si="20"/>
        <v>79957.266748767404</v>
      </c>
      <c r="F220" s="124">
        <f t="shared" ca="1" si="23"/>
        <v>5.4799460283441181E-3</v>
      </c>
      <c r="G220" s="128"/>
      <c r="H220" s="73">
        <f ca="1"/>
        <v>39570</v>
      </c>
      <c r="I220" s="159">
        <f ca="1"/>
        <v>1413.900024</v>
      </c>
      <c r="J220" s="125">
        <f t="shared" ca="1" si="21"/>
        <v>1.6952859210349835E-2</v>
      </c>
      <c r="K220" s="128">
        <f t="shared" ca="1" si="22"/>
        <v>16952.859210349834</v>
      </c>
    </row>
    <row r="221" spans="1:11" x14ac:dyDescent="0.3">
      <c r="A221" s="73">
        <v>43531</v>
      </c>
      <c r="B221" s="130">
        <v>2748.929932</v>
      </c>
      <c r="C221" s="125">
        <f t="shared" si="18"/>
        <v>-9.3517384874853837E-3</v>
      </c>
      <c r="D221" s="128">
        <f t="shared" si="19"/>
        <v>-9351.7384874853833</v>
      </c>
      <c r="E221" s="128">
        <f t="shared" ca="1" si="20"/>
        <v>79957.266748767404</v>
      </c>
      <c r="F221" s="124">
        <f t="shared" ca="1" si="23"/>
        <v>1.0286883065016461E-2</v>
      </c>
      <c r="G221" s="128"/>
      <c r="H221" s="73">
        <f ca="1"/>
        <v>39569</v>
      </c>
      <c r="I221" s="159">
        <f ca="1"/>
        <v>1409.339966</v>
      </c>
      <c r="J221" s="125">
        <f t="shared" ca="1" si="21"/>
        <v>3.2060037719659151E-2</v>
      </c>
      <c r="K221" s="128">
        <f t="shared" ca="1" si="22"/>
        <v>32060.037719659151</v>
      </c>
    </row>
    <row r="222" spans="1:11" x14ac:dyDescent="0.3">
      <c r="A222" s="73">
        <v>43530</v>
      </c>
      <c r="B222" s="130">
        <v>2771.4499510000001</v>
      </c>
      <c r="C222" s="125">
        <f t="shared" si="18"/>
        <v>-4.7581427920957431E-3</v>
      </c>
      <c r="D222" s="128">
        <f t="shared" si="19"/>
        <v>-4758.1427920957431</v>
      </c>
      <c r="E222" s="128">
        <f t="shared" ca="1" si="20"/>
        <v>79957.266748767404</v>
      </c>
      <c r="F222" s="124">
        <f t="shared" ca="1" si="23"/>
        <v>2.9800260473757501E-2</v>
      </c>
      <c r="G222" s="128"/>
      <c r="H222" s="73">
        <f ca="1"/>
        <v>39568</v>
      </c>
      <c r="I222" s="159">
        <f ca="1"/>
        <v>1385.589966</v>
      </c>
      <c r="J222" s="125">
        <f t="shared" ca="1" si="21"/>
        <v>1.5299957937362718E-2</v>
      </c>
      <c r="K222" s="128">
        <f t="shared" ca="1" si="22"/>
        <v>15299.957937362718</v>
      </c>
    </row>
    <row r="223" spans="1:11" x14ac:dyDescent="0.3">
      <c r="A223" s="73">
        <v>43529</v>
      </c>
      <c r="B223" s="130">
        <v>2789.6499020000001</v>
      </c>
      <c r="C223" s="125">
        <f t="shared" si="18"/>
        <v>3.5578222452377073E-3</v>
      </c>
      <c r="D223" s="128">
        <f t="shared" si="19"/>
        <v>3557.8222452377072</v>
      </c>
      <c r="E223" s="128">
        <f t="shared" ca="1" si="20"/>
        <v>79957.266748767404</v>
      </c>
      <c r="F223" s="124">
        <f t="shared" ca="1" si="23"/>
        <v>4.1819934219659238E-2</v>
      </c>
      <c r="G223" s="128"/>
      <c r="H223" s="73">
        <f ca="1"/>
        <v>39567</v>
      </c>
      <c r="I223" s="159">
        <f ca="1"/>
        <v>1390.9399410000001</v>
      </c>
      <c r="J223" s="125">
        <f t="shared" ca="1" si="21"/>
        <v>4.2347582648194937E-2</v>
      </c>
      <c r="K223" s="128">
        <f t="shared" ca="1" si="22"/>
        <v>42347.582648194933</v>
      </c>
    </row>
    <row r="224" spans="1:11" x14ac:dyDescent="0.3">
      <c r="A224" s="73">
        <v>43528</v>
      </c>
      <c r="B224" s="130">
        <v>2792.8100589999999</v>
      </c>
      <c r="C224" s="125">
        <f t="shared" si="18"/>
        <v>6.2004468916112554E-3</v>
      </c>
      <c r="D224" s="128">
        <f t="shared" si="19"/>
        <v>6200.4468916112555</v>
      </c>
      <c r="E224" s="128">
        <f t="shared" ca="1" si="20"/>
        <v>79957.266748767404</v>
      </c>
      <c r="F224" s="124">
        <f t="shared" ca="1" si="23"/>
        <v>2.910277310295184E-2</v>
      </c>
      <c r="G224" s="128"/>
      <c r="H224" s="73">
        <f ca="1"/>
        <v>39566</v>
      </c>
      <c r="I224" s="159">
        <f ca="1"/>
        <v>1396.369995</v>
      </c>
      <c r="J224" s="125">
        <f t="shared" ca="1" si="21"/>
        <v>5.1230164242372922E-2</v>
      </c>
      <c r="K224" s="128">
        <f t="shared" ca="1" si="22"/>
        <v>51230.164242372921</v>
      </c>
    </row>
    <row r="225" spans="1:11" x14ac:dyDescent="0.3">
      <c r="A225" s="73">
        <v>43525</v>
      </c>
      <c r="B225" s="130">
        <v>2803.6899410000001</v>
      </c>
      <c r="C225" s="125">
        <f t="shared" si="18"/>
        <v>2.1109126324213356E-2</v>
      </c>
      <c r="D225" s="128">
        <f t="shared" si="19"/>
        <v>21109.126324213357</v>
      </c>
      <c r="E225" s="128">
        <f t="shared" ca="1" si="20"/>
        <v>79957.266748767404</v>
      </c>
      <c r="F225" s="124">
        <f t="shared" ca="1" si="23"/>
        <v>2.1648633292590258E-2</v>
      </c>
      <c r="G225" s="128"/>
      <c r="H225" s="73">
        <f ca="1"/>
        <v>39563</v>
      </c>
      <c r="I225" s="159">
        <f ca="1"/>
        <v>1397.839966</v>
      </c>
      <c r="J225" s="125">
        <f t="shared" ca="1" si="21"/>
        <v>4.8775922020168005E-2</v>
      </c>
      <c r="K225" s="128">
        <f t="shared" ca="1" si="22"/>
        <v>48775.922020168007</v>
      </c>
    </row>
    <row r="226" spans="1:11" x14ac:dyDescent="0.3">
      <c r="A226" s="73">
        <v>43524</v>
      </c>
      <c r="B226" s="130">
        <v>2784.48999</v>
      </c>
      <c r="C226" s="125">
        <f t="shared" si="18"/>
        <v>1.1427394786328371E-2</v>
      </c>
      <c r="D226" s="128">
        <f t="shared" si="19"/>
        <v>11427.39478632837</v>
      </c>
      <c r="E226" s="128">
        <f t="shared" ca="1" si="20"/>
        <v>79957.266748767404</v>
      </c>
      <c r="F226" s="124">
        <f t="shared" ca="1" si="23"/>
        <v>1.7592070181313701E-3</v>
      </c>
      <c r="G226" s="128"/>
      <c r="H226" s="73">
        <f ca="1"/>
        <v>39562</v>
      </c>
      <c r="I226" s="159">
        <f ca="1"/>
        <v>1388.8199460000001</v>
      </c>
      <c r="J226" s="125">
        <f t="shared" ca="1" si="21"/>
        <v>2.0778285238957972E-2</v>
      </c>
      <c r="K226" s="128">
        <f t="shared" ca="1" si="22"/>
        <v>20778.285238957971</v>
      </c>
    </row>
    <row r="227" spans="1:11" x14ac:dyDescent="0.3">
      <c r="A227" s="73">
        <v>43523</v>
      </c>
      <c r="B227" s="130">
        <v>2792.3798830000001</v>
      </c>
      <c r="C227" s="125">
        <f t="shared" si="18"/>
        <v>1.7360506624407579E-2</v>
      </c>
      <c r="D227" s="128">
        <f t="shared" si="19"/>
        <v>17360.506624407579</v>
      </c>
      <c r="E227" s="128">
        <f t="shared" ca="1" si="20"/>
        <v>79957.266748767404</v>
      </c>
      <c r="F227" s="124">
        <f t="shared" ca="1" si="23"/>
        <v>1.6408777052367762E-2</v>
      </c>
      <c r="G227" s="128"/>
      <c r="H227" s="73">
        <f ca="1"/>
        <v>39561</v>
      </c>
      <c r="I227" s="159">
        <f ca="1"/>
        <v>1379.9300539999999</v>
      </c>
      <c r="J227" s="125">
        <f t="shared" ca="1" si="21"/>
        <v>1.8782024369186967E-2</v>
      </c>
      <c r="K227" s="128">
        <f t="shared" ca="1" si="22"/>
        <v>18782.024369186965</v>
      </c>
    </row>
    <row r="228" spans="1:11" x14ac:dyDescent="0.3">
      <c r="A228" s="73">
        <v>43522</v>
      </c>
      <c r="B228" s="130">
        <v>2793.8999020000001</v>
      </c>
      <c r="C228" s="125">
        <f t="shared" si="18"/>
        <v>3.1035445966220099E-2</v>
      </c>
      <c r="D228" s="128">
        <f t="shared" si="19"/>
        <v>31035.445966220097</v>
      </c>
      <c r="E228" s="128">
        <f t="shared" ca="1" si="20"/>
        <v>79957.266748767404</v>
      </c>
      <c r="F228" s="124">
        <f t="shared" ca="1" si="23"/>
        <v>3.3262305025677064E-2</v>
      </c>
      <c r="G228" s="128"/>
      <c r="H228" s="73">
        <f ca="1"/>
        <v>39560</v>
      </c>
      <c r="I228" s="159">
        <f ca="1"/>
        <v>1375.9399410000001</v>
      </c>
      <c r="J228" s="125">
        <f t="shared" ca="1" si="21"/>
        <v>7.6159626982568174E-3</v>
      </c>
      <c r="K228" s="128">
        <f t="shared" ca="1" si="22"/>
        <v>7615.962698256817</v>
      </c>
    </row>
    <row r="229" spans="1:11" x14ac:dyDescent="0.3">
      <c r="A229" s="73">
        <v>43521</v>
      </c>
      <c r="B229" s="130">
        <v>2796.110107</v>
      </c>
      <c r="C229" s="125">
        <f t="shared" si="18"/>
        <v>3.2582768738712131E-2</v>
      </c>
      <c r="D229" s="128">
        <f t="shared" si="19"/>
        <v>32582.76873871213</v>
      </c>
      <c r="E229" s="128">
        <f t="shared" ca="1" si="20"/>
        <v>79957.266748767404</v>
      </c>
      <c r="F229" s="124">
        <f t="shared" ca="1" si="23"/>
        <v>3.5086430115261136E-2</v>
      </c>
      <c r="G229" s="128"/>
      <c r="H229" s="73">
        <f ca="1"/>
        <v>39559</v>
      </c>
      <c r="I229" s="159">
        <f ca="1"/>
        <v>1388.170044</v>
      </c>
      <c r="J229" s="125">
        <f t="shared" ca="1" si="21"/>
        <v>1.1387649580982373E-2</v>
      </c>
      <c r="K229" s="128">
        <f t="shared" ca="1" si="22"/>
        <v>11387.649580982374</v>
      </c>
    </row>
    <row r="230" spans="1:11" x14ac:dyDescent="0.3">
      <c r="A230" s="73">
        <v>43518</v>
      </c>
      <c r="B230" s="130">
        <v>2792.669922</v>
      </c>
      <c r="C230" s="125">
        <f t="shared" si="18"/>
        <v>3.2009708405803527E-2</v>
      </c>
      <c r="D230" s="128">
        <f t="shared" si="19"/>
        <v>32009.708405803529</v>
      </c>
      <c r="E230" s="128">
        <f t="shared" ca="1" si="20"/>
        <v>79957.266748767404</v>
      </c>
      <c r="F230" s="124">
        <f t="shared" ca="1" si="23"/>
        <v>2.8130558826730212E-2</v>
      </c>
      <c r="G230" s="128"/>
      <c r="H230" s="73">
        <f ca="1"/>
        <v>39556</v>
      </c>
      <c r="I230" s="159">
        <f ca="1"/>
        <v>1390.329956</v>
      </c>
      <c r="J230" s="125">
        <f t="shared" ca="1" si="21"/>
        <v>1.4543149190721305E-2</v>
      </c>
      <c r="K230" s="128">
        <f t="shared" ca="1" si="22"/>
        <v>14543.149190721306</v>
      </c>
    </row>
    <row r="231" spans="1:11" x14ac:dyDescent="0.3">
      <c r="A231" s="73">
        <v>43517</v>
      </c>
      <c r="B231" s="130">
        <v>2774.8798830000001</v>
      </c>
      <c r="C231" s="125">
        <f t="shared" si="18"/>
        <v>1.5840392407802772E-2</v>
      </c>
      <c r="D231" s="128">
        <f t="shared" si="19"/>
        <v>15840.392407802772</v>
      </c>
      <c r="E231" s="128">
        <f t="shared" ca="1" si="20"/>
        <v>79957.266748767404</v>
      </c>
      <c r="F231" s="124">
        <f t="shared" ca="1" si="23"/>
        <v>1.5613644747785926E-2</v>
      </c>
      <c r="G231" s="128"/>
      <c r="H231" s="73">
        <f ca="1"/>
        <v>39555</v>
      </c>
      <c r="I231" s="159">
        <f ca="1"/>
        <v>1365.5600589999999</v>
      </c>
      <c r="J231" s="125">
        <f t="shared" ca="1" si="21"/>
        <v>-2.7386054570712748E-3</v>
      </c>
      <c r="K231" s="128">
        <f t="shared" ca="1" si="22"/>
        <v>-2738.6054570712749</v>
      </c>
    </row>
    <row r="232" spans="1:11" x14ac:dyDescent="0.3">
      <c r="A232" s="73">
        <v>43516</v>
      </c>
      <c r="B232" s="130">
        <v>2784.6999510000001</v>
      </c>
      <c r="C232" s="125">
        <f t="shared" si="18"/>
        <v>1.7167695818101736E-2</v>
      </c>
      <c r="D232" s="128">
        <f t="shared" si="19"/>
        <v>17167.695818101736</v>
      </c>
      <c r="E232" s="128">
        <f t="shared" ca="1" si="20"/>
        <v>79957.266748767404</v>
      </c>
      <c r="F232" s="124">
        <f t="shared" ca="1" si="23"/>
        <v>1.9588459636729061E-2</v>
      </c>
      <c r="G232" s="128"/>
      <c r="H232" s="73">
        <f ca="1"/>
        <v>39554</v>
      </c>
      <c r="I232" s="159">
        <f ca="1"/>
        <v>1364.709961</v>
      </c>
      <c r="J232" s="125">
        <f t="shared" ca="1" si="21"/>
        <v>-2.0621616638737406E-3</v>
      </c>
      <c r="K232" s="128">
        <f t="shared" ca="1" si="22"/>
        <v>-2062.1616638737405</v>
      </c>
    </row>
    <row r="233" spans="1:11" x14ac:dyDescent="0.3">
      <c r="A233" s="73">
        <v>43515</v>
      </c>
      <c r="B233" s="130">
        <v>2779.76001</v>
      </c>
      <c r="C233" s="125">
        <f t="shared" si="18"/>
        <v>2.0144040135179786E-2</v>
      </c>
      <c r="D233" s="128">
        <f t="shared" si="19"/>
        <v>20144.040135179785</v>
      </c>
      <c r="E233" s="128">
        <f t="shared" ca="1" si="20"/>
        <v>79957.266748767404</v>
      </c>
      <c r="F233" s="124">
        <f t="shared" ca="1" si="23"/>
        <v>3.0063450905616351E-2</v>
      </c>
      <c r="G233" s="128"/>
      <c r="H233" s="73">
        <f ca="1"/>
        <v>39553</v>
      </c>
      <c r="I233" s="159">
        <f ca="1"/>
        <v>1334.4300539999999</v>
      </c>
      <c r="J233" s="125">
        <f t="shared" ca="1" si="21"/>
        <v>-2.6091461407304894E-2</v>
      </c>
      <c r="K233" s="128">
        <f t="shared" ca="1" si="22"/>
        <v>-26091.461407304894</v>
      </c>
    </row>
    <row r="234" spans="1:11" x14ac:dyDescent="0.3">
      <c r="A234" s="73">
        <v>43511</v>
      </c>
      <c r="B234" s="130">
        <v>2775.6000979999999</v>
      </c>
      <c r="C234" s="125">
        <f t="shared" si="18"/>
        <v>2.5519786686246215E-2</v>
      </c>
      <c r="D234" s="128">
        <f t="shared" si="19"/>
        <v>25519.786686246214</v>
      </c>
      <c r="E234" s="128">
        <f t="shared" ca="1" si="20"/>
        <v>79957.266748767404</v>
      </c>
      <c r="F234" s="124">
        <f t="shared" ca="1" si="23"/>
        <v>4.2306683401088341E-2</v>
      </c>
      <c r="G234" s="128"/>
      <c r="H234" s="73">
        <f ca="1"/>
        <v>39552</v>
      </c>
      <c r="I234" s="159">
        <f ca="1"/>
        <v>1328.3199460000001</v>
      </c>
      <c r="J234" s="125">
        <f t="shared" ca="1" si="21"/>
        <v>4.2488812339873672E-3</v>
      </c>
      <c r="K234" s="128">
        <f t="shared" ca="1" si="22"/>
        <v>4248.8812339873675</v>
      </c>
    </row>
    <row r="235" spans="1:11" x14ac:dyDescent="0.3">
      <c r="A235" s="73">
        <v>43510</v>
      </c>
      <c r="B235" s="130">
        <v>2745.7299800000001</v>
      </c>
      <c r="C235" s="125">
        <f t="shared" si="18"/>
        <v>1.539509651687454E-2</v>
      </c>
      <c r="D235" s="128">
        <f t="shared" si="19"/>
        <v>15395.096516874541</v>
      </c>
      <c r="E235" s="128">
        <f t="shared" ca="1" si="20"/>
        <v>79957.266748767404</v>
      </c>
      <c r="F235" s="124">
        <f t="shared" ca="1" si="23"/>
        <v>3.3783878012048296E-2</v>
      </c>
      <c r="G235" s="128"/>
      <c r="H235" s="73">
        <f ca="1"/>
        <v>39549</v>
      </c>
      <c r="I235" s="159">
        <f ca="1"/>
        <v>1332.829956</v>
      </c>
      <c r="J235" s="125">
        <f t="shared" ca="1" si="21"/>
        <v>1.3389383820419543E-2</v>
      </c>
      <c r="K235" s="128">
        <f t="shared" ca="1" si="22"/>
        <v>13389.383820419542</v>
      </c>
    </row>
    <row r="236" spans="1:11" x14ac:dyDescent="0.3">
      <c r="A236" s="73">
        <v>43509</v>
      </c>
      <c r="B236" s="130">
        <v>2753.030029</v>
      </c>
      <c r="C236" s="125">
        <f t="shared" si="18"/>
        <v>2.6847682320159549E-2</v>
      </c>
      <c r="D236" s="128">
        <f t="shared" si="19"/>
        <v>26847.682320159551</v>
      </c>
      <c r="E236" s="128">
        <f t="shared" ca="1" si="20"/>
        <v>79957.266748767404</v>
      </c>
      <c r="F236" s="124">
        <f t="shared" ca="1" si="23"/>
        <v>5.0955308164833735E-2</v>
      </c>
      <c r="G236" s="128"/>
      <c r="H236" s="73">
        <f ca="1"/>
        <v>39548</v>
      </c>
      <c r="I236" s="159">
        <f ca="1"/>
        <v>1360.5500489999999</v>
      </c>
      <c r="J236" s="125">
        <f t="shared" ca="1" si="21"/>
        <v>2.6241581234600631E-2</v>
      </c>
      <c r="K236" s="128">
        <f t="shared" ca="1" si="22"/>
        <v>26241.581234600631</v>
      </c>
    </row>
    <row r="237" spans="1:11" x14ac:dyDescent="0.3">
      <c r="A237" s="73">
        <v>43508</v>
      </c>
      <c r="B237" s="130">
        <v>2744.7299800000001</v>
      </c>
      <c r="C237" s="125">
        <f t="shared" si="18"/>
        <v>3.9670446969696904E-2</v>
      </c>
      <c r="D237" s="128">
        <f t="shared" si="19"/>
        <v>39670.446969696903</v>
      </c>
      <c r="E237" s="128">
        <f t="shared" ca="1" si="20"/>
        <v>83513.498254801976</v>
      </c>
      <c r="F237" s="124">
        <f t="shared" ca="1" si="23"/>
        <v>6.343664471135213E-2</v>
      </c>
      <c r="G237" s="128"/>
      <c r="H237" s="73">
        <f ca="1"/>
        <v>39547</v>
      </c>
      <c r="I237" s="159">
        <f ca="1"/>
        <v>1354.48999</v>
      </c>
      <c r="J237" s="125">
        <f t="shared" ca="1" si="21"/>
        <v>9.9617374528877534E-3</v>
      </c>
      <c r="K237" s="128">
        <f t="shared" ca="1" si="22"/>
        <v>9961.7374528877535</v>
      </c>
    </row>
    <row r="238" spans="1:11" x14ac:dyDescent="0.3">
      <c r="A238" s="73">
        <v>43507</v>
      </c>
      <c r="B238" s="130">
        <v>2709.8000489999999</v>
      </c>
      <c r="C238" s="125">
        <f t="shared" si="18"/>
        <v>2.4944663485229057E-2</v>
      </c>
      <c r="D238" s="128">
        <f t="shared" si="19"/>
        <v>24944.663485229059</v>
      </c>
      <c r="E238" s="128">
        <f t="shared" ca="1" si="20"/>
        <v>86170.92733454323</v>
      </c>
      <c r="F238" s="124">
        <f t="shared" ca="1" si="23"/>
        <v>1.0493551726703743E-2</v>
      </c>
      <c r="G238" s="128"/>
      <c r="H238" s="73">
        <f ca="1"/>
        <v>39546</v>
      </c>
      <c r="I238" s="159">
        <f ca="1"/>
        <v>1365.540039</v>
      </c>
      <c r="J238" s="125">
        <f t="shared" ca="1" si="21"/>
        <v>9.2757885074965518E-3</v>
      </c>
      <c r="K238" s="128">
        <f t="shared" ca="1" si="22"/>
        <v>9275.7885074965525</v>
      </c>
    </row>
    <row r="239" spans="1:11" x14ac:dyDescent="0.3">
      <c r="A239" s="73">
        <v>43504</v>
      </c>
      <c r="B239" s="130">
        <v>2707.8798830000001</v>
      </c>
      <c r="C239" s="125">
        <f t="shared" si="18"/>
        <v>1.6181522102622692E-2</v>
      </c>
      <c r="D239" s="128">
        <f t="shared" si="19"/>
        <v>16181.522102622692</v>
      </c>
      <c r="E239" s="128">
        <f t="shared" ca="1" si="20"/>
        <v>86170.92733454323</v>
      </c>
      <c r="F239" s="124">
        <f t="shared" ca="1" si="23"/>
        <v>4.7270236447054526E-3</v>
      </c>
      <c r="G239" s="128"/>
      <c r="H239" s="73">
        <f ca="1"/>
        <v>39545</v>
      </c>
      <c r="I239" s="159">
        <f ca="1"/>
        <v>1372.540039</v>
      </c>
      <c r="J239" s="125">
        <f t="shared" ca="1" si="21"/>
        <v>1.6786702459527181E-2</v>
      </c>
      <c r="K239" s="128">
        <f t="shared" ca="1" si="22"/>
        <v>16786.70245952718</v>
      </c>
    </row>
    <row r="240" spans="1:11" x14ac:dyDescent="0.3">
      <c r="A240" s="73">
        <v>43503</v>
      </c>
      <c r="B240" s="130">
        <v>2706.0500489999999</v>
      </c>
      <c r="C240" s="125">
        <f t="shared" si="18"/>
        <v>2.4115068564117603E-2</v>
      </c>
      <c r="D240" s="128">
        <f t="shared" si="19"/>
        <v>24115.068564117602</v>
      </c>
      <c r="E240" s="128">
        <f t="shared" ca="1" si="20"/>
        <v>86170.92733454323</v>
      </c>
      <c r="F240" s="124">
        <f t="shared" ca="1" si="23"/>
        <v>2.1559608474339464E-2</v>
      </c>
      <c r="G240" s="128"/>
      <c r="H240" s="73">
        <f ca="1"/>
        <v>39542</v>
      </c>
      <c r="I240" s="159">
        <f ca="1"/>
        <v>1370.400024</v>
      </c>
      <c r="J240" s="125">
        <f t="shared" ca="1" si="21"/>
        <v>3.0755702245521377E-2</v>
      </c>
      <c r="K240" s="128">
        <f t="shared" ca="1" si="22"/>
        <v>30755.702245521377</v>
      </c>
    </row>
    <row r="241" spans="1:11" x14ac:dyDescent="0.3">
      <c r="A241" s="73">
        <v>43502</v>
      </c>
      <c r="B241" s="130">
        <v>2731.610107</v>
      </c>
      <c r="C241" s="125">
        <f t="shared" si="18"/>
        <v>3.5210580105854428E-2</v>
      </c>
      <c r="D241" s="128">
        <f t="shared" si="19"/>
        <v>35210.580105854431</v>
      </c>
      <c r="E241" s="128">
        <f t="shared" ca="1" si="20"/>
        <v>86170.92733454323</v>
      </c>
      <c r="F241" s="124">
        <f t="shared" ca="1" si="23"/>
        <v>-1.1049363097600629E-2</v>
      </c>
      <c r="G241" s="128"/>
      <c r="H241" s="73">
        <f ca="1"/>
        <v>39541</v>
      </c>
      <c r="I241" s="159">
        <f ca="1"/>
        <v>1369.3100589999999</v>
      </c>
      <c r="J241" s="125">
        <f t="shared" ca="1" si="21"/>
        <v>5.4597135439785172E-2</v>
      </c>
      <c r="K241" s="128">
        <f t="shared" ca="1" si="22"/>
        <v>54597.135439785168</v>
      </c>
    </row>
    <row r="242" spans="1:11" x14ac:dyDescent="0.3">
      <c r="A242" s="73">
        <v>43501</v>
      </c>
      <c r="B242" s="130">
        <v>2737.6999510000001</v>
      </c>
      <c r="C242" s="125">
        <f t="shared" si="18"/>
        <v>3.9804038474988035E-2</v>
      </c>
      <c r="D242" s="128">
        <f t="shared" si="19"/>
        <v>39804.038474988032</v>
      </c>
      <c r="E242" s="128">
        <f t="shared" ca="1" si="20"/>
        <v>86170.92733454323</v>
      </c>
      <c r="F242" s="124">
        <f t="shared" ca="1" si="23"/>
        <v>-2.9865565878323452E-2</v>
      </c>
      <c r="G242" s="128"/>
      <c r="H242" s="73">
        <f ca="1"/>
        <v>39540</v>
      </c>
      <c r="I242" s="159">
        <f ca="1"/>
        <v>1367.530029</v>
      </c>
      <c r="J242" s="125">
        <f t="shared" ca="1" si="21"/>
        <v>2.7646301513791549E-2</v>
      </c>
      <c r="K242" s="128">
        <f t="shared" ca="1" si="22"/>
        <v>27646.30151379155</v>
      </c>
    </row>
    <row r="243" spans="1:11" x14ac:dyDescent="0.3">
      <c r="A243" s="73">
        <v>43500</v>
      </c>
      <c r="B243" s="130">
        <v>2724.8701169999999</v>
      </c>
      <c r="C243" s="125">
        <f t="shared" si="18"/>
        <v>2.0279310292354191E-2</v>
      </c>
      <c r="D243" s="128">
        <f t="shared" si="19"/>
        <v>20279.310292354192</v>
      </c>
      <c r="E243" s="128">
        <f t="shared" ca="1" si="20"/>
        <v>86170.92733454323</v>
      </c>
      <c r="F243" s="124">
        <f t="shared" ca="1" si="23"/>
        <v>-3.5037746850097196E-2</v>
      </c>
      <c r="G243" s="128"/>
      <c r="H243" s="73">
        <f ca="1"/>
        <v>39539</v>
      </c>
      <c r="I243" s="159">
        <f ca="1"/>
        <v>1370.1800539999999</v>
      </c>
      <c r="J243" s="125">
        <f t="shared" ca="1" si="21"/>
        <v>7.3304151464279821E-2</v>
      </c>
      <c r="K243" s="128">
        <f t="shared" ca="1" si="22"/>
        <v>73304.151464279814</v>
      </c>
    </row>
    <row r="244" spans="1:11" x14ac:dyDescent="0.3">
      <c r="A244" s="73">
        <v>43497</v>
      </c>
      <c r="B244" s="130">
        <v>2706.530029</v>
      </c>
      <c r="C244" s="125">
        <f t="shared" si="18"/>
        <v>2.6772056117737142E-2</v>
      </c>
      <c r="D244" s="128">
        <f t="shared" si="19"/>
        <v>26772.056117737142</v>
      </c>
      <c r="E244" s="128">
        <f t="shared" ca="1" si="20"/>
        <v>86170.92733454323</v>
      </c>
      <c r="F244" s="124">
        <f t="shared" ca="1" si="23"/>
        <v>-4.1063872546827862E-2</v>
      </c>
      <c r="G244" s="128"/>
      <c r="H244" s="73">
        <f ca="1"/>
        <v>39538</v>
      </c>
      <c r="I244" s="159">
        <f ca="1"/>
        <v>1322.6999510000001</v>
      </c>
      <c r="J244" s="125">
        <f t="shared" ca="1" si="21"/>
        <v>2.6829331903023057E-2</v>
      </c>
      <c r="K244" s="128">
        <f t="shared" ca="1" si="22"/>
        <v>26829.331903023056</v>
      </c>
    </row>
    <row r="245" spans="1:11" x14ac:dyDescent="0.3">
      <c r="A245" s="73">
        <v>43496</v>
      </c>
      <c r="B245" s="130">
        <v>2704.1000979999999</v>
      </c>
      <c r="C245" s="125">
        <f t="shared" si="18"/>
        <v>3.3637856619964879E-2</v>
      </c>
      <c r="D245" s="128">
        <f t="shared" si="19"/>
        <v>33637.856619964878</v>
      </c>
      <c r="E245" s="128">
        <f t="shared" ca="1" si="20"/>
        <v>86170.92733454323</v>
      </c>
      <c r="F245" s="124">
        <f t="shared" ca="1" si="23"/>
        <v>-5.2366693001778875E-2</v>
      </c>
      <c r="G245" s="128"/>
      <c r="H245" s="73">
        <f ca="1"/>
        <v>39535</v>
      </c>
      <c r="I245" s="159">
        <f ca="1"/>
        <v>1315.219971</v>
      </c>
      <c r="J245" s="125">
        <f t="shared" ca="1" si="21"/>
        <v>-1.9765333106791516E-4</v>
      </c>
      <c r="K245" s="128">
        <f t="shared" ca="1" si="22"/>
        <v>-197.65333106791516</v>
      </c>
    </row>
    <row r="246" spans="1:11" x14ac:dyDescent="0.3">
      <c r="A246" s="73">
        <v>43495</v>
      </c>
      <c r="B246" s="130">
        <v>2681.0500489999999</v>
      </c>
      <c r="C246" s="125">
        <f t="shared" si="18"/>
        <v>2.7104163763512323E-2</v>
      </c>
      <c r="D246" s="128">
        <f t="shared" si="19"/>
        <v>27104.163763512322</v>
      </c>
      <c r="E246" s="128">
        <f t="shared" ca="1" si="20"/>
        <v>86170.92733454323</v>
      </c>
      <c r="F246" s="124">
        <f t="shared" ca="1" si="23"/>
        <v>-6.6769488416799194E-2</v>
      </c>
      <c r="G246" s="128"/>
      <c r="H246" s="73">
        <f ca="1"/>
        <v>39534</v>
      </c>
      <c r="I246" s="159">
        <f ca="1"/>
        <v>1325.76001</v>
      </c>
      <c r="J246" s="125">
        <f t="shared" ca="1" si="21"/>
        <v>1.2981646691448523E-2</v>
      </c>
      <c r="K246" s="128">
        <f t="shared" ca="1" si="22"/>
        <v>12981.646691448523</v>
      </c>
    </row>
    <row r="247" spans="1:11" x14ac:dyDescent="0.3">
      <c r="A247" s="73">
        <v>43494</v>
      </c>
      <c r="B247" s="130">
        <v>2640</v>
      </c>
      <c r="C247" s="125">
        <f t="shared" si="18"/>
        <v>2.2221663597013164E-2</v>
      </c>
      <c r="D247" s="128">
        <f t="shared" si="19"/>
        <v>22221.663597013165</v>
      </c>
      <c r="E247" s="128">
        <f t="shared" ca="1" si="20"/>
        <v>86170.92733454323</v>
      </c>
      <c r="F247" s="124">
        <f t="shared" ca="1" si="23"/>
        <v>-7.0176983358281264E-2</v>
      </c>
      <c r="G247" s="128"/>
      <c r="H247" s="73">
        <f ca="1"/>
        <v>39533</v>
      </c>
      <c r="I247" s="159">
        <f ca="1"/>
        <v>1341.130005</v>
      </c>
      <c r="J247" s="125">
        <f t="shared" ca="1" si="21"/>
        <v>1.5507500570037358E-2</v>
      </c>
      <c r="K247" s="128">
        <f t="shared" ca="1" si="22"/>
        <v>15507.500570037359</v>
      </c>
    </row>
    <row r="248" spans="1:11" x14ac:dyDescent="0.3">
      <c r="A248" s="73">
        <v>43493</v>
      </c>
      <c r="B248" s="130">
        <v>2643.8500979999999</v>
      </c>
      <c r="C248" s="125">
        <f t="shared" si="18"/>
        <v>1.8330247285209378E-2</v>
      </c>
      <c r="D248" s="128">
        <f t="shared" si="19"/>
        <v>18330.247285209378</v>
      </c>
      <c r="E248" s="128">
        <f t="shared" ca="1" si="20"/>
        <v>86170.92733454323</v>
      </c>
      <c r="F248" s="124">
        <f t="shared" ca="1" si="23"/>
        <v>-6.8259808967580216E-2</v>
      </c>
      <c r="G248" s="128"/>
      <c r="H248" s="73">
        <f ca="1"/>
        <v>39532</v>
      </c>
      <c r="I248" s="159">
        <f ca="1"/>
        <v>1352.98999</v>
      </c>
      <c r="J248" s="125"/>
      <c r="K248" s="128"/>
    </row>
    <row r="249" spans="1:11" x14ac:dyDescent="0.3">
      <c r="A249" s="73">
        <v>43490</v>
      </c>
      <c r="B249" s="130">
        <v>2664.76001</v>
      </c>
      <c r="C249" s="125">
        <f t="shared" si="18"/>
        <v>2.623394841296145E-2</v>
      </c>
      <c r="D249" s="128">
        <f t="shared" si="19"/>
        <v>26233.94841296145</v>
      </c>
      <c r="E249" s="128">
        <f t="shared" ca="1" si="20"/>
        <v>86170.92733454323</v>
      </c>
      <c r="F249" s="124">
        <f t="shared" ca="1" si="23"/>
        <v>-6.1416659394162743E-2</v>
      </c>
      <c r="G249" s="128"/>
      <c r="H249" s="73">
        <f ca="1"/>
        <v>39531</v>
      </c>
      <c r="I249" s="159">
        <f ca="1"/>
        <v>1349.880005</v>
      </c>
      <c r="J249" s="125"/>
      <c r="K249" s="128"/>
    </row>
    <row r="250" spans="1:11" x14ac:dyDescent="0.3">
      <c r="A250" s="73">
        <v>43489</v>
      </c>
      <c r="B250" s="130">
        <v>2642.330078</v>
      </c>
      <c r="C250" s="125">
        <f t="shared" si="18"/>
        <v>2.219381261820641E-2</v>
      </c>
      <c r="D250" s="128">
        <f t="shared" si="19"/>
        <v>22193.812618206412</v>
      </c>
      <c r="E250" s="128">
        <f t="shared" ca="1" si="20"/>
        <v>86170.92733454323</v>
      </c>
      <c r="F250" s="124">
        <f t="shared" ca="1" si="23"/>
        <v>-6.7293298182298344E-2</v>
      </c>
      <c r="G250" s="128"/>
      <c r="H250" s="73">
        <f ca="1"/>
        <v>39527</v>
      </c>
      <c r="I250" s="159">
        <f ca="1"/>
        <v>1329.51001</v>
      </c>
      <c r="J250" s="125"/>
      <c r="K250" s="128"/>
    </row>
    <row r="251" spans="1:11" x14ac:dyDescent="0.3">
      <c r="A251" s="73">
        <v>43488</v>
      </c>
      <c r="B251" s="130">
        <v>2638.6999510000001</v>
      </c>
      <c r="C251" s="125">
        <f t="shared" si="18"/>
        <v>2.4972728196984928E-2</v>
      </c>
      <c r="D251" s="128">
        <f t="shared" si="19"/>
        <v>24972.728196984928</v>
      </c>
      <c r="E251" s="128">
        <f t="shared" ca="1" si="20"/>
        <v>86170.92733454323</v>
      </c>
      <c r="F251" s="124">
        <f t="shared" ca="1" si="23"/>
        <v>-6.1061130487138238E-2</v>
      </c>
      <c r="G251" s="128"/>
      <c r="H251" s="73">
        <f ca="1"/>
        <v>39526</v>
      </c>
      <c r="I251" s="159">
        <f ca="1"/>
        <v>1298.420044</v>
      </c>
      <c r="J251" s="125"/>
      <c r="K251" s="128"/>
    </row>
    <row r="252" spans="1:11" x14ac:dyDescent="0.3">
      <c r="A252" s="73">
        <v>43487</v>
      </c>
      <c r="B252" s="130">
        <v>2632.8999020000001</v>
      </c>
      <c r="C252" s="125">
        <f t="shared" si="18"/>
        <v>3.2635325441714214E-2</v>
      </c>
      <c r="D252" s="128">
        <f t="shared" si="19"/>
        <v>32635.325441714213</v>
      </c>
      <c r="E252" s="128">
        <f t="shared" ca="1" si="20"/>
        <v>86170.92733454323</v>
      </c>
      <c r="F252" s="124">
        <f t="shared" ca="1" si="23"/>
        <v>-5.9016567116335183E-2</v>
      </c>
      <c r="G252" s="128"/>
      <c r="H252" s="73">
        <f ca="1"/>
        <v>39525</v>
      </c>
      <c r="I252" s="159">
        <f ca="1"/>
        <v>1330.73999</v>
      </c>
      <c r="J252" s="125"/>
      <c r="K252" s="128"/>
    </row>
    <row r="253" spans="1:11" x14ac:dyDescent="0.3">
      <c r="A253" s="73">
        <v>43483</v>
      </c>
      <c r="B253" s="130">
        <v>2670.709961</v>
      </c>
      <c r="C253" s="125">
        <f t="shared" si="18"/>
        <v>5.4807785031896206E-2</v>
      </c>
      <c r="D253" s="128">
        <f t="shared" si="19"/>
        <v>54807.785031896208</v>
      </c>
      <c r="E253" s="128">
        <f t="shared" ca="1" si="20"/>
        <v>86170.92733454323</v>
      </c>
      <c r="F253" s="124">
        <f t="shared" ca="1" si="23"/>
        <v>-4.7046305957505918E-2</v>
      </c>
      <c r="G253" s="128"/>
      <c r="H253" s="73">
        <f ca="1"/>
        <v>39524</v>
      </c>
      <c r="I253" s="159">
        <f ca="1"/>
        <v>1276.599976</v>
      </c>
      <c r="J253" s="125"/>
      <c r="K253" s="128"/>
    </row>
    <row r="254" spans="1:11" x14ac:dyDescent="0.3">
      <c r="A254" s="73">
        <v>43482</v>
      </c>
      <c r="B254" s="130">
        <v>2635.959961</v>
      </c>
      <c r="C254" s="125">
        <f t="shared" si="18"/>
        <v>7.6829463832424061E-2</v>
      </c>
      <c r="D254" s="128">
        <f t="shared" si="19"/>
        <v>76829.463832424066</v>
      </c>
      <c r="E254" s="128">
        <f t="shared" ca="1" si="20"/>
        <v>86170.92733454323</v>
      </c>
      <c r="F254" s="124">
        <f t="shared" ca="1" si="23"/>
        <v>-5.059031592700125E-2</v>
      </c>
      <c r="G254" s="128"/>
      <c r="H254" s="73">
        <f ca="1"/>
        <v>39521</v>
      </c>
      <c r="I254" s="159">
        <f ca="1"/>
        <v>1288.1400149999999</v>
      </c>
      <c r="J254" s="125"/>
      <c r="K254" s="128"/>
    </row>
    <row r="255" spans="1:11" x14ac:dyDescent="0.3">
      <c r="A255" s="73">
        <v>43481</v>
      </c>
      <c r="B255" s="130">
        <v>2616.1000979999999</v>
      </c>
      <c r="C255" s="125">
        <f t="shared" si="18"/>
        <v>4.2258486063713852E-2</v>
      </c>
      <c r="D255" s="128">
        <f t="shared" si="19"/>
        <v>42258.486063713848</v>
      </c>
      <c r="E255" s="128">
        <f t="shared" ca="1" si="20"/>
        <v>86170.92733454323</v>
      </c>
      <c r="F255" s="124">
        <f t="shared" ca="1" si="23"/>
        <v>-6.1064334949840426E-2</v>
      </c>
      <c r="G255" s="128"/>
      <c r="H255" s="73">
        <f ca="1"/>
        <v>39520</v>
      </c>
      <c r="I255" s="159">
        <f ca="1"/>
        <v>1315.4799800000001</v>
      </c>
      <c r="J255" s="125"/>
      <c r="K255" s="128"/>
    </row>
    <row r="256" spans="1:11" x14ac:dyDescent="0.3">
      <c r="A256" s="73">
        <v>43480</v>
      </c>
      <c r="B256" s="130">
        <v>2610.3000489999999</v>
      </c>
      <c r="C256" s="125">
        <f t="shared" si="18"/>
        <v>5.0109850387047183E-2</v>
      </c>
      <c r="D256" s="128">
        <f t="shared" si="19"/>
        <v>50109.850387047183</v>
      </c>
      <c r="E256" s="128">
        <f t="shared" ca="1" si="20"/>
        <v>86170.92733454323</v>
      </c>
      <c r="F256" s="124">
        <f t="shared" ca="1" si="23"/>
        <v>-5.6822618713764261E-2</v>
      </c>
      <c r="G256" s="128"/>
      <c r="H256" s="73">
        <f ca="1"/>
        <v>39519</v>
      </c>
      <c r="I256" s="159">
        <f ca="1"/>
        <v>1308.7700199999999</v>
      </c>
      <c r="J256" s="125"/>
      <c r="K256" s="128"/>
    </row>
    <row r="257" spans="1:11" x14ac:dyDescent="0.3">
      <c r="A257" s="73">
        <v>43479</v>
      </c>
      <c r="B257" s="130">
        <v>2582.610107</v>
      </c>
      <c r="C257" s="125">
        <f t="shared" si="18"/>
        <v>3.7680366301005463E-2</v>
      </c>
      <c r="D257" s="128">
        <f t="shared" si="19"/>
        <v>37680.366301005466</v>
      </c>
      <c r="E257" s="128">
        <f t="shared" ca="1" si="20"/>
        <v>86170.92733454323</v>
      </c>
      <c r="F257" s="124">
        <f t="shared" ca="1" si="23"/>
        <v>-6.0264197030555633E-2</v>
      </c>
      <c r="G257" s="128"/>
      <c r="H257" s="73">
        <f ca="1"/>
        <v>39518</v>
      </c>
      <c r="I257" s="159">
        <f ca="1"/>
        <v>1320.650024</v>
      </c>
      <c r="J257" s="125"/>
      <c r="K257" s="128"/>
    </row>
    <row r="258" spans="1:11" x14ac:dyDescent="0.3">
      <c r="A258" s="73">
        <v>43476</v>
      </c>
      <c r="B258" s="130">
        <v>2596.26001</v>
      </c>
      <c r="C258" s="125">
        <f t="shared" si="18"/>
        <v>5.2097119403800685E-2</v>
      </c>
      <c r="D258" s="128">
        <f t="shared" si="19"/>
        <v>52097.119403800687</v>
      </c>
      <c r="E258" s="128">
        <f t="shared" ca="1" si="20"/>
        <v>86170.92733454323</v>
      </c>
      <c r="F258" s="124">
        <f t="shared" ca="1" si="23"/>
        <v>-5.6348122808727252E-2</v>
      </c>
      <c r="G258" s="128"/>
      <c r="H258" s="128"/>
      <c r="I258" s="124"/>
      <c r="J258" s="125"/>
      <c r="K258" s="128"/>
    </row>
    <row r="259" spans="1:11" x14ac:dyDescent="0.3">
      <c r="A259" s="73">
        <v>43475</v>
      </c>
      <c r="B259" s="130">
        <v>2596.639893</v>
      </c>
      <c r="C259" s="125">
        <f t="shared" si="18"/>
        <v>7.4492376660125315E-2</v>
      </c>
      <c r="D259" s="128">
        <f t="shared" si="19"/>
        <v>74492.376660125316</v>
      </c>
      <c r="E259" s="128">
        <f t="shared" ca="1" si="20"/>
        <v>86170.92733454323</v>
      </c>
      <c r="F259" s="124">
        <f t="shared" ca="1" si="23"/>
        <v>-5.4980354602281123E-2</v>
      </c>
      <c r="G259" s="128"/>
      <c r="H259" s="128"/>
      <c r="I259" s="124"/>
      <c r="J259" s="125"/>
      <c r="K259" s="128"/>
    </row>
    <row r="260" spans="1:11" x14ac:dyDescent="0.3">
      <c r="A260" s="73">
        <v>43474</v>
      </c>
      <c r="B260" s="130">
        <v>2584.959961</v>
      </c>
      <c r="C260" s="125">
        <f t="shared" si="18"/>
        <v>4.7636820126152779E-2</v>
      </c>
      <c r="D260" s="128">
        <f t="shared" si="19"/>
        <v>47636.820126152779</v>
      </c>
      <c r="E260" s="128">
        <f t="shared" ca="1" si="20"/>
        <v>86170.92733454323</v>
      </c>
      <c r="F260" s="124">
        <f t="shared" ca="1" si="23"/>
        <v>-5.7667260868487613E-2</v>
      </c>
      <c r="G260" s="128"/>
      <c r="H260" s="128"/>
      <c r="I260" s="124"/>
      <c r="J260" s="125"/>
      <c r="K260" s="128"/>
    </row>
    <row r="261" spans="1:11" x14ac:dyDescent="0.3">
      <c r="A261" s="73">
        <v>43473</v>
      </c>
      <c r="B261" s="130">
        <v>2574.4099120000001</v>
      </c>
      <c r="C261" s="125">
        <f t="shared" si="18"/>
        <v>2.6905077085114248E-2</v>
      </c>
      <c r="D261" s="128">
        <f t="shared" si="19"/>
        <v>26905.077085114248</v>
      </c>
      <c r="E261" s="128">
        <f t="shared" ca="1" si="20"/>
        <v>86170.92733454323</v>
      </c>
      <c r="F261" s="124">
        <f t="shared" ca="1" si="23"/>
        <v>-5.491212469543616E-2</v>
      </c>
      <c r="G261" s="128"/>
      <c r="H261" s="128"/>
      <c r="I261" s="124"/>
      <c r="J261" s="125"/>
      <c r="K261" s="128"/>
    </row>
    <row r="262" spans="1:11" x14ac:dyDescent="0.3">
      <c r="A262" s="73">
        <v>43472</v>
      </c>
      <c r="B262" s="130">
        <v>2549.6899410000001</v>
      </c>
      <c r="C262" s="125">
        <f t="shared" si="18"/>
        <v>1.3864129206351272E-3</v>
      </c>
      <c r="D262" s="128">
        <f t="shared" si="19"/>
        <v>1386.4129206351272</v>
      </c>
      <c r="E262" s="128">
        <f t="shared" ca="1" si="20"/>
        <v>86170.92733454323</v>
      </c>
      <c r="F262" s="124">
        <f t="shared" ca="1" si="23"/>
        <v>-6.0216181893229415E-2</v>
      </c>
      <c r="G262" s="128"/>
      <c r="H262" s="128"/>
      <c r="I262" s="124"/>
      <c r="J262" s="125"/>
      <c r="K262" s="128"/>
    </row>
    <row r="263" spans="1:11" x14ac:dyDescent="0.3">
      <c r="A263" s="73">
        <v>43469</v>
      </c>
      <c r="B263" s="130">
        <v>2531.9399410000001</v>
      </c>
      <c r="C263" s="125">
        <f t="shared" si="18"/>
        <v>-5.4989513988695782E-3</v>
      </c>
      <c r="D263" s="128">
        <f t="shared" si="19"/>
        <v>-5498.951398869578</v>
      </c>
      <c r="E263" s="128">
        <f t="shared" ca="1" si="20"/>
        <v>86170.92733454323</v>
      </c>
      <c r="F263" s="124">
        <f t="shared" ca="1" si="23"/>
        <v>-6.078696733581701E-2</v>
      </c>
      <c r="G263" s="128"/>
      <c r="H263" s="128"/>
      <c r="I263" s="124"/>
      <c r="J263" s="125"/>
      <c r="K263" s="128"/>
    </row>
    <row r="264" spans="1:11" x14ac:dyDescent="0.3">
      <c r="A264" s="73">
        <v>43468</v>
      </c>
      <c r="B264" s="130">
        <v>2447.889893</v>
      </c>
      <c r="C264" s="125">
        <f t="shared" ref="C264:C327" si="24">B264/B274-1</f>
        <v>-5.8485763520760958E-2</v>
      </c>
      <c r="D264" s="128">
        <f t="shared" ref="D264:D327" si="25">C264*$B$5</f>
        <v>-58485.763520760956</v>
      </c>
      <c r="E264" s="128">
        <f t="shared" ref="E264:E327" ca="1" si="26">ABS(_xlfn.PERCENTILE.INC(OFFSET(D264,0,0,Window),1-VaRLevel))</f>
        <v>86170.92733454323</v>
      </c>
      <c r="F264" s="124">
        <f t="shared" ca="1" si="23"/>
        <v>-8.4425254605756894E-2</v>
      </c>
      <c r="G264" s="128"/>
      <c r="H264" s="128"/>
      <c r="I264" s="124"/>
      <c r="J264" s="125"/>
      <c r="K264" s="128"/>
    </row>
    <row r="265" spans="1:11" x14ac:dyDescent="0.3">
      <c r="A265" s="73">
        <v>43467</v>
      </c>
      <c r="B265" s="130">
        <v>2510.030029</v>
      </c>
      <c r="C265" s="125">
        <f t="shared" si="24"/>
        <v>-5.3011842089739525E-2</v>
      </c>
      <c r="D265" s="128">
        <f t="shared" si="25"/>
        <v>-53011.842089739526</v>
      </c>
      <c r="E265" s="128">
        <f t="shared" ca="1" si="26"/>
        <v>86170.92733454323</v>
      </c>
      <c r="F265" s="124">
        <f t="shared" ref="F265:F328" ca="1" si="27">B265/OFFSET(B265,250,0)-1</f>
        <v>-6.6049252261949243E-2</v>
      </c>
      <c r="G265" s="128"/>
      <c r="H265" s="128"/>
      <c r="I265" s="124"/>
      <c r="J265" s="125"/>
      <c r="K265" s="128"/>
    </row>
    <row r="266" spans="1:11" x14ac:dyDescent="0.3">
      <c r="A266" s="73">
        <v>43462</v>
      </c>
      <c r="B266" s="130">
        <v>2485.73999</v>
      </c>
      <c r="C266" s="125">
        <f t="shared" si="24"/>
        <v>-6.236352633437825E-2</v>
      </c>
      <c r="D266" s="128">
        <f t="shared" si="25"/>
        <v>-62363.52633437825</v>
      </c>
      <c r="E266" s="128">
        <f t="shared" ca="1" si="26"/>
        <v>86170.92733454323</v>
      </c>
      <c r="F266" s="124">
        <f t="shared" ca="1" si="27"/>
        <v>-7.3390982850070063E-2</v>
      </c>
      <c r="G266" s="128"/>
      <c r="H266" s="128"/>
      <c r="I266" s="124"/>
      <c r="J266" s="125"/>
      <c r="K266" s="128"/>
    </row>
    <row r="267" spans="1:11" x14ac:dyDescent="0.3">
      <c r="A267" s="73">
        <v>43461</v>
      </c>
      <c r="B267" s="130">
        <v>2488.830078</v>
      </c>
      <c r="C267" s="125">
        <f t="shared" si="24"/>
        <v>-5.6110084790087722E-2</v>
      </c>
      <c r="D267" s="128">
        <f t="shared" si="25"/>
        <v>-56110.08479008772</v>
      </c>
      <c r="E267" s="128">
        <f t="shared" ca="1" si="26"/>
        <v>86170.92733454323</v>
      </c>
      <c r="F267" s="124">
        <f t="shared" ca="1" si="27"/>
        <v>-7.1505287073307278E-2</v>
      </c>
      <c r="G267" s="128"/>
      <c r="H267" s="128"/>
      <c r="I267" s="124"/>
      <c r="J267" s="125"/>
      <c r="K267" s="128"/>
    </row>
    <row r="268" spans="1:11" x14ac:dyDescent="0.3">
      <c r="A268" s="73">
        <v>43460</v>
      </c>
      <c r="B268" s="130">
        <v>2467.6999510000001</v>
      </c>
      <c r="C268" s="125">
        <f t="shared" si="24"/>
        <v>-6.4457191009378745E-2</v>
      </c>
      <c r="D268" s="128">
        <f t="shared" si="25"/>
        <v>-64457.191009378745</v>
      </c>
      <c r="E268" s="128">
        <f t="shared" ca="1" si="26"/>
        <v>86170.92733454323</v>
      </c>
      <c r="F268" s="124">
        <f t="shared" ca="1" si="27"/>
        <v>-8.0362581681073797E-2</v>
      </c>
      <c r="G268" s="128"/>
      <c r="H268" s="128"/>
      <c r="I268" s="124"/>
      <c r="J268" s="125"/>
      <c r="K268" s="128"/>
    </row>
    <row r="269" spans="1:11" x14ac:dyDescent="0.3">
      <c r="A269" s="73">
        <v>43455</v>
      </c>
      <c r="B269" s="130">
        <v>2416.6201169999999</v>
      </c>
      <c r="C269" s="125">
        <f t="shared" si="24"/>
        <v>-8.2207891362125141E-2</v>
      </c>
      <c r="D269" s="128">
        <f t="shared" si="25"/>
        <v>-82207.891362125141</v>
      </c>
      <c r="E269" s="128">
        <f t="shared" ca="1" si="26"/>
        <v>86170.92733454323</v>
      </c>
      <c r="F269" s="124">
        <f t="shared" ca="1" si="27"/>
        <v>-9.9811122158425247E-2</v>
      </c>
      <c r="G269" s="128"/>
      <c r="H269" s="128"/>
      <c r="I269" s="124"/>
      <c r="J269" s="125"/>
      <c r="K269" s="128"/>
    </row>
    <row r="270" spans="1:11" x14ac:dyDescent="0.3">
      <c r="A270" s="73">
        <v>43454</v>
      </c>
      <c r="B270" s="130">
        <v>2467.419922</v>
      </c>
      <c r="C270" s="125">
        <f t="shared" si="24"/>
        <v>-8.476790487717778E-2</v>
      </c>
      <c r="D270" s="128">
        <f t="shared" si="25"/>
        <v>-84767.904877177774</v>
      </c>
      <c r="E270" s="128">
        <f t="shared" ca="1" si="26"/>
        <v>86170.92733454323</v>
      </c>
      <c r="F270" s="124">
        <f t="shared" ca="1" si="27"/>
        <v>-7.9063199776056692E-2</v>
      </c>
      <c r="G270" s="128"/>
      <c r="H270" s="128"/>
      <c r="I270" s="124"/>
      <c r="J270" s="125"/>
      <c r="K270" s="128"/>
    </row>
    <row r="271" spans="1:11" x14ac:dyDescent="0.3">
      <c r="A271" s="73">
        <v>43453</v>
      </c>
      <c r="B271" s="130">
        <v>2506.959961</v>
      </c>
      <c r="C271" s="125">
        <f t="shared" si="24"/>
        <v>-7.1516963986170357E-2</v>
      </c>
      <c r="D271" s="128">
        <f t="shared" si="25"/>
        <v>-71516.963986170362</v>
      </c>
      <c r="E271" s="128">
        <f t="shared" ca="1" si="26"/>
        <v>82665.89609880971</v>
      </c>
      <c r="F271" s="124">
        <f t="shared" ca="1" si="27"/>
        <v>-6.5079979223082618E-2</v>
      </c>
      <c r="G271" s="128"/>
      <c r="H271" s="128"/>
      <c r="I271" s="124"/>
      <c r="J271" s="125"/>
      <c r="K271" s="128"/>
    </row>
    <row r="272" spans="1:11" x14ac:dyDescent="0.3">
      <c r="A272" s="73">
        <v>43452</v>
      </c>
      <c r="B272" s="130">
        <v>2546.1599120000001</v>
      </c>
      <c r="C272" s="125">
        <f t="shared" si="24"/>
        <v>-8.7518929303384563E-2</v>
      </c>
      <c r="D272" s="128">
        <f t="shared" si="25"/>
        <v>-87518.929303384561</v>
      </c>
      <c r="E272" s="128">
        <f t="shared" ca="1" si="26"/>
        <v>82665.89609880971</v>
      </c>
      <c r="F272" s="124">
        <f t="shared" ca="1" si="27"/>
        <v>-5.3528416417796931E-2</v>
      </c>
      <c r="G272" s="128"/>
      <c r="H272" s="128"/>
      <c r="I272" s="124"/>
      <c r="J272" s="125"/>
      <c r="K272" s="128"/>
    </row>
    <row r="273" spans="1:11" x14ac:dyDescent="0.3">
      <c r="A273" s="73">
        <v>43451</v>
      </c>
      <c r="B273" s="130">
        <v>2545.9399410000001</v>
      </c>
      <c r="C273" s="125">
        <f t="shared" si="24"/>
        <v>-7.7614779906293063E-2</v>
      </c>
      <c r="D273" s="128">
        <f t="shared" si="25"/>
        <v>-77614.779906293057</v>
      </c>
      <c r="E273" s="128">
        <f t="shared" ca="1" si="26"/>
        <v>74455.055800827235</v>
      </c>
      <c r="F273" s="124">
        <f t="shared" ca="1" si="27"/>
        <v>-4.8534879209077619E-2</v>
      </c>
      <c r="G273" s="128"/>
      <c r="H273" s="128"/>
      <c r="I273" s="124"/>
      <c r="J273" s="125"/>
      <c r="K273" s="128"/>
    </row>
    <row r="274" spans="1:11" x14ac:dyDescent="0.3">
      <c r="A274" s="73">
        <v>43448</v>
      </c>
      <c r="B274" s="130">
        <v>2599.9499510000001</v>
      </c>
      <c r="C274" s="125">
        <f t="shared" si="24"/>
        <v>-5.0350681398501185E-2</v>
      </c>
      <c r="D274" s="128">
        <f t="shared" si="25"/>
        <v>-50350.681398501183</v>
      </c>
      <c r="E274" s="128">
        <f t="shared" ca="1" si="26"/>
        <v>70214.135888056</v>
      </c>
      <c r="F274" s="124">
        <f t="shared" ca="1" si="27"/>
        <v>-1.9630415723807859E-2</v>
      </c>
      <c r="G274" s="128"/>
      <c r="H274" s="128"/>
      <c r="I274" s="124"/>
      <c r="J274" s="125"/>
      <c r="K274" s="128"/>
    </row>
    <row r="275" spans="1:11" x14ac:dyDescent="0.3">
      <c r="A275" s="73">
        <v>43447</v>
      </c>
      <c r="B275" s="130">
        <v>2650.540039</v>
      </c>
      <c r="C275" s="125">
        <f t="shared" si="24"/>
        <v>-3.3985836625453292E-2</v>
      </c>
      <c r="D275" s="128">
        <f t="shared" si="25"/>
        <v>-33985.836625453288</v>
      </c>
      <c r="E275" s="128">
        <f t="shared" ca="1" si="26"/>
        <v>70214.135888056</v>
      </c>
      <c r="F275" s="124">
        <f t="shared" ca="1" si="27"/>
        <v>-4.6228884642232071E-3</v>
      </c>
      <c r="G275" s="128"/>
      <c r="H275" s="128"/>
      <c r="I275" s="124"/>
      <c r="J275" s="125"/>
      <c r="K275" s="128"/>
    </row>
    <row r="276" spans="1:11" x14ac:dyDescent="0.3">
      <c r="A276" s="73">
        <v>43446</v>
      </c>
      <c r="B276" s="130">
        <v>2651.070068</v>
      </c>
      <c r="C276" s="125">
        <f t="shared" si="24"/>
        <v>-1.1595034954686945E-2</v>
      </c>
      <c r="D276" s="128">
        <f t="shared" si="25"/>
        <v>-11595.034954686944</v>
      </c>
      <c r="E276" s="128">
        <f t="shared" ca="1" si="26"/>
        <v>70214.135888056</v>
      </c>
      <c r="F276" s="124">
        <f t="shared" ca="1" si="27"/>
        <v>-4.8947072291558591E-3</v>
      </c>
      <c r="G276" s="128"/>
      <c r="H276" s="128"/>
      <c r="I276" s="124"/>
      <c r="J276" s="125"/>
      <c r="K276" s="128"/>
    </row>
    <row r="277" spans="1:11" x14ac:dyDescent="0.3">
      <c r="A277" s="73">
        <v>43445</v>
      </c>
      <c r="B277" s="130">
        <v>2636.780029</v>
      </c>
      <c r="C277" s="125">
        <f t="shared" si="24"/>
        <v>-1.3716330087377826E-2</v>
      </c>
      <c r="D277" s="128">
        <f t="shared" si="25"/>
        <v>-13716.330087377826</v>
      </c>
      <c r="E277" s="128">
        <f t="shared" ca="1" si="26"/>
        <v>70214.135888056</v>
      </c>
      <c r="F277" s="124">
        <f t="shared" ca="1" si="27"/>
        <v>-8.7255820838634257E-3</v>
      </c>
      <c r="G277" s="128"/>
      <c r="H277" s="128"/>
      <c r="I277" s="124"/>
      <c r="J277" s="125"/>
      <c r="K277" s="128"/>
    </row>
    <row r="278" spans="1:11" x14ac:dyDescent="0.3">
      <c r="A278" s="73">
        <v>43444</v>
      </c>
      <c r="B278" s="130">
        <v>2637.719971</v>
      </c>
      <c r="C278" s="125">
        <f t="shared" si="24"/>
        <v>-4.607654282686946E-3</v>
      </c>
      <c r="D278" s="128">
        <f t="shared" si="25"/>
        <v>-4607.6542826869463</v>
      </c>
      <c r="E278" s="128">
        <f t="shared" ca="1" si="26"/>
        <v>70214.135888056</v>
      </c>
      <c r="F278" s="124">
        <f t="shared" ca="1" si="27"/>
        <v>-5.197069206109739E-3</v>
      </c>
      <c r="G278" s="128"/>
      <c r="H278" s="128"/>
      <c r="I278" s="124"/>
      <c r="J278" s="125"/>
      <c r="K278" s="128"/>
    </row>
    <row r="279" spans="1:11" x14ac:dyDescent="0.3">
      <c r="A279" s="73">
        <v>43441</v>
      </c>
      <c r="B279" s="130">
        <v>2633.080078</v>
      </c>
      <c r="C279" s="125">
        <f t="shared" si="24"/>
        <v>-3.3346639552779278E-3</v>
      </c>
      <c r="D279" s="128">
        <f t="shared" si="25"/>
        <v>-3334.6639552779279</v>
      </c>
      <c r="E279" s="128">
        <f t="shared" ca="1" si="26"/>
        <v>70214.135888056</v>
      </c>
      <c r="F279" s="124">
        <f t="shared" ca="1" si="27"/>
        <v>-1.4789274206018499E-3</v>
      </c>
      <c r="G279" s="128"/>
      <c r="H279" s="128"/>
      <c r="I279" s="124"/>
      <c r="J279" s="125"/>
      <c r="K279" s="128"/>
    </row>
    <row r="280" spans="1:11" x14ac:dyDescent="0.3">
      <c r="A280" s="73">
        <v>43440</v>
      </c>
      <c r="B280" s="130">
        <v>2695.9499510000001</v>
      </c>
      <c r="C280" s="125">
        <f t="shared" si="24"/>
        <v>1.9399832160045261E-3</v>
      </c>
      <c r="D280" s="128">
        <f t="shared" si="25"/>
        <v>1939.983216004526</v>
      </c>
      <c r="E280" s="128">
        <f t="shared" ca="1" si="26"/>
        <v>70214.135888056</v>
      </c>
      <c r="F280" s="124">
        <f t="shared" ca="1" si="27"/>
        <v>2.5360624999633874E-2</v>
      </c>
      <c r="G280" s="128"/>
      <c r="H280" s="128"/>
      <c r="I280" s="124"/>
      <c r="J280" s="125"/>
      <c r="K280" s="128"/>
    </row>
    <row r="281" spans="1:11" x14ac:dyDescent="0.3">
      <c r="A281" s="73">
        <v>43438</v>
      </c>
      <c r="B281" s="130">
        <v>2700.0600589999999</v>
      </c>
      <c r="C281" s="125">
        <f t="shared" si="24"/>
        <v>-1.3233328851075865E-2</v>
      </c>
      <c r="D281" s="128">
        <f t="shared" si="25"/>
        <v>-13233.328851075865</v>
      </c>
      <c r="E281" s="128">
        <f t="shared" ca="1" si="26"/>
        <v>70214.135888056</v>
      </c>
      <c r="F281" s="124">
        <f t="shared" ca="1" si="27"/>
        <v>2.6806660091629908E-2</v>
      </c>
      <c r="G281" s="128"/>
      <c r="H281" s="128"/>
      <c r="I281" s="124"/>
      <c r="J281" s="125"/>
      <c r="K281" s="128"/>
    </row>
    <row r="282" spans="1:11" x14ac:dyDescent="0.3">
      <c r="A282" s="73">
        <v>43437</v>
      </c>
      <c r="B282" s="130">
        <v>2790.3701169999999</v>
      </c>
      <c r="C282" s="125">
        <f t="shared" si="24"/>
        <v>2.2038739682037178E-2</v>
      </c>
      <c r="D282" s="128">
        <f t="shared" si="25"/>
        <v>22038.73968203718</v>
      </c>
      <c r="E282" s="128">
        <f t="shared" ca="1" si="26"/>
        <v>70214.135888056</v>
      </c>
      <c r="F282" s="124">
        <f t="shared" ca="1" si="27"/>
        <v>5.7182652143551893E-2</v>
      </c>
      <c r="G282" s="128"/>
      <c r="H282" s="128"/>
      <c r="I282" s="124"/>
      <c r="J282" s="125"/>
      <c r="K282" s="128"/>
    </row>
    <row r="283" spans="1:11" x14ac:dyDescent="0.3">
      <c r="A283" s="73">
        <v>43434</v>
      </c>
      <c r="B283" s="130">
        <v>2760.169922</v>
      </c>
      <c r="C283" s="125">
        <f t="shared" si="24"/>
        <v>2.1687250537979486E-2</v>
      </c>
      <c r="D283" s="128">
        <f t="shared" si="25"/>
        <v>21687.250537979486</v>
      </c>
      <c r="E283" s="128">
        <f t="shared" ca="1" si="26"/>
        <v>70214.135888056</v>
      </c>
      <c r="F283" s="124">
        <f t="shared" ca="1" si="27"/>
        <v>4.4640473652675983E-2</v>
      </c>
      <c r="G283" s="128"/>
      <c r="H283" s="128"/>
      <c r="I283" s="124"/>
      <c r="J283" s="125"/>
      <c r="K283" s="128"/>
    </row>
    <row r="284" spans="1:11" x14ac:dyDescent="0.3">
      <c r="A284" s="73">
        <v>43433</v>
      </c>
      <c r="B284" s="130">
        <v>2737.8000489999999</v>
      </c>
      <c r="C284" s="125">
        <f t="shared" si="24"/>
        <v>5.738091305567572E-3</v>
      </c>
      <c r="D284" s="128">
        <f t="shared" si="25"/>
        <v>5738.0913055675719</v>
      </c>
      <c r="E284" s="128">
        <f t="shared" ca="1" si="26"/>
        <v>70214.135888056</v>
      </c>
      <c r="F284" s="124">
        <f t="shared" ca="1" si="27"/>
        <v>3.4076389888895386E-2</v>
      </c>
      <c r="G284" s="128"/>
      <c r="H284" s="128"/>
      <c r="I284" s="124"/>
      <c r="J284" s="125"/>
      <c r="K284" s="128"/>
    </row>
    <row r="285" spans="1:11" x14ac:dyDescent="0.3">
      <c r="A285" s="73">
        <v>43432</v>
      </c>
      <c r="B285" s="130">
        <v>2743.790039</v>
      </c>
      <c r="C285" s="125">
        <f t="shared" si="24"/>
        <v>6.4448460457704471E-3</v>
      </c>
      <c r="D285" s="128">
        <f t="shared" si="25"/>
        <v>6444.8460457704468</v>
      </c>
      <c r="E285" s="128">
        <f t="shared" ca="1" si="26"/>
        <v>70214.135888056</v>
      </c>
      <c r="F285" s="124">
        <f t="shared" ca="1" si="27"/>
        <v>4.4827429562705801E-2</v>
      </c>
      <c r="G285" s="128"/>
      <c r="H285" s="128"/>
      <c r="I285" s="124"/>
      <c r="J285" s="125"/>
      <c r="K285" s="128"/>
    </row>
    <row r="286" spans="1:11" x14ac:dyDescent="0.3">
      <c r="A286" s="73">
        <v>43431</v>
      </c>
      <c r="B286" s="130">
        <v>2682.169922</v>
      </c>
      <c r="C286" s="125">
        <f t="shared" si="24"/>
        <v>-3.554107595606959E-2</v>
      </c>
      <c r="D286" s="128">
        <f t="shared" si="25"/>
        <v>-35541.075956069588</v>
      </c>
      <c r="E286" s="128">
        <f t="shared" ca="1" si="26"/>
        <v>70214.135888056</v>
      </c>
      <c r="F286" s="124">
        <f t="shared" ca="1" si="27"/>
        <v>2.098555110754452E-2</v>
      </c>
      <c r="G286" s="128"/>
      <c r="H286" s="128"/>
      <c r="I286" s="124"/>
      <c r="J286" s="125"/>
      <c r="K286" s="128"/>
    </row>
    <row r="287" spans="1:11" x14ac:dyDescent="0.3">
      <c r="A287" s="73">
        <v>43430</v>
      </c>
      <c r="B287" s="130">
        <v>2673.4499510000001</v>
      </c>
      <c r="C287" s="125">
        <f t="shared" si="24"/>
        <v>-4.7519843842859011E-2</v>
      </c>
      <c r="D287" s="128">
        <f t="shared" si="25"/>
        <v>-47519.843842859009</v>
      </c>
      <c r="E287" s="128">
        <f t="shared" ca="1" si="26"/>
        <v>70214.135888056</v>
      </c>
      <c r="F287" s="124">
        <f t="shared" ca="1" si="27"/>
        <v>2.7688735828786282E-2</v>
      </c>
      <c r="G287" s="128"/>
      <c r="H287" s="128"/>
      <c r="I287" s="124"/>
      <c r="J287" s="125"/>
      <c r="K287" s="128"/>
    </row>
    <row r="288" spans="1:11" x14ac:dyDescent="0.3">
      <c r="A288" s="73">
        <v>43425</v>
      </c>
      <c r="B288" s="130">
        <v>2649.929932</v>
      </c>
      <c r="C288" s="125">
        <f t="shared" si="24"/>
        <v>-5.826807985908633E-2</v>
      </c>
      <c r="D288" s="128">
        <f t="shared" si="25"/>
        <v>-58268.079859086327</v>
      </c>
      <c r="E288" s="128">
        <f t="shared" ca="1" si="26"/>
        <v>70214.135888056</v>
      </c>
      <c r="F288" s="124">
        <f t="shared" ca="1" si="27"/>
        <v>1.8256089110894935E-2</v>
      </c>
      <c r="G288" s="128"/>
      <c r="H288" s="128"/>
      <c r="I288" s="124"/>
      <c r="J288" s="125"/>
      <c r="K288" s="128"/>
    </row>
    <row r="289" spans="1:11" x14ac:dyDescent="0.3">
      <c r="A289" s="73">
        <v>43424</v>
      </c>
      <c r="B289" s="130">
        <v>2641.889893</v>
      </c>
      <c r="C289" s="125">
        <f t="shared" si="24"/>
        <v>-4.1212890823434156E-2</v>
      </c>
      <c r="D289" s="128">
        <f t="shared" si="25"/>
        <v>-41212.890823434158</v>
      </c>
      <c r="E289" s="128">
        <f t="shared" ca="1" si="26"/>
        <v>70214.135888056</v>
      </c>
      <c r="F289" s="124">
        <f t="shared" ca="1" si="27"/>
        <v>1.7253921193877142E-2</v>
      </c>
      <c r="G289" s="128"/>
      <c r="H289" s="128"/>
      <c r="I289" s="124"/>
      <c r="J289" s="125"/>
      <c r="K289" s="128"/>
    </row>
    <row r="290" spans="1:11" x14ac:dyDescent="0.3">
      <c r="A290" s="73">
        <v>43423</v>
      </c>
      <c r="B290" s="130">
        <v>2690.7299800000001</v>
      </c>
      <c r="C290" s="125">
        <f t="shared" si="24"/>
        <v>-1.7375709096060343E-2</v>
      </c>
      <c r="D290" s="128">
        <f t="shared" si="25"/>
        <v>-17375.709096060342</v>
      </c>
      <c r="E290" s="128">
        <f t="shared" ca="1" si="26"/>
        <v>70214.135888056</v>
      </c>
      <c r="F290" s="124">
        <f t="shared" ca="1" si="27"/>
        <v>3.5282374569285846E-2</v>
      </c>
      <c r="G290" s="128"/>
      <c r="H290" s="128"/>
      <c r="I290" s="124"/>
      <c r="J290" s="125"/>
      <c r="K290" s="128"/>
    </row>
    <row r="291" spans="1:11" x14ac:dyDescent="0.3">
      <c r="A291" s="73">
        <v>43420</v>
      </c>
      <c r="B291" s="130">
        <v>2736.2700199999999</v>
      </c>
      <c r="C291" s="125">
        <f t="shared" si="24"/>
        <v>4.8511456647237772E-3</v>
      </c>
      <c r="D291" s="128">
        <f t="shared" si="25"/>
        <v>4851.1456647237774</v>
      </c>
      <c r="E291" s="128">
        <f t="shared" ca="1" si="26"/>
        <v>70214.135888056</v>
      </c>
      <c r="F291" s="124">
        <f t="shared" ca="1" si="27"/>
        <v>5.9690850762127878E-2</v>
      </c>
      <c r="G291" s="128"/>
      <c r="H291" s="128"/>
      <c r="I291" s="124"/>
      <c r="J291" s="125"/>
      <c r="K291" s="128"/>
    </row>
    <row r="292" spans="1:11" x14ac:dyDescent="0.3">
      <c r="A292" s="73">
        <v>43419</v>
      </c>
      <c r="B292" s="130">
        <v>2730.1999510000001</v>
      </c>
      <c r="C292" s="125">
        <f t="shared" si="24"/>
        <v>-3.7112381049949628E-3</v>
      </c>
      <c r="D292" s="128">
        <f t="shared" si="25"/>
        <v>-3711.2381049949627</v>
      </c>
      <c r="E292" s="128">
        <f t="shared" ca="1" si="26"/>
        <v>70214.135888056</v>
      </c>
      <c r="F292" s="124">
        <f t="shared" ca="1" si="27"/>
        <v>5.8688891268778187E-2</v>
      </c>
      <c r="G292" s="128"/>
      <c r="H292" s="128"/>
      <c r="I292" s="124"/>
      <c r="J292" s="125"/>
      <c r="K292" s="128"/>
    </row>
    <row r="293" spans="1:11" x14ac:dyDescent="0.3">
      <c r="A293" s="73">
        <v>43418</v>
      </c>
      <c r="B293" s="130">
        <v>2701.580078</v>
      </c>
      <c r="C293" s="125">
        <f t="shared" si="24"/>
        <v>-3.7466394409001458E-3</v>
      </c>
      <c r="D293" s="128">
        <f t="shared" si="25"/>
        <v>-3746.6394409001459</v>
      </c>
      <c r="E293" s="128">
        <f t="shared" ca="1" si="26"/>
        <v>70214.135888056</v>
      </c>
      <c r="F293" s="124">
        <f t="shared" ca="1" si="27"/>
        <v>4.484003565766459E-2</v>
      </c>
      <c r="G293" s="128"/>
      <c r="H293" s="128"/>
      <c r="I293" s="124"/>
      <c r="J293" s="125"/>
      <c r="K293" s="128"/>
    </row>
    <row r="294" spans="1:11" x14ac:dyDescent="0.3">
      <c r="A294" s="73">
        <v>43417</v>
      </c>
      <c r="B294" s="130">
        <v>2722.179932</v>
      </c>
      <c r="C294" s="125">
        <f t="shared" si="24"/>
        <v>1.4743013656349335E-2</v>
      </c>
      <c r="D294" s="128">
        <f t="shared" si="25"/>
        <v>14743.013656349336</v>
      </c>
      <c r="E294" s="128">
        <f t="shared" ca="1" si="26"/>
        <v>70214.135888056</v>
      </c>
      <c r="F294" s="124">
        <f t="shared" ca="1" si="27"/>
        <v>6.1435927276554336E-2</v>
      </c>
      <c r="G294" s="128"/>
      <c r="H294" s="128"/>
      <c r="I294" s="124"/>
      <c r="J294" s="125"/>
      <c r="K294" s="128"/>
    </row>
    <row r="295" spans="1:11" x14ac:dyDescent="0.3">
      <c r="A295" s="73">
        <v>43416</v>
      </c>
      <c r="B295" s="130">
        <v>2726.219971</v>
      </c>
      <c r="C295" s="125">
        <f t="shared" si="24"/>
        <v>3.2170362896355886E-2</v>
      </c>
      <c r="D295" s="128">
        <f t="shared" si="25"/>
        <v>32170.362896355888</v>
      </c>
      <c r="E295" s="128">
        <f t="shared" ca="1" si="26"/>
        <v>70214.135888056</v>
      </c>
      <c r="F295" s="124">
        <f t="shared" ca="1" si="27"/>
        <v>5.7137369202374666E-2</v>
      </c>
      <c r="G295" s="128"/>
      <c r="H295" s="128"/>
      <c r="I295" s="124"/>
      <c r="J295" s="125"/>
      <c r="K295" s="128"/>
    </row>
    <row r="296" spans="1:11" x14ac:dyDescent="0.3">
      <c r="A296" s="73">
        <v>43413</v>
      </c>
      <c r="B296" s="130">
        <v>2781.01001</v>
      </c>
      <c r="C296" s="125">
        <f t="shared" si="24"/>
        <v>4.6007647267809038E-2</v>
      </c>
      <c r="D296" s="128">
        <f t="shared" si="25"/>
        <v>46007.647267809036</v>
      </c>
      <c r="E296" s="128">
        <f t="shared" ca="1" si="26"/>
        <v>70214.135888056</v>
      </c>
      <c r="F296" s="124">
        <f t="shared" ca="1" si="27"/>
        <v>7.5892478962512833E-2</v>
      </c>
      <c r="G296" s="128"/>
      <c r="H296" s="128"/>
      <c r="I296" s="124"/>
      <c r="J296" s="125"/>
      <c r="K296" s="128"/>
    </row>
    <row r="297" spans="1:11" x14ac:dyDescent="0.3">
      <c r="A297" s="73">
        <v>43412</v>
      </c>
      <c r="B297" s="130">
        <v>2806.830078</v>
      </c>
      <c r="C297" s="125">
        <f t="shared" si="24"/>
        <v>3.7426496987695179E-2</v>
      </c>
      <c r="D297" s="128">
        <f t="shared" si="25"/>
        <v>37426.49698769518</v>
      </c>
      <c r="E297" s="128">
        <f t="shared" ca="1" si="26"/>
        <v>70214.135888056</v>
      </c>
      <c r="F297" s="124">
        <f t="shared" ca="1" si="27"/>
        <v>8.6949628137500845E-2</v>
      </c>
      <c r="G297" s="128"/>
      <c r="H297" s="128"/>
      <c r="I297" s="124"/>
      <c r="J297" s="125"/>
      <c r="K297" s="128"/>
    </row>
    <row r="298" spans="1:11" x14ac:dyDescent="0.3">
      <c r="A298" s="73">
        <v>43411</v>
      </c>
      <c r="B298" s="130">
        <v>2813.889893</v>
      </c>
      <c r="C298" s="125">
        <f t="shared" si="24"/>
        <v>5.9406569473346771E-2</v>
      </c>
      <c r="D298" s="128">
        <f t="shared" si="25"/>
        <v>59406.569473346768</v>
      </c>
      <c r="E298" s="128">
        <f t="shared" ca="1" si="26"/>
        <v>70214.135888056</v>
      </c>
      <c r="F298" s="124">
        <f t="shared" ca="1" si="27"/>
        <v>8.8705405677224292E-2</v>
      </c>
      <c r="G298" s="128"/>
      <c r="H298" s="128"/>
      <c r="I298" s="124"/>
      <c r="J298" s="125"/>
      <c r="K298" s="128"/>
    </row>
    <row r="299" spans="1:11" x14ac:dyDescent="0.3">
      <c r="A299" s="73">
        <v>43410</v>
      </c>
      <c r="B299" s="130">
        <v>2755.4499510000001</v>
      </c>
      <c r="C299" s="125">
        <f t="shared" si="24"/>
        <v>5.3855088746792568E-3</v>
      </c>
      <c r="D299" s="128">
        <f t="shared" si="25"/>
        <v>5385.5088746792571</v>
      </c>
      <c r="E299" s="128">
        <f t="shared" ca="1" si="26"/>
        <v>70214.135888056</v>
      </c>
      <c r="F299" s="124">
        <f t="shared" ca="1" si="27"/>
        <v>6.2084226390834996E-2</v>
      </c>
      <c r="G299" s="128"/>
      <c r="H299" s="128"/>
      <c r="I299" s="124"/>
      <c r="J299" s="125"/>
      <c r="K299" s="128"/>
    </row>
    <row r="300" spans="1:11" x14ac:dyDescent="0.3">
      <c r="A300" s="73">
        <v>43409</v>
      </c>
      <c r="B300" s="130">
        <v>2738.3100589999999</v>
      </c>
      <c r="C300" s="125">
        <f t="shared" si="24"/>
        <v>-6.3753954257520506E-3</v>
      </c>
      <c r="D300" s="128">
        <f t="shared" si="25"/>
        <v>-6375.3954257520509</v>
      </c>
      <c r="E300" s="128">
        <f t="shared" ca="1" si="26"/>
        <v>70214.135888056</v>
      </c>
      <c r="F300" s="124">
        <f t="shared" ca="1" si="27"/>
        <v>5.7001425168742959E-2</v>
      </c>
      <c r="G300" s="128"/>
      <c r="H300" s="128"/>
      <c r="I300" s="124"/>
      <c r="J300" s="125"/>
      <c r="K300" s="128"/>
    </row>
    <row r="301" spans="1:11" x14ac:dyDescent="0.3">
      <c r="A301" s="73">
        <v>43406</v>
      </c>
      <c r="B301" s="130">
        <v>2723.0600589999999</v>
      </c>
      <c r="C301" s="125">
        <f t="shared" si="24"/>
        <v>-1.6157342538582253E-2</v>
      </c>
      <c r="D301" s="128">
        <f t="shared" si="25"/>
        <v>-16157.342538582254</v>
      </c>
      <c r="E301" s="128">
        <f t="shared" ca="1" si="26"/>
        <v>70214.135888056</v>
      </c>
      <c r="F301" s="124">
        <f t="shared" ca="1" si="27"/>
        <v>5.0916079840525708E-2</v>
      </c>
      <c r="G301" s="128"/>
      <c r="H301" s="128"/>
      <c r="I301" s="124"/>
      <c r="J301" s="125"/>
      <c r="K301" s="128"/>
    </row>
    <row r="302" spans="1:11" x14ac:dyDescent="0.3">
      <c r="A302" s="73">
        <v>43405</v>
      </c>
      <c r="B302" s="130">
        <v>2740.3701169999999</v>
      </c>
      <c r="C302" s="125">
        <f t="shared" si="24"/>
        <v>-1.0260805012473617E-2</v>
      </c>
      <c r="D302" s="128">
        <f t="shared" si="25"/>
        <v>-10260.805012473616</v>
      </c>
      <c r="E302" s="128">
        <f t="shared" ca="1" si="26"/>
        <v>70214.135888056</v>
      </c>
      <c r="F302" s="124">
        <f t="shared" ca="1" si="27"/>
        <v>5.8941056561915284E-2</v>
      </c>
      <c r="G302" s="128"/>
      <c r="H302" s="128"/>
      <c r="I302" s="124"/>
      <c r="J302" s="125"/>
      <c r="K302" s="128"/>
    </row>
    <row r="303" spans="1:11" x14ac:dyDescent="0.3">
      <c r="A303" s="73">
        <v>43404</v>
      </c>
      <c r="B303" s="130">
        <v>2711.73999</v>
      </c>
      <c r="C303" s="125">
        <f t="shared" si="24"/>
        <v>-3.469657745528687E-2</v>
      </c>
      <c r="D303" s="128">
        <f t="shared" si="25"/>
        <v>-34696.577455286868</v>
      </c>
      <c r="E303" s="128">
        <f t="shared" ca="1" si="26"/>
        <v>70214.135888056</v>
      </c>
      <c r="F303" s="124">
        <f t="shared" ca="1" si="27"/>
        <v>5.112308350870709E-2</v>
      </c>
      <c r="G303" s="128"/>
      <c r="H303" s="128"/>
      <c r="I303" s="124"/>
      <c r="J303" s="125"/>
      <c r="K303" s="128"/>
    </row>
    <row r="304" spans="1:11" x14ac:dyDescent="0.3">
      <c r="A304" s="73">
        <v>43403</v>
      </c>
      <c r="B304" s="130">
        <v>2682.6298830000001</v>
      </c>
      <c r="C304" s="125">
        <f t="shared" si="24"/>
        <v>-4.5300237207258065E-2</v>
      </c>
      <c r="D304" s="128">
        <f t="shared" si="25"/>
        <v>-45300.237207258062</v>
      </c>
      <c r="E304" s="128">
        <f t="shared" ca="1" si="26"/>
        <v>70214.135888056</v>
      </c>
      <c r="F304" s="124">
        <f t="shared" ca="1" si="27"/>
        <v>4.0036974953493898E-2</v>
      </c>
      <c r="G304" s="128"/>
      <c r="H304" s="128"/>
      <c r="I304" s="124"/>
      <c r="J304" s="125"/>
      <c r="K304" s="128"/>
    </row>
    <row r="305" spans="1:11" x14ac:dyDescent="0.3">
      <c r="A305" s="73">
        <v>43402</v>
      </c>
      <c r="B305" s="130">
        <v>2641.25</v>
      </c>
      <c r="C305" s="125">
        <f t="shared" si="24"/>
        <v>-3.9821301315974389E-2</v>
      </c>
      <c r="D305" s="128">
        <f t="shared" si="25"/>
        <v>-39821.301315974386</v>
      </c>
      <c r="E305" s="128">
        <f t="shared" ca="1" si="26"/>
        <v>70214.135888056</v>
      </c>
      <c r="F305" s="124">
        <f t="shared" ca="1" si="27"/>
        <v>2.5624593145451069E-2</v>
      </c>
      <c r="G305" s="128"/>
      <c r="H305" s="128"/>
      <c r="I305" s="124"/>
      <c r="J305" s="125"/>
      <c r="K305" s="128"/>
    </row>
    <row r="306" spans="1:11" x14ac:dyDescent="0.3">
      <c r="A306" s="73">
        <v>43399</v>
      </c>
      <c r="B306" s="130">
        <v>2658.6899410000001</v>
      </c>
      <c r="C306" s="125">
        <f t="shared" si="24"/>
        <v>-3.9188598506418537E-2</v>
      </c>
      <c r="D306" s="128">
        <f t="shared" si="25"/>
        <v>-39188.598506418537</v>
      </c>
      <c r="E306" s="128">
        <f t="shared" ca="1" si="26"/>
        <v>70214.135888056</v>
      </c>
      <c r="F306" s="124">
        <f t="shared" ca="1" si="27"/>
        <v>3.3371758101780058E-2</v>
      </c>
      <c r="G306" s="128"/>
      <c r="H306" s="128"/>
      <c r="I306" s="124"/>
      <c r="J306" s="125"/>
      <c r="K306" s="128"/>
    </row>
    <row r="307" spans="1:11" x14ac:dyDescent="0.3">
      <c r="A307" s="73">
        <v>43398</v>
      </c>
      <c r="B307" s="130">
        <v>2705.570068</v>
      </c>
      <c r="C307" s="125">
        <f t="shared" si="24"/>
        <v>-8.3566554471246057E-3</v>
      </c>
      <c r="D307" s="128">
        <f t="shared" si="25"/>
        <v>-8356.6554471246054</v>
      </c>
      <c r="E307" s="128">
        <f t="shared" ca="1" si="26"/>
        <v>70214.135888056</v>
      </c>
      <c r="F307" s="124">
        <f t="shared" ca="1" si="27"/>
        <v>4.8235807909109418E-2</v>
      </c>
      <c r="G307" s="128"/>
      <c r="H307" s="128"/>
      <c r="I307" s="124"/>
      <c r="J307" s="125"/>
      <c r="K307" s="128"/>
    </row>
    <row r="308" spans="1:11" x14ac:dyDescent="0.3">
      <c r="A308" s="73">
        <v>43397</v>
      </c>
      <c r="B308" s="130">
        <v>2656.1000979999999</v>
      </c>
      <c r="C308" s="125">
        <f t="shared" si="24"/>
        <v>-4.651641149131136E-2</v>
      </c>
      <c r="D308" s="128">
        <f t="shared" si="25"/>
        <v>-46516.411491311359</v>
      </c>
      <c r="E308" s="128">
        <f t="shared" ca="1" si="26"/>
        <v>70214.135888056</v>
      </c>
      <c r="F308" s="124">
        <f t="shared" ca="1" si="27"/>
        <v>3.7377050329226114E-2</v>
      </c>
      <c r="G308" s="128"/>
      <c r="H308" s="128"/>
      <c r="I308" s="124"/>
      <c r="J308" s="125"/>
      <c r="K308" s="128"/>
    </row>
    <row r="309" spans="1:11" x14ac:dyDescent="0.3">
      <c r="A309" s="73">
        <v>43396</v>
      </c>
      <c r="B309" s="130">
        <v>2740.6899410000001</v>
      </c>
      <c r="C309" s="125">
        <f t="shared" si="24"/>
        <v>-4.8483909098723021E-2</v>
      </c>
      <c r="D309" s="128">
        <f t="shared" si="25"/>
        <v>-48483.909098723023</v>
      </c>
      <c r="E309" s="128">
        <f t="shared" ca="1" si="26"/>
        <v>70214.135888056</v>
      </c>
      <c r="F309" s="124">
        <f t="shared" ca="1" si="27"/>
        <v>7.177523650703832E-2</v>
      </c>
      <c r="G309" s="128"/>
      <c r="H309" s="128"/>
      <c r="I309" s="124"/>
      <c r="J309" s="125"/>
      <c r="K309" s="128"/>
    </row>
    <row r="310" spans="1:11" x14ac:dyDescent="0.3">
      <c r="A310" s="73">
        <v>43395</v>
      </c>
      <c r="B310" s="130">
        <v>2755.8798830000001</v>
      </c>
      <c r="C310" s="125">
        <f t="shared" si="24"/>
        <v>-4.4566882202219493E-2</v>
      </c>
      <c r="D310" s="128">
        <f t="shared" si="25"/>
        <v>-44566.882202219495</v>
      </c>
      <c r="E310" s="128">
        <f t="shared" ca="1" si="26"/>
        <v>70214.135888056</v>
      </c>
      <c r="F310" s="124">
        <f t="shared" ca="1" si="27"/>
        <v>7.2689980072914828E-2</v>
      </c>
      <c r="G310" s="128"/>
      <c r="H310" s="128"/>
      <c r="I310" s="124"/>
      <c r="J310" s="125"/>
      <c r="K310" s="128"/>
    </row>
    <row r="311" spans="1:11" x14ac:dyDescent="0.3">
      <c r="A311" s="73">
        <v>43392</v>
      </c>
      <c r="B311" s="130">
        <v>2767.780029</v>
      </c>
      <c r="C311" s="125">
        <f t="shared" si="24"/>
        <v>-4.0820370403149009E-2</v>
      </c>
      <c r="D311" s="128">
        <f t="shared" si="25"/>
        <v>-40820.370403149012</v>
      </c>
      <c r="E311" s="128">
        <f t="shared" ca="1" si="26"/>
        <v>70214.135888056</v>
      </c>
      <c r="F311" s="124">
        <f t="shared" ca="1" si="27"/>
        <v>7.9064963696129809E-2</v>
      </c>
      <c r="G311" s="128"/>
      <c r="H311" s="128"/>
      <c r="I311" s="124"/>
      <c r="J311" s="125"/>
      <c r="K311" s="128"/>
    </row>
    <row r="312" spans="1:11" x14ac:dyDescent="0.3">
      <c r="A312" s="73">
        <v>43391</v>
      </c>
      <c r="B312" s="130">
        <v>2768.780029</v>
      </c>
      <c r="C312" s="125">
        <f t="shared" si="24"/>
        <v>-4.5778058767976249E-2</v>
      </c>
      <c r="D312" s="128">
        <f t="shared" si="25"/>
        <v>-45778.058767976247</v>
      </c>
      <c r="E312" s="128">
        <f t="shared" ca="1" si="26"/>
        <v>70214.135888056</v>
      </c>
      <c r="F312" s="124">
        <f t="shared" ca="1" si="27"/>
        <v>7.516671297933053E-2</v>
      </c>
      <c r="G312" s="128"/>
      <c r="H312" s="128"/>
      <c r="I312" s="124"/>
      <c r="J312" s="125"/>
      <c r="K312" s="128"/>
    </row>
    <row r="313" spans="1:11" x14ac:dyDescent="0.3">
      <c r="A313" s="73">
        <v>43390</v>
      </c>
      <c r="B313" s="130">
        <v>2809.209961</v>
      </c>
      <c r="C313" s="125">
        <f t="shared" si="24"/>
        <v>-3.9753768950529067E-2</v>
      </c>
      <c r="D313" s="128">
        <f t="shared" si="25"/>
        <v>-39753.768950529069</v>
      </c>
      <c r="E313" s="128">
        <f t="shared" ca="1" si="26"/>
        <v>70214.135888056</v>
      </c>
      <c r="F313" s="124">
        <f t="shared" ca="1" si="27"/>
        <v>9.6448168903664699E-2</v>
      </c>
      <c r="G313" s="128"/>
      <c r="H313" s="128"/>
      <c r="I313" s="124"/>
      <c r="J313" s="125"/>
      <c r="K313" s="128"/>
    </row>
    <row r="314" spans="1:11" x14ac:dyDescent="0.3">
      <c r="A314" s="73">
        <v>43389</v>
      </c>
      <c r="B314" s="130">
        <v>2809.919922</v>
      </c>
      <c r="C314" s="125">
        <f t="shared" si="24"/>
        <v>-3.8827682769993599E-2</v>
      </c>
      <c r="D314" s="128">
        <f t="shared" si="25"/>
        <v>-38827.682769993597</v>
      </c>
      <c r="E314" s="128">
        <f t="shared" ca="1" si="26"/>
        <v>70214.135888056</v>
      </c>
      <c r="F314" s="124">
        <f t="shared" ca="1" si="27"/>
        <v>9.7084993725412572E-2</v>
      </c>
      <c r="G314" s="128"/>
      <c r="H314" s="128"/>
      <c r="I314" s="124"/>
      <c r="J314" s="125"/>
      <c r="K314" s="128"/>
    </row>
    <row r="315" spans="1:11" x14ac:dyDescent="0.3">
      <c r="A315" s="73">
        <v>43388</v>
      </c>
      <c r="B315" s="130">
        <v>2750.790039</v>
      </c>
      <c r="C315" s="125">
        <f t="shared" si="24"/>
        <v>-5.9427148342301228E-2</v>
      </c>
      <c r="D315" s="128">
        <f t="shared" si="25"/>
        <v>-59427.148342301225</v>
      </c>
      <c r="E315" s="128">
        <f t="shared" ca="1" si="26"/>
        <v>70214.135888056</v>
      </c>
      <c r="F315" s="124">
        <f t="shared" ca="1" si="27"/>
        <v>7.4796013064526434E-2</v>
      </c>
      <c r="G315" s="128"/>
      <c r="H315" s="128"/>
      <c r="I315" s="124"/>
      <c r="J315" s="125"/>
      <c r="K315" s="128"/>
    </row>
    <row r="316" spans="1:11" x14ac:dyDescent="0.3">
      <c r="A316" s="73">
        <v>43385</v>
      </c>
      <c r="B316" s="130">
        <v>2767.1298830000001</v>
      </c>
      <c r="C316" s="125">
        <f t="shared" si="24"/>
        <v>-5.0395026049561253E-2</v>
      </c>
      <c r="D316" s="128">
        <f t="shared" si="25"/>
        <v>-50395.026049561253</v>
      </c>
      <c r="E316" s="128">
        <f t="shared" ca="1" si="26"/>
        <v>70214.135888056</v>
      </c>
      <c r="F316" s="124">
        <f t="shared" ca="1" si="27"/>
        <v>8.190753928000305E-2</v>
      </c>
      <c r="G316" s="128"/>
      <c r="H316" s="128"/>
      <c r="I316" s="124"/>
      <c r="J316" s="125"/>
      <c r="K316" s="128"/>
    </row>
    <row r="317" spans="1:11" x14ac:dyDescent="0.3">
      <c r="A317" s="73">
        <v>43384</v>
      </c>
      <c r="B317" s="130">
        <v>2728.3701169999999</v>
      </c>
      <c r="C317" s="125">
        <f t="shared" si="24"/>
        <v>-6.3702773850377481E-2</v>
      </c>
      <c r="D317" s="128">
        <f t="shared" si="25"/>
        <v>-63702.773850377482</v>
      </c>
      <c r="E317" s="128">
        <f t="shared" ca="1" si="26"/>
        <v>70214.135888056</v>
      </c>
      <c r="F317" s="124">
        <f t="shared" ca="1" si="27"/>
        <v>6.8620656028549165E-2</v>
      </c>
      <c r="G317" s="128"/>
      <c r="H317" s="128"/>
      <c r="I317" s="124"/>
      <c r="J317" s="125"/>
      <c r="K317" s="128"/>
    </row>
    <row r="318" spans="1:11" x14ac:dyDescent="0.3">
      <c r="A318" s="73">
        <v>43383</v>
      </c>
      <c r="B318" s="130">
        <v>2785.679932</v>
      </c>
      <c r="C318" s="125">
        <f t="shared" si="24"/>
        <v>-4.1394109436927784E-2</v>
      </c>
      <c r="D318" s="128">
        <f t="shared" si="25"/>
        <v>-41394.109436927785</v>
      </c>
      <c r="E318" s="128">
        <f t="shared" ca="1" si="26"/>
        <v>70214.135888056</v>
      </c>
      <c r="F318" s="124">
        <f t="shared" ca="1" si="27"/>
        <v>9.2025263828375614E-2</v>
      </c>
      <c r="G318" s="128"/>
      <c r="H318" s="128"/>
      <c r="I318" s="124"/>
      <c r="J318" s="125"/>
      <c r="K318" s="128"/>
    </row>
    <row r="319" spans="1:11" x14ac:dyDescent="0.3">
      <c r="A319" s="73">
        <v>43382</v>
      </c>
      <c r="B319" s="130">
        <v>2880.3400879999999</v>
      </c>
      <c r="C319" s="125">
        <f t="shared" si="24"/>
        <v>-1.2080001882067259E-2</v>
      </c>
      <c r="D319" s="128">
        <f t="shared" si="25"/>
        <v>-12080.001882067259</v>
      </c>
      <c r="E319" s="128">
        <f t="shared" ca="1" si="26"/>
        <v>70214.135888056</v>
      </c>
      <c r="F319" s="124">
        <f t="shared" ca="1" si="27"/>
        <v>0.12722879231394613</v>
      </c>
      <c r="G319" s="128"/>
      <c r="H319" s="128"/>
      <c r="I319" s="124"/>
      <c r="J319" s="125"/>
      <c r="K319" s="128"/>
    </row>
    <row r="320" spans="1:11" x14ac:dyDescent="0.3">
      <c r="A320" s="73">
        <v>43381</v>
      </c>
      <c r="B320" s="130">
        <v>2884.429932</v>
      </c>
      <c r="C320" s="125">
        <f t="shared" si="24"/>
        <v>-1.196839852423548E-2</v>
      </c>
      <c r="D320" s="128">
        <f t="shared" si="25"/>
        <v>-11968.398524235479</v>
      </c>
      <c r="E320" s="128">
        <f t="shared" ca="1" si="26"/>
        <v>70214.135888056</v>
      </c>
      <c r="F320" s="124">
        <f t="shared" ca="1" si="27"/>
        <v>0.13086521539793083</v>
      </c>
      <c r="G320" s="128"/>
      <c r="H320" s="128"/>
      <c r="I320" s="124"/>
      <c r="J320" s="125"/>
      <c r="K320" s="128"/>
    </row>
    <row r="321" spans="1:11" x14ac:dyDescent="0.3">
      <c r="A321" s="73">
        <v>43378</v>
      </c>
      <c r="B321" s="130">
        <v>2885.570068</v>
      </c>
      <c r="C321" s="125">
        <f t="shared" si="24"/>
        <v>-1.5052840481733942E-2</v>
      </c>
      <c r="D321" s="128">
        <f t="shared" si="25"/>
        <v>-15052.840481733941</v>
      </c>
      <c r="E321" s="128">
        <f t="shared" ca="1" si="26"/>
        <v>70214.135888056</v>
      </c>
      <c r="F321" s="124">
        <f t="shared" ca="1" si="27"/>
        <v>0.13393958914257764</v>
      </c>
      <c r="G321" s="128"/>
      <c r="H321" s="128"/>
      <c r="I321" s="124"/>
      <c r="J321" s="125"/>
      <c r="K321" s="128"/>
    </row>
    <row r="322" spans="1:11" x14ac:dyDescent="0.3">
      <c r="A322" s="73">
        <v>43377</v>
      </c>
      <c r="B322" s="130">
        <v>2901.610107</v>
      </c>
      <c r="C322" s="125">
        <f t="shared" si="24"/>
        <v>-9.9428108845858176E-3</v>
      </c>
      <c r="D322" s="128">
        <f t="shared" si="25"/>
        <v>-9942.8108845858169</v>
      </c>
      <c r="E322" s="128">
        <f t="shared" ca="1" si="26"/>
        <v>70214.135888056</v>
      </c>
      <c r="F322" s="124">
        <f t="shared" ca="1" si="27"/>
        <v>0.13818533427274771</v>
      </c>
      <c r="G322" s="128"/>
      <c r="H322" s="128"/>
      <c r="I322" s="124"/>
      <c r="J322" s="125"/>
      <c r="K322" s="128"/>
    </row>
    <row r="323" spans="1:11" x14ac:dyDescent="0.3">
      <c r="A323" s="73">
        <v>43376</v>
      </c>
      <c r="B323" s="130">
        <v>2925.51001</v>
      </c>
      <c r="C323" s="125">
        <f t="shared" si="24"/>
        <v>6.0386386615634002E-3</v>
      </c>
      <c r="D323" s="128">
        <f t="shared" si="25"/>
        <v>6038.6386615634001</v>
      </c>
      <c r="E323" s="128">
        <f t="shared" ca="1" si="26"/>
        <v>70214.135888056</v>
      </c>
      <c r="F323" s="124">
        <f t="shared" ca="1" si="27"/>
        <v>0.14632824806908862</v>
      </c>
      <c r="G323" s="128"/>
      <c r="H323" s="128"/>
      <c r="I323" s="124"/>
      <c r="J323" s="125"/>
      <c r="K323" s="128"/>
    </row>
    <row r="324" spans="1:11" x14ac:dyDescent="0.3">
      <c r="A324" s="73">
        <v>43375</v>
      </c>
      <c r="B324" s="130">
        <v>2923.429932</v>
      </c>
      <c r="C324" s="125">
        <f t="shared" si="24"/>
        <v>6.5832754119177217E-3</v>
      </c>
      <c r="D324" s="128">
        <f t="shared" si="25"/>
        <v>6583.2754119177216</v>
      </c>
      <c r="E324" s="128">
        <f t="shared" ca="1" si="26"/>
        <v>70214.135888056</v>
      </c>
      <c r="F324" s="124">
        <f t="shared" ca="1" si="27"/>
        <v>0.15198166223482956</v>
      </c>
      <c r="G324" s="128"/>
      <c r="H324" s="128"/>
      <c r="I324" s="124"/>
      <c r="J324" s="125"/>
      <c r="K324" s="128"/>
    </row>
    <row r="325" spans="1:11" x14ac:dyDescent="0.3">
      <c r="A325" s="73">
        <v>43374</v>
      </c>
      <c r="B325" s="130">
        <v>2924.5900879999999</v>
      </c>
      <c r="C325" s="125">
        <f t="shared" si="24"/>
        <v>1.2389240651110134E-2</v>
      </c>
      <c r="D325" s="128">
        <f t="shared" si="25"/>
        <v>12389.240651110134</v>
      </c>
      <c r="E325" s="128">
        <f t="shared" ca="1" si="26"/>
        <v>70214.135888056</v>
      </c>
      <c r="F325" s="124">
        <f t="shared" ca="1" si="27"/>
        <v>0.1538755920103938</v>
      </c>
      <c r="G325" s="128"/>
      <c r="H325" s="128"/>
      <c r="I325" s="124"/>
      <c r="J325" s="125"/>
      <c r="K325" s="128"/>
    </row>
    <row r="326" spans="1:11" x14ac:dyDescent="0.3">
      <c r="A326" s="73">
        <v>43371</v>
      </c>
      <c r="B326" s="130">
        <v>2913.9799800000001</v>
      </c>
      <c r="C326" s="125">
        <f t="shared" si="24"/>
        <v>3.0981280635193897E-3</v>
      </c>
      <c r="D326" s="128">
        <f t="shared" si="25"/>
        <v>3098.1280635193898</v>
      </c>
      <c r="E326" s="128">
        <f t="shared" ca="1" si="26"/>
        <v>70214.135888056</v>
      </c>
      <c r="F326" s="124">
        <f t="shared" ca="1" si="27"/>
        <v>0.15217144508601455</v>
      </c>
      <c r="G326" s="128"/>
      <c r="H326" s="128"/>
      <c r="I326" s="124"/>
      <c r="J326" s="125"/>
      <c r="K326" s="128"/>
    </row>
    <row r="327" spans="1:11" x14ac:dyDescent="0.3">
      <c r="A327" s="73">
        <v>43370</v>
      </c>
      <c r="B327" s="130">
        <v>2914</v>
      </c>
      <c r="C327" s="125">
        <f t="shared" si="24"/>
        <v>3.3813566066607237E-3</v>
      </c>
      <c r="D327" s="128">
        <f t="shared" si="25"/>
        <v>3381.3566066607236</v>
      </c>
      <c r="E327" s="128">
        <f t="shared" ca="1" si="26"/>
        <v>70214.135888056</v>
      </c>
      <c r="F327" s="124">
        <f t="shared" ca="1" si="27"/>
        <v>0.15664290781754442</v>
      </c>
      <c r="G327" s="128"/>
      <c r="H327" s="128"/>
      <c r="I327" s="124"/>
      <c r="J327" s="125"/>
      <c r="K327" s="128"/>
    </row>
    <row r="328" spans="1:11" x14ac:dyDescent="0.3">
      <c r="A328" s="73">
        <v>43369</v>
      </c>
      <c r="B328" s="130">
        <v>2905.969971</v>
      </c>
      <c r="C328" s="125">
        <f t="shared" ref="C328:C391" si="28">B328/B338-1</f>
        <v>5.9018766391407684E-3</v>
      </c>
      <c r="D328" s="128">
        <f t="shared" ref="D328:D391" si="29">C328*$B$5</f>
        <v>5901.876639140768</v>
      </c>
      <c r="E328" s="128">
        <f t="shared" ref="E328:E391" ca="1" si="30">ABS(_xlfn.PERCENTILE.INC(OFFSET(D328,0,0,Window),1-VaRLevel))</f>
        <v>70214.135888056</v>
      </c>
      <c r="F328" s="124">
        <f t="shared" ca="1" si="27"/>
        <v>0.15772925854121977</v>
      </c>
      <c r="G328" s="128"/>
      <c r="H328" s="128"/>
      <c r="I328" s="124"/>
      <c r="J328" s="125"/>
      <c r="K328" s="128"/>
    </row>
    <row r="329" spans="1:11" x14ac:dyDescent="0.3">
      <c r="A329" s="73">
        <v>43368</v>
      </c>
      <c r="B329" s="130">
        <v>2915.5600589999999</v>
      </c>
      <c r="C329" s="125">
        <f t="shared" si="28"/>
        <v>9.5814477093014716E-3</v>
      </c>
      <c r="D329" s="128">
        <f t="shared" si="29"/>
        <v>9581.4477093014721</v>
      </c>
      <c r="E329" s="128">
        <f t="shared" ca="1" si="30"/>
        <v>70214.135888056</v>
      </c>
      <c r="F329" s="124">
        <f t="shared" ref="F329:F392" ca="1" si="31">B329/OFFSET(B329,250,0)-1</f>
        <v>0.1629491406778445</v>
      </c>
      <c r="G329" s="128"/>
      <c r="H329" s="128"/>
      <c r="I329" s="124"/>
      <c r="J329" s="125"/>
      <c r="K329" s="128"/>
    </row>
    <row r="330" spans="1:11" x14ac:dyDescent="0.3">
      <c r="A330" s="73">
        <v>43367</v>
      </c>
      <c r="B330" s="130">
        <v>2919.3701169999999</v>
      </c>
      <c r="C330" s="125">
        <f t="shared" si="28"/>
        <v>1.468137891500243E-2</v>
      </c>
      <c r="D330" s="128">
        <f t="shared" si="29"/>
        <v>14681.378915002429</v>
      </c>
      <c r="E330" s="128">
        <f t="shared" ca="1" si="30"/>
        <v>70214.135888056</v>
      </c>
      <c r="F330" s="124">
        <f t="shared" ca="1" si="31"/>
        <v>0.16922590718993624</v>
      </c>
      <c r="G330" s="128"/>
      <c r="H330" s="128"/>
      <c r="I330" s="124"/>
      <c r="J330" s="125"/>
      <c r="K330" s="128"/>
    </row>
    <row r="331" spans="1:11" x14ac:dyDescent="0.3">
      <c r="A331" s="73">
        <v>43364</v>
      </c>
      <c r="B331" s="130">
        <v>2929.669922</v>
      </c>
      <c r="C331" s="125">
        <f t="shared" si="28"/>
        <v>2.0193751174634844E-2</v>
      </c>
      <c r="D331" s="128">
        <f t="shared" si="29"/>
        <v>20193.751174634843</v>
      </c>
      <c r="E331" s="128">
        <f t="shared" ca="1" si="30"/>
        <v>70214.135888056</v>
      </c>
      <c r="F331" s="124">
        <f t="shared" ca="1" si="31"/>
        <v>0.17343572022716081</v>
      </c>
      <c r="G331" s="128"/>
      <c r="H331" s="128"/>
      <c r="I331" s="124"/>
      <c r="J331" s="125"/>
      <c r="K331" s="128"/>
    </row>
    <row r="332" spans="1:11" x14ac:dyDescent="0.3">
      <c r="A332" s="73">
        <v>43363</v>
      </c>
      <c r="B332" s="130">
        <v>2930.75</v>
      </c>
      <c r="C332" s="125">
        <f t="shared" si="28"/>
        <v>1.8310991853081493E-2</v>
      </c>
      <c r="D332" s="128">
        <f t="shared" si="29"/>
        <v>18310.991853081494</v>
      </c>
      <c r="E332" s="128">
        <f t="shared" ca="1" si="30"/>
        <v>70214.135888056</v>
      </c>
      <c r="F332" s="124">
        <f t="shared" ca="1" si="31"/>
        <v>0.17125993476454426</v>
      </c>
      <c r="G332" s="128"/>
      <c r="H332" s="128"/>
      <c r="I332" s="124"/>
      <c r="J332" s="125"/>
      <c r="K332" s="128"/>
    </row>
    <row r="333" spans="1:11" x14ac:dyDescent="0.3">
      <c r="A333" s="73">
        <v>43362</v>
      </c>
      <c r="B333" s="130">
        <v>2907.9499510000001</v>
      </c>
      <c r="C333" s="125">
        <f t="shared" si="28"/>
        <v>6.6986956807892906E-3</v>
      </c>
      <c r="D333" s="128">
        <f t="shared" si="29"/>
        <v>6698.6956807892902</v>
      </c>
      <c r="E333" s="128">
        <f t="shared" ca="1" si="30"/>
        <v>70214.135888056</v>
      </c>
      <c r="F333" s="124">
        <f t="shared" ca="1" si="31"/>
        <v>0.16290083861302018</v>
      </c>
      <c r="G333" s="128"/>
      <c r="H333" s="128"/>
      <c r="I333" s="124"/>
      <c r="J333" s="125"/>
      <c r="K333" s="128"/>
    </row>
    <row r="334" spans="1:11" x14ac:dyDescent="0.3">
      <c r="A334" s="73">
        <v>43361</v>
      </c>
      <c r="B334" s="130">
        <v>2904.3100589999999</v>
      </c>
      <c r="C334" s="125">
        <f t="shared" si="28"/>
        <v>2.6202353268478529E-3</v>
      </c>
      <c r="D334" s="128">
        <f t="shared" si="29"/>
        <v>2620.2353268478528</v>
      </c>
      <c r="E334" s="128">
        <f t="shared" ca="1" si="30"/>
        <v>70214.135888056</v>
      </c>
      <c r="F334" s="124">
        <f t="shared" ca="1" si="31"/>
        <v>0.15790756489772728</v>
      </c>
      <c r="G334" s="128"/>
      <c r="H334" s="128"/>
      <c r="I334" s="124"/>
      <c r="J334" s="125"/>
      <c r="K334" s="128"/>
    </row>
    <row r="335" spans="1:11" x14ac:dyDescent="0.3">
      <c r="A335" s="73">
        <v>43360</v>
      </c>
      <c r="B335" s="130">
        <v>2888.8000489999999</v>
      </c>
      <c r="C335" s="125">
        <f t="shared" si="28"/>
        <v>-4.3838990985145543E-3</v>
      </c>
      <c r="D335" s="128">
        <f t="shared" si="29"/>
        <v>-4383.8990985145547</v>
      </c>
      <c r="E335" s="128">
        <f t="shared" ca="1" si="30"/>
        <v>70214.135888056</v>
      </c>
      <c r="F335" s="124">
        <f t="shared" ca="1" si="31"/>
        <v>0.15245453571122591</v>
      </c>
      <c r="G335" s="128"/>
      <c r="H335" s="128"/>
      <c r="I335" s="124"/>
      <c r="J335" s="125"/>
      <c r="K335" s="128"/>
    </row>
    <row r="336" spans="1:11" x14ac:dyDescent="0.3">
      <c r="A336" s="73">
        <v>43357</v>
      </c>
      <c r="B336" s="130">
        <v>2904.9799800000001</v>
      </c>
      <c r="C336" s="125">
        <f t="shared" si="28"/>
        <v>1.3271025963230709E-3</v>
      </c>
      <c r="D336" s="128">
        <f t="shared" si="29"/>
        <v>1327.1025963230709</v>
      </c>
      <c r="E336" s="128">
        <f t="shared" ca="1" si="30"/>
        <v>70214.135888056</v>
      </c>
      <c r="F336" s="124">
        <f t="shared" ca="1" si="31"/>
        <v>0.16019595436547163</v>
      </c>
      <c r="G336" s="128"/>
      <c r="H336" s="128"/>
      <c r="I336" s="124"/>
      <c r="J336" s="125"/>
      <c r="K336" s="128"/>
    </row>
    <row r="337" spans="1:11" x14ac:dyDescent="0.3">
      <c r="A337" s="73">
        <v>43356</v>
      </c>
      <c r="B337" s="130">
        <v>2904.179932</v>
      </c>
      <c r="C337" s="125">
        <f t="shared" si="28"/>
        <v>-3.3836552923217633E-3</v>
      </c>
      <c r="D337" s="128">
        <f t="shared" si="29"/>
        <v>-3383.6552923217632</v>
      </c>
      <c r="E337" s="128">
        <f t="shared" ca="1" si="30"/>
        <v>70214.135888056</v>
      </c>
      <c r="F337" s="124">
        <f t="shared" ca="1" si="31"/>
        <v>0.16156511810165552</v>
      </c>
      <c r="G337" s="128"/>
      <c r="H337" s="128"/>
      <c r="I337" s="124"/>
      <c r="J337" s="125"/>
      <c r="K337" s="128"/>
    </row>
    <row r="338" spans="1:11" x14ac:dyDescent="0.3">
      <c r="A338" s="73">
        <v>43355</v>
      </c>
      <c r="B338" s="130">
        <v>2888.919922</v>
      </c>
      <c r="C338" s="125">
        <f t="shared" si="28"/>
        <v>-2.9680892420546057E-3</v>
      </c>
      <c r="D338" s="128">
        <f t="shared" si="29"/>
        <v>-2968.0892420546056</v>
      </c>
      <c r="E338" s="128">
        <f t="shared" ca="1" si="30"/>
        <v>70214.135888056</v>
      </c>
      <c r="F338" s="124">
        <f t="shared" ca="1" si="31"/>
        <v>0.15759602285655094</v>
      </c>
      <c r="G338" s="128"/>
      <c r="H338" s="128"/>
      <c r="I338" s="124"/>
      <c r="J338" s="125"/>
      <c r="K338" s="128"/>
    </row>
    <row r="339" spans="1:11" x14ac:dyDescent="0.3">
      <c r="A339" s="73">
        <v>43354</v>
      </c>
      <c r="B339" s="130">
        <v>2887.889893</v>
      </c>
      <c r="C339" s="125">
        <f t="shared" si="28"/>
        <v>-3.0551920540166089E-3</v>
      </c>
      <c r="D339" s="128">
        <f t="shared" si="29"/>
        <v>-3055.1920540166088</v>
      </c>
      <c r="E339" s="128">
        <f t="shared" ca="1" si="30"/>
        <v>70214.135888056</v>
      </c>
      <c r="F339" s="124">
        <f t="shared" ca="1" si="31"/>
        <v>0.15590955613403223</v>
      </c>
      <c r="G339" s="128"/>
      <c r="H339" s="128"/>
      <c r="I339" s="124"/>
      <c r="J339" s="125"/>
      <c r="K339" s="128"/>
    </row>
    <row r="340" spans="1:11" x14ac:dyDescent="0.3">
      <c r="A340" s="73">
        <v>43353</v>
      </c>
      <c r="B340" s="130">
        <v>2877.1298830000001</v>
      </c>
      <c r="C340" s="125">
        <f t="shared" si="28"/>
        <v>8.4876701490488315E-4</v>
      </c>
      <c r="D340" s="128">
        <f t="shared" si="29"/>
        <v>848.76701490488313</v>
      </c>
      <c r="E340" s="128">
        <f t="shared" ca="1" si="30"/>
        <v>70214.135888056</v>
      </c>
      <c r="F340" s="124">
        <f t="shared" ca="1" si="31"/>
        <v>0.15247464672238231</v>
      </c>
      <c r="G340" s="128"/>
      <c r="H340" s="128"/>
      <c r="I340" s="124"/>
      <c r="J340" s="125"/>
      <c r="K340" s="128"/>
    </row>
    <row r="341" spans="1:11" x14ac:dyDescent="0.3">
      <c r="A341" s="73">
        <v>43350</v>
      </c>
      <c r="B341" s="130">
        <v>2871.679932</v>
      </c>
      <c r="C341" s="125">
        <f t="shared" si="28"/>
        <v>5.1452765167783188E-3</v>
      </c>
      <c r="D341" s="128">
        <f t="shared" si="29"/>
        <v>5145.2765167783191</v>
      </c>
      <c r="E341" s="128">
        <f t="shared" ca="1" si="30"/>
        <v>70214.135888056</v>
      </c>
      <c r="F341" s="124">
        <f t="shared" ca="1" si="31"/>
        <v>0.15416111365846397</v>
      </c>
      <c r="G341" s="128"/>
      <c r="H341" s="128"/>
      <c r="I341" s="124"/>
      <c r="J341" s="125"/>
      <c r="K341" s="128"/>
    </row>
    <row r="342" spans="1:11" x14ac:dyDescent="0.3">
      <c r="A342" s="73">
        <v>43349</v>
      </c>
      <c r="B342" s="130">
        <v>2878.0500489999999</v>
      </c>
      <c r="C342" s="125">
        <f t="shared" si="28"/>
        <v>5.6712094451634165E-3</v>
      </c>
      <c r="D342" s="128">
        <f t="shared" si="29"/>
        <v>5671.2094451634166</v>
      </c>
      <c r="E342" s="128">
        <f t="shared" ca="1" si="30"/>
        <v>70214.135888056</v>
      </c>
      <c r="F342" s="124">
        <f t="shared" ca="1" si="31"/>
        <v>0.16925938519870076</v>
      </c>
      <c r="G342" s="128"/>
      <c r="H342" s="128"/>
      <c r="I342" s="124"/>
      <c r="J342" s="125"/>
      <c r="K342" s="128"/>
    </row>
    <row r="343" spans="1:11" x14ac:dyDescent="0.3">
      <c r="A343" s="73">
        <v>43348</v>
      </c>
      <c r="B343" s="130">
        <v>2888.6000979999999</v>
      </c>
      <c r="C343" s="125">
        <f t="shared" si="28"/>
        <v>8.9558140348717785E-3</v>
      </c>
      <c r="D343" s="128">
        <f t="shared" si="29"/>
        <v>8955.8140348717789</v>
      </c>
      <c r="E343" s="128">
        <f t="shared" ca="1" si="30"/>
        <v>70214.135888056</v>
      </c>
      <c r="F343" s="124">
        <f t="shared" ca="1" si="31"/>
        <v>0.17179829749858699</v>
      </c>
      <c r="G343" s="128"/>
      <c r="H343" s="128"/>
      <c r="I343" s="124"/>
      <c r="J343" s="125"/>
      <c r="K343" s="128"/>
    </row>
    <row r="344" spans="1:11" x14ac:dyDescent="0.3">
      <c r="A344" s="73">
        <v>43347</v>
      </c>
      <c r="B344" s="130">
        <v>2896.719971</v>
      </c>
      <c r="C344" s="125">
        <f t="shared" si="28"/>
        <v>1.3884923721894538E-2</v>
      </c>
      <c r="D344" s="128">
        <f t="shared" si="29"/>
        <v>13884.923721894538</v>
      </c>
      <c r="E344" s="128">
        <f t="shared" ca="1" si="30"/>
        <v>70214.135888056</v>
      </c>
      <c r="F344" s="124">
        <f t="shared" ca="1" si="31"/>
        <v>0.17488255115698004</v>
      </c>
      <c r="G344" s="128"/>
      <c r="H344" s="128"/>
      <c r="I344" s="124"/>
      <c r="J344" s="125"/>
      <c r="K344" s="128"/>
    </row>
    <row r="345" spans="1:11" x14ac:dyDescent="0.3">
      <c r="A345" s="73">
        <v>43343</v>
      </c>
      <c r="B345" s="130">
        <v>2901.5200199999999</v>
      </c>
      <c r="C345" s="125">
        <f t="shared" si="28"/>
        <v>1.8030805299970254E-2</v>
      </c>
      <c r="D345" s="128">
        <f t="shared" si="29"/>
        <v>18030.805299970252</v>
      </c>
      <c r="E345" s="128">
        <f t="shared" ca="1" si="30"/>
        <v>70214.135888056</v>
      </c>
      <c r="F345" s="124">
        <f t="shared" ca="1" si="31"/>
        <v>0.18051138365233221</v>
      </c>
      <c r="G345" s="128"/>
      <c r="H345" s="128"/>
      <c r="I345" s="124"/>
      <c r="J345" s="125"/>
      <c r="K345" s="128"/>
    </row>
    <row r="346" spans="1:11" x14ac:dyDescent="0.3">
      <c r="A346" s="73">
        <v>43342</v>
      </c>
      <c r="B346" s="130">
        <v>2901.1298830000001</v>
      </c>
      <c r="C346" s="125">
        <f t="shared" si="28"/>
        <v>2.127650086961741E-2</v>
      </c>
      <c r="D346" s="128">
        <f t="shared" si="29"/>
        <v>21276.500869617408</v>
      </c>
      <c r="E346" s="128">
        <f t="shared" ca="1" si="30"/>
        <v>70214.135888056</v>
      </c>
      <c r="F346" s="124">
        <f t="shared" ca="1" si="31"/>
        <v>0.17144003779428574</v>
      </c>
      <c r="G346" s="128"/>
      <c r="H346" s="128"/>
      <c r="I346" s="124"/>
      <c r="J346" s="125"/>
      <c r="K346" s="128"/>
    </row>
    <row r="347" spans="1:11" x14ac:dyDescent="0.3">
      <c r="A347" s="73">
        <v>43341</v>
      </c>
      <c r="B347" s="130">
        <v>2914.040039</v>
      </c>
      <c r="C347" s="125">
        <f t="shared" si="28"/>
        <v>3.3945123609895322E-2</v>
      </c>
      <c r="D347" s="128">
        <f t="shared" si="29"/>
        <v>33945.123609895323</v>
      </c>
      <c r="E347" s="128">
        <f t="shared" ca="1" si="30"/>
        <v>70214.135888056</v>
      </c>
      <c r="F347" s="124">
        <f t="shared" ca="1" si="31"/>
        <v>0.17898576033848013</v>
      </c>
      <c r="G347" s="128"/>
      <c r="H347" s="128"/>
      <c r="I347" s="124"/>
      <c r="J347" s="125"/>
      <c r="K347" s="128"/>
    </row>
    <row r="348" spans="1:11" x14ac:dyDescent="0.3">
      <c r="A348" s="73">
        <v>43340</v>
      </c>
      <c r="B348" s="130">
        <v>2897.5200199999999</v>
      </c>
      <c r="C348" s="125">
        <f t="shared" si="28"/>
        <v>2.0267912150329082E-2</v>
      </c>
      <c r="D348" s="128">
        <f t="shared" si="29"/>
        <v>20267.912150329081</v>
      </c>
      <c r="E348" s="128">
        <f t="shared" ca="1" si="30"/>
        <v>70214.135888056</v>
      </c>
      <c r="F348" s="124">
        <f t="shared" ca="1" si="31"/>
        <v>0.17900866956947126</v>
      </c>
      <c r="G348" s="128"/>
      <c r="H348" s="128"/>
      <c r="I348" s="124"/>
      <c r="J348" s="125"/>
      <c r="K348" s="128"/>
    </row>
    <row r="349" spans="1:11" x14ac:dyDescent="0.3">
      <c r="A349" s="73">
        <v>43339</v>
      </c>
      <c r="B349" s="130">
        <v>2896.73999</v>
      </c>
      <c r="C349" s="125">
        <f t="shared" si="28"/>
        <v>2.6510246463482989E-2</v>
      </c>
      <c r="D349" s="128">
        <f t="shared" si="29"/>
        <v>26510.246463482988</v>
      </c>
      <c r="E349" s="128">
        <f t="shared" ca="1" si="30"/>
        <v>70214.135888056</v>
      </c>
      <c r="F349" s="124">
        <f t="shared" ca="1" si="31"/>
        <v>0.18413110901262142</v>
      </c>
      <c r="G349" s="128"/>
      <c r="H349" s="128"/>
      <c r="I349" s="124"/>
      <c r="J349" s="125"/>
      <c r="K349" s="128"/>
    </row>
    <row r="350" spans="1:11" x14ac:dyDescent="0.3">
      <c r="A350" s="73">
        <v>43336</v>
      </c>
      <c r="B350" s="130">
        <v>2874.6899410000001</v>
      </c>
      <c r="C350" s="125">
        <f t="shared" si="28"/>
        <v>1.4615538025239072E-2</v>
      </c>
      <c r="D350" s="128">
        <f t="shared" si="29"/>
        <v>14615.538025239071</v>
      </c>
      <c r="E350" s="128">
        <f t="shared" ca="1" si="30"/>
        <v>70214.135888056</v>
      </c>
      <c r="F350" s="124">
        <f t="shared" ca="1" si="31"/>
        <v>0.17610789151682282</v>
      </c>
      <c r="G350" s="128"/>
      <c r="H350" s="128"/>
      <c r="I350" s="124"/>
      <c r="J350" s="125"/>
      <c r="K350" s="128"/>
    </row>
    <row r="351" spans="1:11" x14ac:dyDescent="0.3">
      <c r="A351" s="73">
        <v>43335</v>
      </c>
      <c r="B351" s="130">
        <v>2856.9799800000001</v>
      </c>
      <c r="C351" s="125">
        <f t="shared" si="28"/>
        <v>1.1914514073783078E-3</v>
      </c>
      <c r="D351" s="128">
        <f t="shared" si="29"/>
        <v>1191.4514073783077</v>
      </c>
      <c r="E351" s="128">
        <f t="shared" ca="1" si="30"/>
        <v>70214.135888056</v>
      </c>
      <c r="F351" s="124">
        <f t="shared" ca="1" si="31"/>
        <v>0.16943162141497337</v>
      </c>
      <c r="G351" s="128"/>
      <c r="H351" s="128"/>
      <c r="I351" s="124"/>
      <c r="J351" s="125"/>
      <c r="K351" s="128"/>
    </row>
    <row r="352" spans="1:11" x14ac:dyDescent="0.3">
      <c r="A352" s="73">
        <v>43334</v>
      </c>
      <c r="B352" s="130">
        <v>2861.820068</v>
      </c>
      <c r="C352" s="125">
        <f t="shared" si="28"/>
        <v>1.4417598315590308E-3</v>
      </c>
      <c r="D352" s="128">
        <f t="shared" si="29"/>
        <v>1441.7598315590308</v>
      </c>
      <c r="E352" s="128">
        <f t="shared" ca="1" si="30"/>
        <v>70214.135888056</v>
      </c>
      <c r="F352" s="124">
        <f t="shared" ca="1" si="31"/>
        <v>0.17337240803609721</v>
      </c>
      <c r="G352" s="128"/>
      <c r="H352" s="128"/>
      <c r="I352" s="124"/>
      <c r="J352" s="125"/>
      <c r="K352" s="128"/>
    </row>
    <row r="353" spans="1:11" x14ac:dyDescent="0.3">
      <c r="A353" s="73">
        <v>43333</v>
      </c>
      <c r="B353" s="130">
        <v>2862.959961</v>
      </c>
      <c r="C353" s="125">
        <f t="shared" si="28"/>
        <v>1.5777816919348986E-3</v>
      </c>
      <c r="D353" s="128">
        <f t="shared" si="29"/>
        <v>1577.7816919348986</v>
      </c>
      <c r="E353" s="128">
        <f t="shared" ca="1" si="30"/>
        <v>70214.135888056</v>
      </c>
      <c r="F353" s="124">
        <f t="shared" ca="1" si="31"/>
        <v>0.17140468867744274</v>
      </c>
      <c r="G353" s="128"/>
      <c r="H353" s="128"/>
      <c r="I353" s="124"/>
      <c r="J353" s="125"/>
      <c r="K353" s="128"/>
    </row>
    <row r="354" spans="1:11" x14ac:dyDescent="0.3">
      <c r="A354" s="73">
        <v>43332</v>
      </c>
      <c r="B354" s="130">
        <v>2857.0500489999999</v>
      </c>
      <c r="C354" s="125">
        <f t="shared" si="28"/>
        <v>2.333057545832018E-3</v>
      </c>
      <c r="D354" s="128">
        <f t="shared" si="29"/>
        <v>2333.0575458320181</v>
      </c>
      <c r="E354" s="128">
        <f t="shared" ca="1" si="30"/>
        <v>70214.135888056</v>
      </c>
      <c r="F354" s="124">
        <f t="shared" ca="1" si="31"/>
        <v>0.16494939362143524</v>
      </c>
      <c r="G354" s="128"/>
      <c r="H354" s="128"/>
      <c r="I354" s="124"/>
      <c r="J354" s="125"/>
      <c r="K354" s="128"/>
    </row>
    <row r="355" spans="1:11" x14ac:dyDescent="0.3">
      <c r="A355" s="73">
        <v>43329</v>
      </c>
      <c r="B355" s="130">
        <v>2850.1298830000001</v>
      </c>
      <c r="C355" s="125">
        <f t="shared" si="28"/>
        <v>3.4431618154699972E-3</v>
      </c>
      <c r="D355" s="128">
        <f t="shared" si="29"/>
        <v>3443.1618154699972</v>
      </c>
      <c r="E355" s="128">
        <f t="shared" ca="1" si="30"/>
        <v>70214.135888056</v>
      </c>
      <c r="F355" s="124">
        <f t="shared" ca="1" si="31"/>
        <v>0.17368018287139875</v>
      </c>
      <c r="G355" s="128"/>
      <c r="H355" s="128"/>
      <c r="I355" s="124"/>
      <c r="J355" s="125"/>
      <c r="K355" s="128"/>
    </row>
    <row r="356" spans="1:11" x14ac:dyDescent="0.3">
      <c r="A356" s="73">
        <v>43328</v>
      </c>
      <c r="B356" s="130">
        <v>2840.6899410000001</v>
      </c>
      <c r="C356" s="125">
        <f t="shared" si="28"/>
        <v>4.7643869731281985E-3</v>
      </c>
      <c r="D356" s="128">
        <f t="shared" si="29"/>
        <v>4764.3869731281984</v>
      </c>
      <c r="E356" s="128">
        <f t="shared" ca="1" si="30"/>
        <v>70214.135888056</v>
      </c>
      <c r="F356" s="124">
        <f t="shared" ca="1" si="31"/>
        <v>0.17115288640246895</v>
      </c>
      <c r="G356" s="128"/>
      <c r="H356" s="128"/>
      <c r="I356" s="124"/>
      <c r="J356" s="125"/>
      <c r="K356" s="128"/>
    </row>
    <row r="357" spans="1:11" x14ac:dyDescent="0.3">
      <c r="A357" s="73">
        <v>43327</v>
      </c>
      <c r="B357" s="130">
        <v>2818.3701169999999</v>
      </c>
      <c r="C357" s="125">
        <f t="shared" si="28"/>
        <v>1.7807922944290677E-3</v>
      </c>
      <c r="D357" s="128">
        <f t="shared" si="29"/>
        <v>1780.7922944290676</v>
      </c>
      <c r="E357" s="128">
        <f t="shared" ca="1" si="30"/>
        <v>70214.135888056</v>
      </c>
      <c r="F357" s="124">
        <f t="shared" ca="1" si="31"/>
        <v>0.15981831572784344</v>
      </c>
      <c r="G357" s="128"/>
      <c r="H357" s="128"/>
      <c r="I357" s="124"/>
      <c r="J357" s="125"/>
      <c r="K357" s="128"/>
    </row>
    <row r="358" spans="1:11" x14ac:dyDescent="0.3">
      <c r="A358" s="73">
        <v>43326</v>
      </c>
      <c r="B358" s="130">
        <v>2839.959961</v>
      </c>
      <c r="C358" s="125">
        <f t="shared" si="28"/>
        <v>8.404646422143669E-3</v>
      </c>
      <c r="D358" s="128">
        <f t="shared" si="29"/>
        <v>8404.646422143669</v>
      </c>
      <c r="E358" s="128">
        <f t="shared" ca="1" si="30"/>
        <v>70214.135888056</v>
      </c>
      <c r="F358" s="124">
        <f t="shared" ca="1" si="31"/>
        <v>0.15066177677623371</v>
      </c>
      <c r="G358" s="128"/>
      <c r="H358" s="128"/>
      <c r="I358" s="124"/>
      <c r="J358" s="125"/>
      <c r="K358" s="128"/>
    </row>
    <row r="359" spans="1:11" x14ac:dyDescent="0.3">
      <c r="A359" s="73">
        <v>43325</v>
      </c>
      <c r="B359" s="130">
        <v>2821.929932</v>
      </c>
      <c r="C359" s="125">
        <f t="shared" si="28"/>
        <v>6.897107444545636E-3</v>
      </c>
      <c r="D359" s="128">
        <f t="shared" si="29"/>
        <v>6897.1074445456361</v>
      </c>
      <c r="E359" s="128">
        <f t="shared" ca="1" si="30"/>
        <v>70214.135888056</v>
      </c>
      <c r="F359" s="124">
        <f t="shared" ca="1" si="31"/>
        <v>0.1449802644179452</v>
      </c>
      <c r="G359" s="128"/>
      <c r="H359" s="128"/>
      <c r="I359" s="124"/>
      <c r="J359" s="125"/>
      <c r="K359" s="128"/>
    </row>
    <row r="360" spans="1:11" x14ac:dyDescent="0.3">
      <c r="A360" s="73">
        <v>43322</v>
      </c>
      <c r="B360" s="130">
        <v>2833.280029</v>
      </c>
      <c r="C360" s="125">
        <f t="shared" si="28"/>
        <v>5.1297921297472904E-3</v>
      </c>
      <c r="D360" s="128">
        <f t="shared" si="29"/>
        <v>5129.7921297472903</v>
      </c>
      <c r="E360" s="128">
        <f t="shared" ca="1" si="30"/>
        <v>70214.135888056</v>
      </c>
      <c r="F360" s="124">
        <f t="shared" ca="1" si="31"/>
        <v>0.14901207210805967</v>
      </c>
      <c r="G360" s="128"/>
      <c r="H360" s="128"/>
      <c r="I360" s="124"/>
      <c r="J360" s="125"/>
      <c r="K360" s="128"/>
    </row>
    <row r="361" spans="1:11" x14ac:dyDescent="0.3">
      <c r="A361" s="73">
        <v>43321</v>
      </c>
      <c r="B361" s="130">
        <v>2853.580078</v>
      </c>
      <c r="C361" s="125">
        <f t="shared" si="28"/>
        <v>5.6882744077788594E-3</v>
      </c>
      <c r="D361" s="128">
        <f t="shared" si="29"/>
        <v>5688.2744077788593</v>
      </c>
      <c r="E361" s="128">
        <f t="shared" ca="1" si="30"/>
        <v>70214.135888056</v>
      </c>
      <c r="F361" s="124">
        <f t="shared" ca="1" si="31"/>
        <v>0.16886766114929586</v>
      </c>
      <c r="G361" s="128"/>
      <c r="H361" s="128"/>
      <c r="I361" s="124"/>
      <c r="J361" s="125"/>
      <c r="K361" s="128"/>
    </row>
    <row r="362" spans="1:11" x14ac:dyDescent="0.3">
      <c r="A362" s="73">
        <v>43320</v>
      </c>
      <c r="B362" s="130">
        <v>2857.6999510000001</v>
      </c>
      <c r="C362" s="125">
        <f t="shared" si="28"/>
        <v>4.0862953905322907E-3</v>
      </c>
      <c r="D362" s="128">
        <f t="shared" si="29"/>
        <v>4086.2953905322906</v>
      </c>
      <c r="E362" s="128">
        <f t="shared" ca="1" si="30"/>
        <v>70214.135888056</v>
      </c>
      <c r="F362" s="124">
        <f t="shared" ca="1" si="31"/>
        <v>0.17204834559364679</v>
      </c>
      <c r="G362" s="128"/>
      <c r="H362" s="128"/>
      <c r="I362" s="124"/>
      <c r="J362" s="125"/>
      <c r="K362" s="128"/>
    </row>
    <row r="363" spans="1:11" x14ac:dyDescent="0.3">
      <c r="A363" s="73">
        <v>43319</v>
      </c>
      <c r="B363" s="130">
        <v>2858.4499510000001</v>
      </c>
      <c r="C363" s="125">
        <f t="shared" si="28"/>
        <v>1.3491012027414317E-2</v>
      </c>
      <c r="D363" s="128">
        <f t="shared" si="29"/>
        <v>13491.012027414317</v>
      </c>
      <c r="E363" s="128">
        <f t="shared" ca="1" si="30"/>
        <v>70214.135888056</v>
      </c>
      <c r="F363" s="124">
        <f t="shared" ca="1" si="31"/>
        <v>0.15538675026566695</v>
      </c>
      <c r="G363" s="128"/>
      <c r="H363" s="128"/>
      <c r="I363" s="124"/>
      <c r="J363" s="125"/>
      <c r="K363" s="128"/>
    </row>
    <row r="364" spans="1:11" x14ac:dyDescent="0.3">
      <c r="A364" s="73">
        <v>43318</v>
      </c>
      <c r="B364" s="130">
        <v>2850.3999020000001</v>
      </c>
      <c r="C364" s="125">
        <f t="shared" si="28"/>
        <v>1.5468554214626007E-2</v>
      </c>
      <c r="D364" s="128">
        <f t="shared" si="29"/>
        <v>15468.554214626007</v>
      </c>
      <c r="E364" s="128">
        <f t="shared" ca="1" si="30"/>
        <v>70214.135888056</v>
      </c>
      <c r="F364" s="124">
        <f t="shared" ca="1" si="31"/>
        <v>0.15171399149616605</v>
      </c>
      <c r="G364" s="128"/>
      <c r="H364" s="128"/>
      <c r="I364" s="124"/>
      <c r="J364" s="125"/>
      <c r="K364" s="128"/>
    </row>
    <row r="365" spans="1:11" x14ac:dyDescent="0.3">
      <c r="A365" s="73">
        <v>43315</v>
      </c>
      <c r="B365" s="130">
        <v>2840.3500979999999</v>
      </c>
      <c r="C365" s="125">
        <f t="shared" si="28"/>
        <v>1.3748164209692604E-2</v>
      </c>
      <c r="D365" s="128">
        <f t="shared" si="29"/>
        <v>13748.164209692604</v>
      </c>
      <c r="E365" s="128">
        <f t="shared" ca="1" si="30"/>
        <v>70214.135888056</v>
      </c>
      <c r="F365" s="124">
        <f t="shared" ca="1" si="31"/>
        <v>0.1448824015178507</v>
      </c>
      <c r="G365" s="128"/>
      <c r="H365" s="128"/>
      <c r="I365" s="124"/>
      <c r="J365" s="125"/>
      <c r="K365" s="128"/>
    </row>
    <row r="366" spans="1:11" x14ac:dyDescent="0.3">
      <c r="A366" s="73">
        <v>43314</v>
      </c>
      <c r="B366" s="130">
        <v>2827.219971</v>
      </c>
      <c r="C366" s="125">
        <f t="shared" si="28"/>
        <v>8.1048536743038024E-3</v>
      </c>
      <c r="D366" s="128">
        <f t="shared" si="29"/>
        <v>8104.8536743038021</v>
      </c>
      <c r="E366" s="128">
        <f t="shared" ca="1" si="30"/>
        <v>70214.135888056</v>
      </c>
      <c r="F366" s="124">
        <f t="shared" ca="1" si="31"/>
        <v>0.14146706958716115</v>
      </c>
      <c r="G366" s="128"/>
      <c r="H366" s="128"/>
      <c r="I366" s="124"/>
      <c r="J366" s="125"/>
      <c r="K366" s="128"/>
    </row>
    <row r="367" spans="1:11" x14ac:dyDescent="0.3">
      <c r="A367" s="73">
        <v>43313</v>
      </c>
      <c r="B367" s="130">
        <v>2813.360107</v>
      </c>
      <c r="C367" s="125">
        <f t="shared" si="28"/>
        <v>-8.0266865063027826E-4</v>
      </c>
      <c r="D367" s="128">
        <f t="shared" si="29"/>
        <v>-802.66865063027831</v>
      </c>
      <c r="E367" s="128">
        <f t="shared" ca="1" si="30"/>
        <v>70214.135888056</v>
      </c>
      <c r="F367" s="124">
        <f t="shared" ca="1" si="31"/>
        <v>0.1380170406225727</v>
      </c>
      <c r="G367" s="128"/>
      <c r="H367" s="128"/>
      <c r="I367" s="124"/>
      <c r="J367" s="125"/>
      <c r="K367" s="128"/>
    </row>
    <row r="368" spans="1:11" x14ac:dyDescent="0.3">
      <c r="A368" s="73">
        <v>43312</v>
      </c>
      <c r="B368" s="130">
        <v>2816.290039</v>
      </c>
      <c r="C368" s="125">
        <f t="shared" si="28"/>
        <v>2.3989570865268206E-3</v>
      </c>
      <c r="D368" s="128">
        <f t="shared" si="29"/>
        <v>2398.9570865268206</v>
      </c>
      <c r="E368" s="128">
        <f t="shared" ca="1" si="30"/>
        <v>70214.135888056</v>
      </c>
      <c r="F368" s="124">
        <f t="shared" ca="1" si="31"/>
        <v>0.13671458796458147</v>
      </c>
      <c r="G368" s="128"/>
      <c r="H368" s="128"/>
      <c r="I368" s="124"/>
      <c r="J368" s="125"/>
      <c r="K368" s="128"/>
    </row>
    <row r="369" spans="1:11" x14ac:dyDescent="0.3">
      <c r="A369" s="73">
        <v>43311</v>
      </c>
      <c r="B369" s="130">
        <v>2802.6000979999999</v>
      </c>
      <c r="C369" s="125">
        <f t="shared" si="28"/>
        <v>1.4901806017417751E-3</v>
      </c>
      <c r="D369" s="128">
        <f t="shared" si="29"/>
        <v>1490.180601741775</v>
      </c>
      <c r="E369" s="128">
        <f t="shared" ca="1" si="30"/>
        <v>70214.135888056</v>
      </c>
      <c r="F369" s="124">
        <f t="shared" ca="1" si="31"/>
        <v>0.13174631497521005</v>
      </c>
      <c r="G369" s="128"/>
      <c r="H369" s="128"/>
      <c r="I369" s="124"/>
      <c r="J369" s="125"/>
      <c r="K369" s="128"/>
    </row>
    <row r="370" spans="1:11" x14ac:dyDescent="0.3">
      <c r="A370" s="73">
        <v>43308</v>
      </c>
      <c r="B370" s="130">
        <v>2818.820068</v>
      </c>
      <c r="C370" s="125">
        <f t="shared" si="28"/>
        <v>6.2506500998502634E-3</v>
      </c>
      <c r="D370" s="128">
        <f t="shared" si="29"/>
        <v>6250.6500998502634</v>
      </c>
      <c r="E370" s="128">
        <f t="shared" ca="1" si="30"/>
        <v>70214.135888056</v>
      </c>
      <c r="F370" s="124">
        <f t="shared" ca="1" si="31"/>
        <v>0.1410840837496985</v>
      </c>
      <c r="G370" s="128"/>
      <c r="H370" s="128"/>
      <c r="I370" s="124"/>
      <c r="J370" s="125"/>
      <c r="K370" s="128"/>
    </row>
    <row r="371" spans="1:11" x14ac:dyDescent="0.3">
      <c r="A371" s="73">
        <v>43307</v>
      </c>
      <c r="B371" s="130">
        <v>2837.4399410000001</v>
      </c>
      <c r="C371" s="125">
        <f t="shared" si="28"/>
        <v>1.3990651953287525E-2</v>
      </c>
      <c r="D371" s="128">
        <f t="shared" si="29"/>
        <v>13990.651953287525</v>
      </c>
      <c r="E371" s="128">
        <f t="shared" ca="1" si="30"/>
        <v>70214.135888056</v>
      </c>
      <c r="F371" s="124">
        <f t="shared" ca="1" si="31"/>
        <v>0.14778521439951842</v>
      </c>
      <c r="G371" s="128"/>
      <c r="H371" s="128"/>
      <c r="I371" s="124"/>
      <c r="J371" s="125"/>
      <c r="K371" s="128"/>
    </row>
    <row r="372" spans="1:11" x14ac:dyDescent="0.3">
      <c r="A372" s="73">
        <v>43306</v>
      </c>
      <c r="B372" s="130">
        <v>2846.070068</v>
      </c>
      <c r="C372" s="125">
        <f t="shared" si="28"/>
        <v>2.5973153575149732E-2</v>
      </c>
      <c r="D372" s="128">
        <f t="shared" si="29"/>
        <v>25973.153575149732</v>
      </c>
      <c r="E372" s="128">
        <f t="shared" ca="1" si="30"/>
        <v>70214.135888056</v>
      </c>
      <c r="F372" s="124">
        <f t="shared" ca="1" si="31"/>
        <v>0.14973223036055039</v>
      </c>
      <c r="G372" s="128"/>
      <c r="H372" s="128"/>
      <c r="I372" s="124"/>
      <c r="J372" s="125"/>
      <c r="K372" s="128"/>
    </row>
    <row r="373" spans="1:11" x14ac:dyDescent="0.3">
      <c r="A373" s="73">
        <v>43305</v>
      </c>
      <c r="B373" s="130">
        <v>2820.3999020000001</v>
      </c>
      <c r="C373" s="125">
        <f t="shared" si="28"/>
        <v>9.5065619947536373E-3</v>
      </c>
      <c r="D373" s="128">
        <f t="shared" si="29"/>
        <v>9506.5619947536379</v>
      </c>
      <c r="E373" s="128">
        <f t="shared" ca="1" si="30"/>
        <v>70214.135888056</v>
      </c>
      <c r="F373" s="124">
        <f t="shared" ca="1" si="31"/>
        <v>0.1382539614163163</v>
      </c>
      <c r="G373" s="128"/>
      <c r="H373" s="128"/>
      <c r="I373" s="124"/>
      <c r="J373" s="125"/>
      <c r="K373" s="128"/>
    </row>
    <row r="374" spans="1:11" x14ac:dyDescent="0.3">
      <c r="A374" s="73">
        <v>43304</v>
      </c>
      <c r="B374" s="130">
        <v>2806.9799800000001</v>
      </c>
      <c r="C374" s="125">
        <f t="shared" si="28"/>
        <v>8.1927679125326502E-3</v>
      </c>
      <c r="D374" s="128">
        <f t="shared" si="29"/>
        <v>8192.7679125326504</v>
      </c>
      <c r="E374" s="128">
        <f t="shared" ca="1" si="30"/>
        <v>70214.135888056</v>
      </c>
      <c r="F374" s="124">
        <f t="shared" ca="1" si="31"/>
        <v>0.13315817602608937</v>
      </c>
      <c r="G374" s="128"/>
      <c r="H374" s="128"/>
      <c r="I374" s="124"/>
      <c r="J374" s="125"/>
      <c r="K374" s="128"/>
    </row>
    <row r="375" spans="1:11" x14ac:dyDescent="0.3">
      <c r="A375" s="73">
        <v>43301</v>
      </c>
      <c r="B375" s="130">
        <v>2801.830078</v>
      </c>
      <c r="C375" s="125">
        <f t="shared" si="28"/>
        <v>1.5222010480721027E-2</v>
      </c>
      <c r="D375" s="128">
        <f t="shared" si="29"/>
        <v>15222.010480721026</v>
      </c>
      <c r="E375" s="128">
        <f t="shared" ca="1" si="30"/>
        <v>70214.135888056</v>
      </c>
      <c r="F375" s="124">
        <f t="shared" ca="1" si="31"/>
        <v>0.13438553543486487</v>
      </c>
      <c r="G375" s="128"/>
      <c r="H375" s="128"/>
      <c r="I375" s="124"/>
      <c r="J375" s="125"/>
      <c r="K375" s="128"/>
    </row>
    <row r="376" spans="1:11" x14ac:dyDescent="0.3">
      <c r="A376" s="73">
        <v>43300</v>
      </c>
      <c r="B376" s="130">
        <v>2804.48999</v>
      </c>
      <c r="C376" s="125">
        <f t="shared" si="28"/>
        <v>2.4804367573725505E-2</v>
      </c>
      <c r="D376" s="128">
        <f t="shared" si="29"/>
        <v>24804.367573725507</v>
      </c>
      <c r="E376" s="128">
        <f t="shared" ca="1" si="30"/>
        <v>70214.135888056</v>
      </c>
      <c r="F376" s="124">
        <f t="shared" ca="1" si="31"/>
        <v>0.13425463117444791</v>
      </c>
      <c r="G376" s="128"/>
      <c r="H376" s="128"/>
      <c r="I376" s="124"/>
      <c r="J376" s="125"/>
      <c r="K376" s="128"/>
    </row>
    <row r="377" spans="1:11" x14ac:dyDescent="0.3">
      <c r="A377" s="73">
        <v>43299</v>
      </c>
      <c r="B377" s="130">
        <v>2815.6201169999999</v>
      </c>
      <c r="C377" s="125">
        <f t="shared" si="28"/>
        <v>3.7741188364561085E-2</v>
      </c>
      <c r="D377" s="128">
        <f t="shared" si="29"/>
        <v>37741.188364561087</v>
      </c>
      <c r="E377" s="128">
        <f t="shared" ca="1" si="30"/>
        <v>70214.135888056</v>
      </c>
      <c r="F377" s="124">
        <f t="shared" ca="1" si="31"/>
        <v>0.13833721028463208</v>
      </c>
      <c r="G377" s="128"/>
      <c r="H377" s="128"/>
      <c r="I377" s="124"/>
      <c r="J377" s="125"/>
      <c r="K377" s="128"/>
    </row>
    <row r="378" spans="1:11" x14ac:dyDescent="0.3">
      <c r="A378" s="73">
        <v>43298</v>
      </c>
      <c r="B378" s="130">
        <v>2809.5500489999999</v>
      </c>
      <c r="C378" s="125">
        <f t="shared" si="28"/>
        <v>3.0380967974173112E-2</v>
      </c>
      <c r="D378" s="128">
        <f t="shared" si="29"/>
        <v>30380.967974173112</v>
      </c>
      <c r="E378" s="128">
        <f t="shared" ca="1" si="30"/>
        <v>70214.135888056</v>
      </c>
      <c r="F378" s="124">
        <f t="shared" ca="1" si="31"/>
        <v>0.13570858159806076</v>
      </c>
      <c r="G378" s="128"/>
      <c r="H378" s="128"/>
      <c r="I378" s="124"/>
      <c r="J378" s="125"/>
      <c r="K378" s="128"/>
    </row>
    <row r="379" spans="1:11" x14ac:dyDescent="0.3">
      <c r="A379" s="73">
        <v>43297</v>
      </c>
      <c r="B379" s="130">
        <v>2798.429932</v>
      </c>
      <c r="C379" s="125">
        <f t="shared" si="28"/>
        <v>2.9451403434479495E-2</v>
      </c>
      <c r="D379" s="128">
        <f t="shared" si="29"/>
        <v>29451.403434479496</v>
      </c>
      <c r="E379" s="128">
        <f t="shared" ca="1" si="30"/>
        <v>70214.135888056</v>
      </c>
      <c r="F379" s="124">
        <f t="shared" ca="1" si="31"/>
        <v>0.13729108241852805</v>
      </c>
      <c r="G379" s="128"/>
      <c r="H379" s="128"/>
      <c r="I379" s="124"/>
      <c r="J379" s="125"/>
      <c r="K379" s="128"/>
    </row>
    <row r="380" spans="1:11" x14ac:dyDescent="0.3">
      <c r="A380" s="73">
        <v>43294</v>
      </c>
      <c r="B380" s="130">
        <v>2801.3100589999999</v>
      </c>
      <c r="C380" s="125">
        <f t="shared" si="28"/>
        <v>3.1292451212764805E-2</v>
      </c>
      <c r="D380" s="128">
        <f t="shared" si="29"/>
        <v>31292.451212764805</v>
      </c>
      <c r="E380" s="128">
        <f t="shared" ca="1" si="30"/>
        <v>70214.135888056</v>
      </c>
      <c r="F380" s="124">
        <f t="shared" ca="1" si="31"/>
        <v>0.13914221267931737</v>
      </c>
      <c r="G380" s="128"/>
      <c r="H380" s="128"/>
      <c r="I380" s="124"/>
      <c r="J380" s="125"/>
      <c r="K380" s="128"/>
    </row>
    <row r="381" spans="1:11" x14ac:dyDescent="0.3">
      <c r="A381" s="73">
        <v>43293</v>
      </c>
      <c r="B381" s="130">
        <v>2798.290039</v>
      </c>
      <c r="C381" s="125">
        <f t="shared" si="28"/>
        <v>3.6545808231446264E-2</v>
      </c>
      <c r="D381" s="128">
        <f t="shared" si="29"/>
        <v>36545.808231446266</v>
      </c>
      <c r="E381" s="128">
        <f t="shared" ca="1" si="30"/>
        <v>70214.135888056</v>
      </c>
      <c r="F381" s="124">
        <f t="shared" ca="1" si="31"/>
        <v>0.13785392260423679</v>
      </c>
      <c r="G381" s="128"/>
      <c r="H381" s="128"/>
      <c r="I381" s="124"/>
      <c r="J381" s="125"/>
      <c r="K381" s="128"/>
    </row>
    <row r="382" spans="1:11" x14ac:dyDescent="0.3">
      <c r="A382" s="73">
        <v>43292</v>
      </c>
      <c r="B382" s="130">
        <v>2774.0200199999999</v>
      </c>
      <c r="C382" s="125">
        <f t="shared" si="28"/>
        <v>1.8714225869375101E-2</v>
      </c>
      <c r="D382" s="128">
        <f t="shared" si="29"/>
        <v>18714.225869375099</v>
      </c>
      <c r="E382" s="128">
        <f t="shared" ca="1" si="30"/>
        <v>70214.135888056</v>
      </c>
      <c r="F382" s="124">
        <f t="shared" ca="1" si="31"/>
        <v>0.13325677502358069</v>
      </c>
      <c r="G382" s="128"/>
      <c r="H382" s="128"/>
      <c r="I382" s="124"/>
      <c r="J382" s="125"/>
      <c r="K382" s="128"/>
    </row>
    <row r="383" spans="1:11" x14ac:dyDescent="0.3">
      <c r="A383" s="73">
        <v>43291</v>
      </c>
      <c r="B383" s="130">
        <v>2793.8400879999999</v>
      </c>
      <c r="C383" s="125">
        <f t="shared" si="28"/>
        <v>2.8254707489567821E-2</v>
      </c>
      <c r="D383" s="128">
        <f t="shared" si="29"/>
        <v>28254.70748956782</v>
      </c>
      <c r="E383" s="128">
        <f t="shared" ca="1" si="30"/>
        <v>70214.135888056</v>
      </c>
      <c r="F383" s="124">
        <f t="shared" ca="1" si="31"/>
        <v>0.1434933338790545</v>
      </c>
      <c r="G383" s="128"/>
      <c r="H383" s="128"/>
      <c r="I383" s="124"/>
      <c r="J383" s="125"/>
      <c r="K383" s="128"/>
    </row>
    <row r="384" spans="1:11" x14ac:dyDescent="0.3">
      <c r="A384" s="73">
        <v>43290</v>
      </c>
      <c r="B384" s="130">
        <v>2784.169922</v>
      </c>
      <c r="C384" s="125">
        <f t="shared" si="28"/>
        <v>1.0632056657259303E-2</v>
      </c>
      <c r="D384" s="128">
        <f t="shared" si="29"/>
        <v>10632.056657259303</v>
      </c>
      <c r="E384" s="128">
        <f t="shared" ca="1" si="30"/>
        <v>70214.135888056</v>
      </c>
      <c r="F384" s="124">
        <f t="shared" ca="1" si="31"/>
        <v>0.14786042172722991</v>
      </c>
      <c r="G384" s="128"/>
      <c r="H384" s="128"/>
      <c r="I384" s="124"/>
      <c r="J384" s="125"/>
      <c r="K384" s="128"/>
    </row>
    <row r="385" spans="1:11" x14ac:dyDescent="0.3">
      <c r="A385" s="73">
        <v>43287</v>
      </c>
      <c r="B385" s="130">
        <v>2759.820068</v>
      </c>
      <c r="C385" s="125">
        <f t="shared" si="28"/>
        <v>3.6585221849960714E-3</v>
      </c>
      <c r="D385" s="128">
        <f t="shared" si="29"/>
        <v>3658.5221849960712</v>
      </c>
      <c r="E385" s="128">
        <f t="shared" ca="1" si="30"/>
        <v>70214.135888056</v>
      </c>
      <c r="F385" s="124">
        <f t="shared" ca="1" si="31"/>
        <v>0.13693088793963182</v>
      </c>
      <c r="G385" s="128"/>
      <c r="H385" s="128"/>
      <c r="I385" s="124"/>
      <c r="J385" s="125"/>
      <c r="K385" s="128"/>
    </row>
    <row r="386" spans="1:11" x14ac:dyDescent="0.3">
      <c r="A386" s="73">
        <v>43286</v>
      </c>
      <c r="B386" s="130">
        <v>2736.610107</v>
      </c>
      <c r="C386" s="125">
        <f t="shared" si="28"/>
        <v>-1.1097365048270191E-2</v>
      </c>
      <c r="D386" s="128">
        <f t="shared" si="29"/>
        <v>-11097.365048270191</v>
      </c>
      <c r="E386" s="128">
        <f t="shared" ca="1" si="30"/>
        <v>70214.135888056</v>
      </c>
      <c r="F386" s="124">
        <f t="shared" ca="1" si="31"/>
        <v>0.12841528617761955</v>
      </c>
      <c r="G386" s="128"/>
      <c r="H386" s="128"/>
      <c r="I386" s="124"/>
      <c r="J386" s="125"/>
      <c r="K386" s="128"/>
    </row>
    <row r="387" spans="1:11" x14ac:dyDescent="0.3">
      <c r="A387" s="73">
        <v>43284</v>
      </c>
      <c r="B387" s="130">
        <v>2713.219971</v>
      </c>
      <c r="C387" s="125">
        <f t="shared" si="28"/>
        <v>-1.7870952775242088E-2</v>
      </c>
      <c r="D387" s="128">
        <f t="shared" si="29"/>
        <v>-17870.952775242087</v>
      </c>
      <c r="E387" s="128">
        <f t="shared" ca="1" si="30"/>
        <v>70214.135888056</v>
      </c>
      <c r="F387" s="124">
        <f t="shared" ca="1" si="31"/>
        <v>0.12593421350762535</v>
      </c>
      <c r="G387" s="128"/>
      <c r="H387" s="128"/>
      <c r="I387" s="124"/>
      <c r="J387" s="125"/>
      <c r="K387" s="128"/>
    </row>
    <row r="388" spans="1:11" x14ac:dyDescent="0.3">
      <c r="A388" s="73">
        <v>43283</v>
      </c>
      <c r="B388" s="130">
        <v>2726.709961</v>
      </c>
      <c r="C388" s="125">
        <f t="shared" si="28"/>
        <v>-1.6959004596665106E-2</v>
      </c>
      <c r="D388" s="128">
        <f t="shared" si="29"/>
        <v>-16959.004596665105</v>
      </c>
      <c r="E388" s="128">
        <f t="shared" ca="1" si="30"/>
        <v>70214.135888056</v>
      </c>
      <c r="F388" s="124">
        <f t="shared" ca="1" si="31"/>
        <v>0.12093117370472184</v>
      </c>
      <c r="G388" s="128"/>
      <c r="H388" s="128"/>
      <c r="I388" s="124"/>
      <c r="J388" s="125"/>
      <c r="K388" s="128"/>
    </row>
    <row r="389" spans="1:11" x14ac:dyDescent="0.3">
      <c r="A389" s="73">
        <v>43280</v>
      </c>
      <c r="B389" s="130">
        <v>2718.3701169999999</v>
      </c>
      <c r="C389" s="125">
        <f t="shared" si="28"/>
        <v>-2.2049386234412216E-2</v>
      </c>
      <c r="D389" s="128">
        <f t="shared" si="29"/>
        <v>-22049.386234412217</v>
      </c>
      <c r="E389" s="128">
        <f t="shared" ca="1" si="30"/>
        <v>70214.135888056</v>
      </c>
      <c r="F389" s="124">
        <f t="shared" ca="1" si="31"/>
        <v>0.12171288214158293</v>
      </c>
      <c r="G389" s="128"/>
      <c r="H389" s="128"/>
      <c r="I389" s="124"/>
      <c r="J389" s="125"/>
      <c r="K389" s="128"/>
    </row>
    <row r="390" spans="1:11" x14ac:dyDescent="0.3">
      <c r="A390" s="73">
        <v>43279</v>
      </c>
      <c r="B390" s="130">
        <v>2716.3100589999999</v>
      </c>
      <c r="C390" s="125">
        <f t="shared" si="28"/>
        <v>-2.3784427343079173E-2</v>
      </c>
      <c r="D390" s="128">
        <f t="shared" si="29"/>
        <v>-23784.427343079173</v>
      </c>
      <c r="E390" s="128">
        <f t="shared" ca="1" si="30"/>
        <v>70214.135888056</v>
      </c>
      <c r="F390" s="124">
        <f t="shared" ca="1" si="31"/>
        <v>0.12258135884881871</v>
      </c>
      <c r="G390" s="128"/>
      <c r="H390" s="128"/>
      <c r="I390" s="124"/>
      <c r="J390" s="125"/>
      <c r="K390" s="128"/>
    </row>
    <row r="391" spans="1:11" x14ac:dyDescent="0.3">
      <c r="A391" s="73">
        <v>43278</v>
      </c>
      <c r="B391" s="130">
        <v>2699.6298830000001</v>
      </c>
      <c r="C391" s="125">
        <f t="shared" si="28"/>
        <v>-2.7381172275698584E-2</v>
      </c>
      <c r="D391" s="128">
        <f t="shared" si="29"/>
        <v>-27381.172275698584</v>
      </c>
      <c r="E391" s="128">
        <f t="shared" ca="1" si="30"/>
        <v>70214.135888056</v>
      </c>
      <c r="F391" s="124">
        <f t="shared" ca="1" si="31"/>
        <v>0.1060929279259073</v>
      </c>
      <c r="G391" s="128"/>
      <c r="H391" s="128"/>
      <c r="I391" s="124"/>
      <c r="J391" s="125"/>
      <c r="K391" s="128"/>
    </row>
    <row r="392" spans="1:11" x14ac:dyDescent="0.3">
      <c r="A392" s="73">
        <v>43277</v>
      </c>
      <c r="B392" s="130">
        <v>2723.0600589999999</v>
      </c>
      <c r="C392" s="125">
        <f t="shared" ref="C392:C455" si="32">B392/B402-1</f>
        <v>-2.2889655617207127E-2</v>
      </c>
      <c r="D392" s="128">
        <f t="shared" ref="D392:D455" si="33">C392*$B$5</f>
        <v>-22889.655617207129</v>
      </c>
      <c r="E392" s="128">
        <f t="shared" ref="E392:E455" ca="1" si="34">ABS(_xlfn.PERCENTILE.INC(OFFSET(D392,0,0,Window),1-VaRLevel))</f>
        <v>70214.135888056</v>
      </c>
      <c r="F392" s="124">
        <f t="shared" ca="1" si="31"/>
        <v>0.12551984007713601</v>
      </c>
      <c r="G392" s="128"/>
      <c r="H392" s="128"/>
      <c r="I392" s="124"/>
      <c r="J392" s="125"/>
      <c r="K392" s="128"/>
    </row>
    <row r="393" spans="1:11" x14ac:dyDescent="0.3">
      <c r="A393" s="73">
        <v>43276</v>
      </c>
      <c r="B393" s="130">
        <v>2717.070068</v>
      </c>
      <c r="C393" s="125">
        <f t="shared" si="32"/>
        <v>-2.3339299784327805E-2</v>
      </c>
      <c r="D393" s="128">
        <f t="shared" si="33"/>
        <v>-23339.299784327806</v>
      </c>
      <c r="E393" s="128">
        <f t="shared" ca="1" si="34"/>
        <v>70214.135888056</v>
      </c>
      <c r="F393" s="124">
        <f t="shared" ref="F393:F456" ca="1" si="35">B393/OFFSET(B393,250,0)-1</f>
        <v>0.11397786543621335</v>
      </c>
      <c r="G393" s="128"/>
      <c r="H393" s="128"/>
      <c r="I393" s="124"/>
      <c r="J393" s="125"/>
      <c r="K393" s="128"/>
    </row>
    <row r="394" spans="1:11" x14ac:dyDescent="0.3">
      <c r="A394" s="73">
        <v>43273</v>
      </c>
      <c r="B394" s="130">
        <v>2754.8798830000001</v>
      </c>
      <c r="C394" s="125">
        <f t="shared" si="32"/>
        <v>-8.6901349564365571E-3</v>
      </c>
      <c r="D394" s="128">
        <f t="shared" si="33"/>
        <v>-8690.1349564365573</v>
      </c>
      <c r="E394" s="128">
        <f t="shared" ca="1" si="34"/>
        <v>70214.135888056</v>
      </c>
      <c r="F394" s="124">
        <f t="shared" ca="1" si="35"/>
        <v>0.12983629070992975</v>
      </c>
      <c r="G394" s="128"/>
      <c r="H394" s="128"/>
      <c r="I394" s="124"/>
      <c r="J394" s="125"/>
      <c r="K394" s="128"/>
    </row>
    <row r="395" spans="1:11" x14ac:dyDescent="0.3">
      <c r="A395" s="73">
        <v>43272</v>
      </c>
      <c r="B395" s="130">
        <v>2749.76001</v>
      </c>
      <c r="C395" s="125">
        <f t="shared" si="32"/>
        <v>-7.4394778060623556E-3</v>
      </c>
      <c r="D395" s="128">
        <f t="shared" si="33"/>
        <v>-7439.4778060623557</v>
      </c>
      <c r="E395" s="128">
        <f t="shared" ca="1" si="34"/>
        <v>70214.135888056</v>
      </c>
      <c r="F395" s="124">
        <f t="shared" ca="1" si="35"/>
        <v>0.12949682070240298</v>
      </c>
      <c r="G395" s="128"/>
      <c r="H395" s="128"/>
      <c r="I395" s="124"/>
      <c r="J395" s="125"/>
      <c r="K395" s="128"/>
    </row>
    <row r="396" spans="1:11" x14ac:dyDescent="0.3">
      <c r="A396" s="73">
        <v>43271</v>
      </c>
      <c r="B396" s="130">
        <v>2767.320068</v>
      </c>
      <c r="C396" s="125">
        <f t="shared" si="32"/>
        <v>-1.8143559875892779E-3</v>
      </c>
      <c r="D396" s="128">
        <f t="shared" si="33"/>
        <v>-1814.3559875892779</v>
      </c>
      <c r="E396" s="128">
        <f t="shared" ca="1" si="34"/>
        <v>70214.135888056</v>
      </c>
      <c r="F396" s="124">
        <f t="shared" ca="1" si="35"/>
        <v>0.13619173284207431</v>
      </c>
      <c r="G396" s="128"/>
      <c r="H396" s="128"/>
      <c r="I396" s="124"/>
      <c r="J396" s="125"/>
      <c r="K396" s="128"/>
    </row>
    <row r="397" spans="1:11" x14ac:dyDescent="0.3">
      <c r="A397" s="73">
        <v>43270</v>
      </c>
      <c r="B397" s="130">
        <v>2762.5900879999999</v>
      </c>
      <c r="C397" s="125">
        <f t="shared" si="32"/>
        <v>5.0167486736683031E-3</v>
      </c>
      <c r="D397" s="128">
        <f t="shared" si="33"/>
        <v>5016.7486736683031</v>
      </c>
      <c r="E397" s="128">
        <f t="shared" ca="1" si="34"/>
        <v>70214.135888056</v>
      </c>
      <c r="F397" s="124">
        <f t="shared" ca="1" si="35"/>
        <v>0.13358885821098765</v>
      </c>
      <c r="G397" s="128"/>
      <c r="H397" s="128"/>
      <c r="I397" s="124"/>
      <c r="J397" s="125"/>
      <c r="K397" s="128"/>
    </row>
    <row r="398" spans="1:11" x14ac:dyDescent="0.3">
      <c r="A398" s="73">
        <v>43269</v>
      </c>
      <c r="B398" s="130">
        <v>2773.75</v>
      </c>
      <c r="C398" s="125">
        <f t="shared" si="32"/>
        <v>9.7856403306599837E-3</v>
      </c>
      <c r="D398" s="128">
        <f t="shared" si="33"/>
        <v>9785.6403306599841</v>
      </c>
      <c r="E398" s="128">
        <f t="shared" ca="1" si="34"/>
        <v>70214.135888056</v>
      </c>
      <c r="F398" s="124">
        <f t="shared" ca="1" si="35"/>
        <v>0.1305462669419124</v>
      </c>
      <c r="G398" s="128"/>
      <c r="H398" s="128"/>
      <c r="I398" s="124"/>
      <c r="J398" s="125"/>
      <c r="K398" s="128"/>
    </row>
    <row r="399" spans="1:11" x14ac:dyDescent="0.3">
      <c r="A399" s="73">
        <v>43266</v>
      </c>
      <c r="B399" s="130">
        <v>2779.6599120000001</v>
      </c>
      <c r="C399" s="125">
        <f t="shared" si="32"/>
        <v>1.6470220020691873E-2</v>
      </c>
      <c r="D399" s="128">
        <f t="shared" si="33"/>
        <v>16470.220020691871</v>
      </c>
      <c r="E399" s="128">
        <f t="shared" ca="1" si="34"/>
        <v>70214.135888056</v>
      </c>
      <c r="F399" s="124">
        <f t="shared" ca="1" si="35"/>
        <v>0.14241210938757853</v>
      </c>
      <c r="G399" s="128"/>
      <c r="H399" s="128"/>
      <c r="I399" s="124"/>
      <c r="J399" s="125"/>
      <c r="K399" s="128"/>
    </row>
    <row r="400" spans="1:11" x14ac:dyDescent="0.3">
      <c r="A400" s="73">
        <v>43265</v>
      </c>
      <c r="B400" s="130">
        <v>2782.48999</v>
      </c>
      <c r="C400" s="125">
        <f t="shared" si="32"/>
        <v>2.8544274482441567E-2</v>
      </c>
      <c r="D400" s="128">
        <f t="shared" si="33"/>
        <v>28544.274482441568</v>
      </c>
      <c r="E400" s="128">
        <f t="shared" ca="1" si="34"/>
        <v>70214.135888056</v>
      </c>
      <c r="F400" s="124">
        <f t="shared" ca="1" si="35"/>
        <v>0.14389960558943815</v>
      </c>
      <c r="G400" s="128"/>
      <c r="H400" s="128"/>
      <c r="I400" s="124"/>
      <c r="J400" s="125"/>
      <c r="K400" s="128"/>
    </row>
    <row r="401" spans="1:11" x14ac:dyDescent="0.3">
      <c r="A401" s="73">
        <v>43264</v>
      </c>
      <c r="B401" s="130">
        <v>2775.6298830000001</v>
      </c>
      <c r="C401" s="125">
        <f t="shared" si="32"/>
        <v>1.8949957162602393E-2</v>
      </c>
      <c r="D401" s="128">
        <f t="shared" si="33"/>
        <v>18949.957162602394</v>
      </c>
      <c r="E401" s="128">
        <f t="shared" ca="1" si="34"/>
        <v>70214.135888056</v>
      </c>
      <c r="F401" s="124">
        <f t="shared" ca="1" si="35"/>
        <v>0.13852381202207509</v>
      </c>
      <c r="G401" s="128"/>
      <c r="H401" s="128"/>
      <c r="I401" s="124"/>
      <c r="J401" s="125"/>
      <c r="K401" s="128"/>
    </row>
    <row r="402" spans="1:11" x14ac:dyDescent="0.3">
      <c r="A402" s="73">
        <v>43263</v>
      </c>
      <c r="B402" s="130">
        <v>2786.8500979999999</v>
      </c>
      <c r="C402" s="125">
        <f t="shared" si="32"/>
        <v>3.6057633907278897E-2</v>
      </c>
      <c r="D402" s="128">
        <f t="shared" si="33"/>
        <v>36057.633907278898</v>
      </c>
      <c r="E402" s="128">
        <f t="shared" ca="1" si="34"/>
        <v>70214.135888056</v>
      </c>
      <c r="F402" s="124">
        <f t="shared" ca="1" si="35"/>
        <v>0.14198782391263265</v>
      </c>
      <c r="G402" s="128"/>
      <c r="H402" s="128"/>
      <c r="I402" s="124"/>
      <c r="J402" s="125"/>
      <c r="K402" s="128"/>
    </row>
    <row r="403" spans="1:11" x14ac:dyDescent="0.3">
      <c r="A403" s="73">
        <v>43262</v>
      </c>
      <c r="B403" s="130">
        <v>2782</v>
      </c>
      <c r="C403" s="125">
        <f t="shared" si="32"/>
        <v>2.229421652686403E-2</v>
      </c>
      <c r="D403" s="128">
        <f t="shared" si="33"/>
        <v>22294.216526864031</v>
      </c>
      <c r="E403" s="128">
        <f t="shared" ca="1" si="34"/>
        <v>70214.135888056</v>
      </c>
      <c r="F403" s="124">
        <f t="shared" ca="1" si="35"/>
        <v>0.14514348150373246</v>
      </c>
      <c r="G403" s="128"/>
      <c r="H403" s="128"/>
      <c r="I403" s="124"/>
      <c r="J403" s="125"/>
      <c r="K403" s="128"/>
    </row>
    <row r="404" spans="1:11" x14ac:dyDescent="0.3">
      <c r="A404" s="73">
        <v>43259</v>
      </c>
      <c r="B404" s="130">
        <v>2779.030029</v>
      </c>
      <c r="C404" s="125">
        <f t="shared" si="32"/>
        <v>1.8795648741840809E-2</v>
      </c>
      <c r="D404" s="128">
        <f t="shared" si="33"/>
        <v>18795.648741840811</v>
      </c>
      <c r="E404" s="128">
        <f t="shared" ca="1" si="34"/>
        <v>70214.135888056</v>
      </c>
      <c r="F404" s="124">
        <f t="shared" ca="1" si="35"/>
        <v>0.14280133653428306</v>
      </c>
      <c r="G404" s="128"/>
      <c r="H404" s="128"/>
      <c r="I404" s="124"/>
      <c r="J404" s="125"/>
      <c r="K404" s="128"/>
    </row>
    <row r="405" spans="1:11" x14ac:dyDescent="0.3">
      <c r="A405" s="73">
        <v>43258</v>
      </c>
      <c r="B405" s="130">
        <v>2770.3701169999999</v>
      </c>
      <c r="C405" s="125">
        <f t="shared" si="32"/>
        <v>1.356609707382761E-2</v>
      </c>
      <c r="D405" s="128">
        <f t="shared" si="33"/>
        <v>13566.09707382761</v>
      </c>
      <c r="E405" s="128">
        <f t="shared" ca="1" si="34"/>
        <v>70214.135888056</v>
      </c>
      <c r="F405" s="124">
        <f t="shared" ca="1" si="35"/>
        <v>0.13829462386093683</v>
      </c>
      <c r="G405" s="128"/>
      <c r="H405" s="128"/>
      <c r="I405" s="124"/>
      <c r="J405" s="125"/>
      <c r="K405" s="128"/>
    </row>
    <row r="406" spans="1:11" x14ac:dyDescent="0.3">
      <c r="A406" s="73">
        <v>43257</v>
      </c>
      <c r="B406" s="130">
        <v>2772.3500979999999</v>
      </c>
      <c r="C406" s="125">
        <f t="shared" si="32"/>
        <v>1.7585323236163797E-2</v>
      </c>
      <c r="D406" s="128">
        <f t="shared" si="33"/>
        <v>17585.323236163797</v>
      </c>
      <c r="E406" s="128">
        <f t="shared" ca="1" si="34"/>
        <v>70214.135888056</v>
      </c>
      <c r="F406" s="124">
        <f t="shared" ca="1" si="35"/>
        <v>0.13941253685243815</v>
      </c>
      <c r="G406" s="128"/>
      <c r="H406" s="128"/>
      <c r="I406" s="124"/>
      <c r="J406" s="125"/>
      <c r="K406" s="128"/>
    </row>
    <row r="407" spans="1:11" x14ac:dyDescent="0.3">
      <c r="A407" s="73">
        <v>43256</v>
      </c>
      <c r="B407" s="130">
        <v>2748.8000489999999</v>
      </c>
      <c r="C407" s="125">
        <f t="shared" si="32"/>
        <v>5.7775269546123109E-3</v>
      </c>
      <c r="D407" s="128">
        <f t="shared" si="33"/>
        <v>5777.5269546123109</v>
      </c>
      <c r="E407" s="128">
        <f t="shared" ca="1" si="34"/>
        <v>70214.135888056</v>
      </c>
      <c r="F407" s="124">
        <f t="shared" ca="1" si="35"/>
        <v>0.13150537833171305</v>
      </c>
      <c r="G407" s="128"/>
      <c r="H407" s="128"/>
      <c r="I407" s="124"/>
      <c r="J407" s="125"/>
      <c r="K407" s="128"/>
    </row>
    <row r="408" spans="1:11" x14ac:dyDescent="0.3">
      <c r="A408" s="73">
        <v>43255</v>
      </c>
      <c r="B408" s="130">
        <v>2746.8701169999999</v>
      </c>
      <c r="C408" s="125">
        <f t="shared" si="32"/>
        <v>1.2495584677446381E-2</v>
      </c>
      <c r="D408" s="128">
        <f t="shared" si="33"/>
        <v>12495.584677446381</v>
      </c>
      <c r="E408" s="128">
        <f t="shared" ca="1" si="34"/>
        <v>70214.135888056</v>
      </c>
      <c r="F408" s="124">
        <f t="shared" ca="1" si="35"/>
        <v>0.12756865748461532</v>
      </c>
      <c r="G408" s="128"/>
      <c r="H408" s="128"/>
      <c r="I408" s="124"/>
      <c r="J408" s="125"/>
      <c r="K408" s="128"/>
    </row>
    <row r="409" spans="1:11" x14ac:dyDescent="0.3">
      <c r="A409" s="73">
        <v>43252</v>
      </c>
      <c r="B409" s="130">
        <v>2734.6201169999999</v>
      </c>
      <c r="C409" s="125">
        <f t="shared" si="32"/>
        <v>5.3270375398466463E-3</v>
      </c>
      <c r="D409" s="128">
        <f t="shared" si="33"/>
        <v>5327.0375398466467</v>
      </c>
      <c r="E409" s="128">
        <f t="shared" ca="1" si="34"/>
        <v>70214.135888056</v>
      </c>
      <c r="F409" s="124">
        <f t="shared" ca="1" si="35"/>
        <v>0.12117325077190033</v>
      </c>
      <c r="G409" s="128"/>
      <c r="H409" s="128"/>
      <c r="I409" s="124"/>
      <c r="J409" s="125"/>
      <c r="K409" s="128"/>
    </row>
    <row r="410" spans="1:11" x14ac:dyDescent="0.3">
      <c r="A410" s="73">
        <v>43251</v>
      </c>
      <c r="B410" s="130">
        <v>2705.2700199999999</v>
      </c>
      <c r="C410" s="125">
        <f t="shared" si="32"/>
        <v>-6.3141207754203732E-3</v>
      </c>
      <c r="D410" s="128">
        <f t="shared" si="33"/>
        <v>-6314.1207754203733</v>
      </c>
      <c r="E410" s="128">
        <f t="shared" ca="1" si="34"/>
        <v>70214.135888056</v>
      </c>
      <c r="F410" s="124">
        <f t="shared" ca="1" si="35"/>
        <v>0.11325232887999159</v>
      </c>
      <c r="G410" s="128"/>
      <c r="H410" s="128"/>
      <c r="I410" s="124"/>
      <c r="J410" s="125"/>
      <c r="K410" s="128"/>
    </row>
    <row r="411" spans="1:11" x14ac:dyDescent="0.3">
      <c r="A411" s="73">
        <v>43250</v>
      </c>
      <c r="B411" s="130">
        <v>2724.01001</v>
      </c>
      <c r="C411" s="125">
        <f t="shared" si="32"/>
        <v>4.6322297025500614E-3</v>
      </c>
      <c r="D411" s="128">
        <f t="shared" si="33"/>
        <v>4632.2297025500611</v>
      </c>
      <c r="E411" s="128">
        <f t="shared" ca="1" si="34"/>
        <v>70214.135888056</v>
      </c>
      <c r="F411" s="124">
        <f t="shared" ca="1" si="35"/>
        <v>0.12945101362339351</v>
      </c>
      <c r="G411" s="128"/>
      <c r="H411" s="128"/>
      <c r="I411" s="124"/>
      <c r="J411" s="125"/>
      <c r="K411" s="128"/>
    </row>
    <row r="412" spans="1:11" x14ac:dyDescent="0.3">
      <c r="A412" s="73">
        <v>43249</v>
      </c>
      <c r="B412" s="130">
        <v>2689.860107</v>
      </c>
      <c r="C412" s="125">
        <f t="shared" si="32"/>
        <v>-1.4750131944546774E-2</v>
      </c>
      <c r="D412" s="128">
        <f t="shared" si="33"/>
        <v>-14750.131944546774</v>
      </c>
      <c r="E412" s="128">
        <f t="shared" ca="1" si="34"/>
        <v>70214.135888056</v>
      </c>
      <c r="F412" s="124">
        <f t="shared" ca="1" si="35"/>
        <v>0.11477850607793427</v>
      </c>
      <c r="G412" s="128"/>
      <c r="H412" s="128"/>
      <c r="I412" s="124"/>
      <c r="J412" s="125"/>
      <c r="K412" s="128"/>
    </row>
    <row r="413" spans="1:11" x14ac:dyDescent="0.3">
      <c r="A413" s="73">
        <v>43245</v>
      </c>
      <c r="B413" s="130">
        <v>2721.330078</v>
      </c>
      <c r="C413" s="125">
        <f t="shared" si="32"/>
        <v>-2.3425766090121591E-3</v>
      </c>
      <c r="D413" s="128">
        <f t="shared" si="33"/>
        <v>-2342.5766090121592</v>
      </c>
      <c r="E413" s="128">
        <f t="shared" ca="1" si="34"/>
        <v>70214.135888056</v>
      </c>
      <c r="F413" s="124">
        <f t="shared" ca="1" si="35"/>
        <v>0.12646223700464754</v>
      </c>
      <c r="G413" s="128"/>
      <c r="H413" s="128"/>
      <c r="I413" s="124"/>
      <c r="J413" s="125"/>
      <c r="K413" s="128"/>
    </row>
    <row r="414" spans="1:11" x14ac:dyDescent="0.3">
      <c r="A414" s="73">
        <v>43244</v>
      </c>
      <c r="B414" s="130">
        <v>2727.76001</v>
      </c>
      <c r="C414" s="125">
        <f t="shared" si="32"/>
        <v>1.7222994204642017E-3</v>
      </c>
      <c r="D414" s="128">
        <f t="shared" si="33"/>
        <v>1722.2994204642016</v>
      </c>
      <c r="E414" s="128">
        <f t="shared" ca="1" si="34"/>
        <v>70214.135888056</v>
      </c>
      <c r="F414" s="124">
        <f t="shared" ca="1" si="35"/>
        <v>0.12947448032385611</v>
      </c>
      <c r="G414" s="128"/>
      <c r="H414" s="128"/>
      <c r="I414" s="124"/>
      <c r="J414" s="125"/>
      <c r="K414" s="128"/>
    </row>
    <row r="415" spans="1:11" x14ac:dyDescent="0.3">
      <c r="A415" s="73">
        <v>43243</v>
      </c>
      <c r="B415" s="130">
        <v>2733.290039</v>
      </c>
      <c r="C415" s="125">
        <f t="shared" si="32"/>
        <v>1.3158918776777329E-2</v>
      </c>
      <c r="D415" s="128">
        <f t="shared" si="33"/>
        <v>13158.918776777329</v>
      </c>
      <c r="E415" s="128">
        <f t="shared" ca="1" si="34"/>
        <v>70214.135888056</v>
      </c>
      <c r="F415" s="124">
        <f t="shared" ca="1" si="35"/>
        <v>0.13679151911158027</v>
      </c>
      <c r="G415" s="128"/>
      <c r="H415" s="128"/>
      <c r="I415" s="124"/>
      <c r="J415" s="125"/>
      <c r="K415" s="128"/>
    </row>
    <row r="416" spans="1:11" x14ac:dyDescent="0.3">
      <c r="A416" s="73">
        <v>43242</v>
      </c>
      <c r="B416" s="130">
        <v>2724.4399410000001</v>
      </c>
      <c r="C416" s="125">
        <f t="shared" si="32"/>
        <v>1.9656284818853287E-2</v>
      </c>
      <c r="D416" s="128">
        <f t="shared" si="33"/>
        <v>19656.284818853288</v>
      </c>
      <c r="E416" s="128">
        <f t="shared" ca="1" si="34"/>
        <v>70214.135888056</v>
      </c>
      <c r="F416" s="124">
        <f t="shared" ca="1" si="35"/>
        <v>0.13593116701938412</v>
      </c>
      <c r="G416" s="128"/>
      <c r="H416" s="128"/>
      <c r="I416" s="124"/>
      <c r="J416" s="125"/>
      <c r="K416" s="128"/>
    </row>
    <row r="417" spans="1:11" x14ac:dyDescent="0.3">
      <c r="A417" s="73">
        <v>43241</v>
      </c>
      <c r="B417" s="130">
        <v>2733.01001</v>
      </c>
      <c r="C417" s="125">
        <f t="shared" si="32"/>
        <v>2.2592027195409425E-2</v>
      </c>
      <c r="D417" s="128">
        <f t="shared" si="33"/>
        <v>22592.027195409424</v>
      </c>
      <c r="E417" s="128">
        <f t="shared" ca="1" si="34"/>
        <v>70214.135888056</v>
      </c>
      <c r="F417" s="124">
        <f t="shared" ca="1" si="35"/>
        <v>0.14159864460949656</v>
      </c>
      <c r="G417" s="128"/>
      <c r="H417" s="128"/>
      <c r="I417" s="124"/>
      <c r="J417" s="125"/>
      <c r="K417" s="128"/>
    </row>
    <row r="418" spans="1:11" x14ac:dyDescent="0.3">
      <c r="A418" s="73">
        <v>43238</v>
      </c>
      <c r="B418" s="130">
        <v>2712.969971</v>
      </c>
      <c r="C418" s="125">
        <f t="shared" si="32"/>
        <v>1.8603919190779417E-2</v>
      </c>
      <c r="D418" s="128">
        <f t="shared" si="33"/>
        <v>18603.919190779416</v>
      </c>
      <c r="E418" s="128">
        <f t="shared" ca="1" si="34"/>
        <v>70214.135888056</v>
      </c>
      <c r="F418" s="124">
        <f t="shared" ca="1" si="35"/>
        <v>0.13907537537063708</v>
      </c>
      <c r="G418" s="128"/>
      <c r="H418" s="128"/>
      <c r="I418" s="124"/>
      <c r="J418" s="125"/>
      <c r="K418" s="128"/>
    </row>
    <row r="419" spans="1:11" x14ac:dyDescent="0.3">
      <c r="A419" s="73">
        <v>43237</v>
      </c>
      <c r="B419" s="130">
        <v>2720.1298830000001</v>
      </c>
      <c r="C419" s="125">
        <f t="shared" si="32"/>
        <v>3.4376116060402584E-2</v>
      </c>
      <c r="D419" s="128">
        <f t="shared" si="33"/>
        <v>34376.116060402586</v>
      </c>
      <c r="E419" s="128">
        <f t="shared" ca="1" si="34"/>
        <v>70214.135888056</v>
      </c>
      <c r="F419" s="124">
        <f t="shared" ca="1" si="35"/>
        <v>0.14981059311520695</v>
      </c>
      <c r="G419" s="128"/>
      <c r="H419" s="128"/>
      <c r="I419" s="124"/>
      <c r="J419" s="125"/>
      <c r="K419" s="128"/>
    </row>
    <row r="420" spans="1:11" x14ac:dyDescent="0.3">
      <c r="A420" s="73">
        <v>43236</v>
      </c>
      <c r="B420" s="130">
        <v>2722.459961</v>
      </c>
      <c r="C420" s="125">
        <f t="shared" si="32"/>
        <v>3.2929024334785506E-2</v>
      </c>
      <c r="D420" s="128">
        <f t="shared" si="33"/>
        <v>32929.024334785507</v>
      </c>
      <c r="E420" s="128">
        <f t="shared" ca="1" si="34"/>
        <v>70214.135888056</v>
      </c>
      <c r="F420" s="124">
        <f t="shared" ca="1" si="35"/>
        <v>0.15503830138092822</v>
      </c>
      <c r="G420" s="128"/>
      <c r="H420" s="128"/>
      <c r="I420" s="124"/>
      <c r="J420" s="125"/>
      <c r="K420" s="128"/>
    </row>
    <row r="421" spans="1:11" x14ac:dyDescent="0.3">
      <c r="A421" s="73">
        <v>43235</v>
      </c>
      <c r="B421" s="130">
        <v>2711.4499510000001</v>
      </c>
      <c r="C421" s="125">
        <f t="shared" si="32"/>
        <v>2.1338669939131139E-2</v>
      </c>
      <c r="D421" s="128">
        <f t="shared" si="33"/>
        <v>21338.669939131138</v>
      </c>
      <c r="E421" s="128">
        <f t="shared" ca="1" si="34"/>
        <v>70214.135888056</v>
      </c>
      <c r="F421" s="124">
        <f t="shared" ca="1" si="35"/>
        <v>0.1294555432848048</v>
      </c>
      <c r="G421" s="128"/>
      <c r="H421" s="128"/>
      <c r="I421" s="124"/>
      <c r="J421" s="125"/>
      <c r="K421" s="128"/>
    </row>
    <row r="422" spans="1:11" x14ac:dyDescent="0.3">
      <c r="A422" s="73">
        <v>43234</v>
      </c>
      <c r="B422" s="130">
        <v>2730.1298830000001</v>
      </c>
      <c r="C422" s="125">
        <f t="shared" si="32"/>
        <v>3.0996330311429121E-2</v>
      </c>
      <c r="D422" s="128">
        <f t="shared" si="33"/>
        <v>30996.330311429119</v>
      </c>
      <c r="E422" s="128">
        <f t="shared" ca="1" si="34"/>
        <v>70214.135888056</v>
      </c>
      <c r="F422" s="124">
        <f t="shared" ca="1" si="35"/>
        <v>0.13645551205544026</v>
      </c>
      <c r="G422" s="128"/>
      <c r="H422" s="128"/>
      <c r="I422" s="124"/>
      <c r="J422" s="125"/>
      <c r="K422" s="128"/>
    </row>
    <row r="423" spans="1:11" x14ac:dyDescent="0.3">
      <c r="A423" s="73">
        <v>43231</v>
      </c>
      <c r="B423" s="130">
        <v>2727.719971</v>
      </c>
      <c r="C423" s="125">
        <f t="shared" si="32"/>
        <v>2.1652438061737778E-2</v>
      </c>
      <c r="D423" s="128">
        <f t="shared" si="33"/>
        <v>21652.438061737779</v>
      </c>
      <c r="E423" s="128">
        <f t="shared" ca="1" si="34"/>
        <v>70214.135888056</v>
      </c>
      <c r="F423" s="124">
        <f t="shared" ca="1" si="35"/>
        <v>0.14087585545436188</v>
      </c>
      <c r="G423" s="128"/>
      <c r="H423" s="128"/>
      <c r="I423" s="124"/>
      <c r="J423" s="125"/>
      <c r="K423" s="128"/>
    </row>
    <row r="424" spans="1:11" x14ac:dyDescent="0.3">
      <c r="A424" s="73">
        <v>43230</v>
      </c>
      <c r="B424" s="130">
        <v>2723.070068</v>
      </c>
      <c r="C424" s="125">
        <f t="shared" si="32"/>
        <v>2.1046640809973871E-2</v>
      </c>
      <c r="D424" s="128">
        <f t="shared" si="33"/>
        <v>21046.640809973873</v>
      </c>
      <c r="E424" s="128">
        <f t="shared" ca="1" si="34"/>
        <v>70214.135888056</v>
      </c>
      <c r="F424" s="124">
        <f t="shared" ca="1" si="35"/>
        <v>0.13724717892182858</v>
      </c>
      <c r="G424" s="128"/>
      <c r="H424" s="128"/>
      <c r="I424" s="124"/>
      <c r="J424" s="125"/>
      <c r="K424" s="128"/>
    </row>
    <row r="425" spans="1:11" x14ac:dyDescent="0.3">
      <c r="A425" s="73">
        <v>43229</v>
      </c>
      <c r="B425" s="130">
        <v>2697.790039</v>
      </c>
      <c r="C425" s="125">
        <f t="shared" si="32"/>
        <v>2.2122504799577669E-2</v>
      </c>
      <c r="D425" s="128">
        <f t="shared" si="33"/>
        <v>22122.504799577669</v>
      </c>
      <c r="E425" s="128">
        <f t="shared" ca="1" si="34"/>
        <v>70214.135888056</v>
      </c>
      <c r="F425" s="124">
        <f t="shared" ca="1" si="35"/>
        <v>0.1242525599936446</v>
      </c>
      <c r="G425" s="128"/>
      <c r="H425" s="128"/>
      <c r="I425" s="124"/>
      <c r="J425" s="125"/>
      <c r="K425" s="128"/>
    </row>
    <row r="426" spans="1:11" x14ac:dyDescent="0.3">
      <c r="A426" s="73">
        <v>43228</v>
      </c>
      <c r="B426" s="130">
        <v>2671.919922</v>
      </c>
      <c r="C426" s="125">
        <f t="shared" si="32"/>
        <v>1.4180683743524547E-2</v>
      </c>
      <c r="D426" s="128">
        <f t="shared" si="33"/>
        <v>14180.683743524547</v>
      </c>
      <c r="E426" s="128">
        <f t="shared" ca="1" si="34"/>
        <v>70214.135888056</v>
      </c>
      <c r="F426" s="124">
        <f t="shared" ca="1" si="35"/>
        <v>0.11473057463285574</v>
      </c>
      <c r="G426" s="128"/>
      <c r="H426" s="128"/>
      <c r="I426" s="124"/>
      <c r="J426" s="125"/>
      <c r="K426" s="128"/>
    </row>
    <row r="427" spans="1:11" x14ac:dyDescent="0.3">
      <c r="A427" s="73">
        <v>43227</v>
      </c>
      <c r="B427" s="130">
        <v>2672.6298830000001</v>
      </c>
      <c r="C427" s="125">
        <f t="shared" si="32"/>
        <v>8.7625088129983375E-4</v>
      </c>
      <c r="D427" s="128">
        <f t="shared" si="33"/>
        <v>876.25088129983374</v>
      </c>
      <c r="E427" s="128">
        <f t="shared" ca="1" si="34"/>
        <v>70214.135888056</v>
      </c>
      <c r="F427" s="124">
        <f t="shared" ca="1" si="35"/>
        <v>0.11388359214646293</v>
      </c>
      <c r="G427" s="128"/>
      <c r="H427" s="128"/>
      <c r="I427" s="124"/>
      <c r="J427" s="125"/>
      <c r="K427" s="128"/>
    </row>
    <row r="428" spans="1:11" x14ac:dyDescent="0.3">
      <c r="A428" s="73">
        <v>43224</v>
      </c>
      <c r="B428" s="130">
        <v>2663.419922</v>
      </c>
      <c r="C428" s="125">
        <f t="shared" si="32"/>
        <v>-2.5167112096324828E-3</v>
      </c>
      <c r="D428" s="128">
        <f t="shared" si="33"/>
        <v>-2516.7112096324827</v>
      </c>
      <c r="E428" s="128">
        <f t="shared" ca="1" si="34"/>
        <v>70214.135888056</v>
      </c>
      <c r="F428" s="124">
        <f t="shared" ca="1" si="35"/>
        <v>0.11008668343827521</v>
      </c>
      <c r="G428" s="128"/>
      <c r="H428" s="128"/>
      <c r="I428" s="124"/>
      <c r="J428" s="125"/>
      <c r="K428" s="128"/>
    </row>
    <row r="429" spans="1:11" x14ac:dyDescent="0.3">
      <c r="A429" s="73">
        <v>43223</v>
      </c>
      <c r="B429" s="130">
        <v>2629.7299800000001</v>
      </c>
      <c r="C429" s="125">
        <f t="shared" si="32"/>
        <v>-2.354134622329318E-2</v>
      </c>
      <c r="D429" s="128">
        <f t="shared" si="33"/>
        <v>-23541.346223293182</v>
      </c>
      <c r="E429" s="128">
        <f t="shared" ca="1" si="34"/>
        <v>70214.135888056</v>
      </c>
      <c r="F429" s="124">
        <f t="shared" ca="1" si="35"/>
        <v>0.1005264479851482</v>
      </c>
      <c r="G429" s="128"/>
      <c r="H429" s="128"/>
      <c r="I429" s="124"/>
      <c r="J429" s="125"/>
      <c r="K429" s="128"/>
    </row>
    <row r="430" spans="1:11" x14ac:dyDescent="0.3">
      <c r="A430" s="73">
        <v>43222</v>
      </c>
      <c r="B430" s="130">
        <v>2635.669922</v>
      </c>
      <c r="C430" s="125">
        <f t="shared" si="32"/>
        <v>-2.6939709183408933E-2</v>
      </c>
      <c r="D430" s="128">
        <f t="shared" si="33"/>
        <v>-26939.709183408933</v>
      </c>
      <c r="E430" s="128">
        <f t="shared" ca="1" si="34"/>
        <v>70214.135888056</v>
      </c>
      <c r="F430" s="124">
        <f t="shared" ca="1" si="35"/>
        <v>0.10365434508488169</v>
      </c>
      <c r="G430" s="128"/>
      <c r="H430" s="128"/>
      <c r="I430" s="124"/>
      <c r="J430" s="125"/>
      <c r="K430" s="128"/>
    </row>
    <row r="431" spans="1:11" x14ac:dyDescent="0.3">
      <c r="A431" s="73">
        <v>43221</v>
      </c>
      <c r="B431" s="130">
        <v>2654.8000489999999</v>
      </c>
      <c r="C431" s="125">
        <f t="shared" si="32"/>
        <v>-1.9062236425518631E-2</v>
      </c>
      <c r="D431" s="128">
        <f t="shared" si="33"/>
        <v>-19062.236425518629</v>
      </c>
      <c r="E431" s="128">
        <f t="shared" ca="1" si="34"/>
        <v>70214.135888056</v>
      </c>
      <c r="F431" s="124">
        <f t="shared" ca="1" si="35"/>
        <v>0.110251523563619</v>
      </c>
      <c r="G431" s="128"/>
      <c r="H431" s="128"/>
      <c r="I431" s="124"/>
      <c r="J431" s="125"/>
      <c r="K431" s="128"/>
    </row>
    <row r="432" spans="1:11" x14ac:dyDescent="0.3">
      <c r="A432" s="73">
        <v>43220</v>
      </c>
      <c r="B432" s="130">
        <v>2648.0500489999999</v>
      </c>
      <c r="C432" s="125">
        <f t="shared" si="32"/>
        <v>-1.1124651966148313E-2</v>
      </c>
      <c r="D432" s="128">
        <f t="shared" si="33"/>
        <v>-11124.651966148313</v>
      </c>
      <c r="E432" s="128">
        <f t="shared" ca="1" si="34"/>
        <v>70214.135888056</v>
      </c>
      <c r="F432" s="124">
        <f t="shared" ca="1" si="35"/>
        <v>0.10874542568148327</v>
      </c>
      <c r="G432" s="128"/>
      <c r="H432" s="128"/>
      <c r="I432" s="124"/>
      <c r="J432" s="125"/>
      <c r="K432" s="128"/>
    </row>
    <row r="433" spans="1:11" x14ac:dyDescent="0.3">
      <c r="A433" s="73">
        <v>43217</v>
      </c>
      <c r="B433" s="130">
        <v>2669.9099120000001</v>
      </c>
      <c r="C433" s="125">
        <f t="shared" si="32"/>
        <v>5.1236165903485453E-3</v>
      </c>
      <c r="D433" s="128">
        <f t="shared" si="33"/>
        <v>5123.6165903485453</v>
      </c>
      <c r="E433" s="128">
        <f t="shared" ca="1" si="34"/>
        <v>70214.135888056</v>
      </c>
      <c r="F433" s="124">
        <f t="shared" ca="1" si="35"/>
        <v>0.11983473151241575</v>
      </c>
      <c r="G433" s="128"/>
      <c r="H433" s="128"/>
      <c r="I433" s="124"/>
      <c r="J433" s="125"/>
      <c r="K433" s="128"/>
    </row>
    <row r="434" spans="1:11" x14ac:dyDescent="0.3">
      <c r="A434" s="73">
        <v>43216</v>
      </c>
      <c r="B434" s="130">
        <v>2666.9399410000001</v>
      </c>
      <c r="C434" s="125">
        <f t="shared" si="32"/>
        <v>1.1073431248140864E-3</v>
      </c>
      <c r="D434" s="128">
        <f t="shared" si="33"/>
        <v>1107.3431248140864</v>
      </c>
      <c r="E434" s="128">
        <f t="shared" ca="1" si="34"/>
        <v>70214.135888056</v>
      </c>
      <c r="F434" s="124">
        <f t="shared" ca="1" si="35"/>
        <v>0.11644901713895428</v>
      </c>
      <c r="G434" s="128"/>
      <c r="H434" s="128"/>
      <c r="I434" s="124"/>
      <c r="J434" s="125"/>
      <c r="K434" s="128"/>
    </row>
    <row r="435" spans="1:11" x14ac:dyDescent="0.3">
      <c r="A435" s="73">
        <v>43215</v>
      </c>
      <c r="B435" s="130">
        <v>2639.3999020000001</v>
      </c>
      <c r="C435" s="125">
        <f t="shared" si="32"/>
        <v>-1.0559570138034546E-3</v>
      </c>
      <c r="D435" s="128">
        <f t="shared" si="33"/>
        <v>-1055.9570138034546</v>
      </c>
      <c r="E435" s="128">
        <f t="shared" ca="1" si="34"/>
        <v>70214.135888056</v>
      </c>
      <c r="F435" s="124">
        <f t="shared" ca="1" si="35"/>
        <v>0.10553098752686685</v>
      </c>
      <c r="G435" s="128"/>
      <c r="H435" s="128"/>
      <c r="I435" s="124"/>
      <c r="J435" s="125"/>
      <c r="K435" s="128"/>
    </row>
    <row r="436" spans="1:11" x14ac:dyDescent="0.3">
      <c r="A436" s="73">
        <v>43214</v>
      </c>
      <c r="B436" s="130">
        <v>2634.5600589999999</v>
      </c>
      <c r="C436" s="125">
        <f t="shared" si="32"/>
        <v>-8.3971203022868979E-3</v>
      </c>
      <c r="D436" s="128">
        <f t="shared" si="33"/>
        <v>-8397.1203022868976</v>
      </c>
      <c r="E436" s="128">
        <f t="shared" ca="1" si="34"/>
        <v>70214.135888056</v>
      </c>
      <c r="F436" s="124">
        <f t="shared" ca="1" si="35"/>
        <v>0.10296781014164891</v>
      </c>
      <c r="G436" s="128"/>
      <c r="H436" s="128"/>
      <c r="I436" s="124"/>
      <c r="J436" s="125"/>
      <c r="K436" s="128"/>
    </row>
    <row r="437" spans="1:11" x14ac:dyDescent="0.3">
      <c r="A437" s="73">
        <v>43213</v>
      </c>
      <c r="B437" s="130">
        <v>2670.290039</v>
      </c>
      <c r="C437" s="125">
        <f t="shared" si="32"/>
        <v>2.186246878258391E-2</v>
      </c>
      <c r="D437" s="128">
        <f t="shared" si="33"/>
        <v>21862.46878258391</v>
      </c>
      <c r="E437" s="128">
        <f t="shared" ca="1" si="34"/>
        <v>70214.135888056</v>
      </c>
      <c r="F437" s="124">
        <f t="shared" ca="1" si="35"/>
        <v>0.12473523122972541</v>
      </c>
      <c r="G437" s="128"/>
      <c r="H437" s="128"/>
      <c r="I437" s="124"/>
      <c r="J437" s="125"/>
      <c r="K437" s="128"/>
    </row>
    <row r="438" spans="1:11" x14ac:dyDescent="0.3">
      <c r="A438" s="73">
        <v>43210</v>
      </c>
      <c r="B438" s="130">
        <v>2670.139893</v>
      </c>
      <c r="C438" s="125">
        <f t="shared" si="32"/>
        <v>2.5214313365565788E-2</v>
      </c>
      <c r="D438" s="128">
        <f t="shared" si="33"/>
        <v>25214.313365565788</v>
      </c>
      <c r="E438" s="128">
        <f t="shared" ca="1" si="34"/>
        <v>70214.135888056</v>
      </c>
      <c r="F438" s="124">
        <f t="shared" ca="1" si="35"/>
        <v>0.13686351118067819</v>
      </c>
      <c r="G438" s="128"/>
      <c r="H438" s="128"/>
      <c r="I438" s="124"/>
      <c r="J438" s="125"/>
      <c r="K438" s="128"/>
    </row>
    <row r="439" spans="1:11" x14ac:dyDescent="0.3">
      <c r="A439" s="73">
        <v>43209</v>
      </c>
      <c r="B439" s="130">
        <v>2693.1298830000001</v>
      </c>
      <c r="C439" s="125">
        <f t="shared" si="32"/>
        <v>1.1374995868696836E-2</v>
      </c>
      <c r="D439" s="128">
        <f t="shared" si="33"/>
        <v>11374.995868696835</v>
      </c>
      <c r="E439" s="128">
        <f t="shared" ca="1" si="34"/>
        <v>70214.135888056</v>
      </c>
      <c r="F439" s="124">
        <f t="shared" ca="1" si="35"/>
        <v>0.14317176989985914</v>
      </c>
      <c r="G439" s="128"/>
      <c r="H439" s="128"/>
      <c r="I439" s="124"/>
      <c r="J439" s="125"/>
      <c r="K439" s="128"/>
    </row>
    <row r="440" spans="1:11" x14ac:dyDescent="0.3">
      <c r="A440" s="73">
        <v>43208</v>
      </c>
      <c r="B440" s="130">
        <v>2708.639893</v>
      </c>
      <c r="C440" s="125">
        <f t="shared" si="32"/>
        <v>2.4180510164385938E-2</v>
      </c>
      <c r="D440" s="128">
        <f t="shared" si="33"/>
        <v>24180.510164385938</v>
      </c>
      <c r="E440" s="128">
        <f t="shared" ca="1" si="34"/>
        <v>70214.135888056</v>
      </c>
      <c r="F440" s="124">
        <f t="shared" ca="1" si="35"/>
        <v>0.15844441736856796</v>
      </c>
      <c r="G440" s="128"/>
      <c r="H440" s="128"/>
      <c r="I440" s="124"/>
      <c r="J440" s="125"/>
      <c r="K440" s="128"/>
    </row>
    <row r="441" spans="1:11" x14ac:dyDescent="0.3">
      <c r="A441" s="73">
        <v>43207</v>
      </c>
      <c r="B441" s="130">
        <v>2706.389893</v>
      </c>
      <c r="C441" s="125">
        <f t="shared" si="32"/>
        <v>3.5166074594326746E-2</v>
      </c>
      <c r="D441" s="128">
        <f t="shared" si="33"/>
        <v>35166.074594326747</v>
      </c>
      <c r="E441" s="128">
        <f t="shared" ca="1" si="34"/>
        <v>70214.135888056</v>
      </c>
      <c r="F441" s="124">
        <f t="shared" ca="1" si="35"/>
        <v>0.15549548122664403</v>
      </c>
      <c r="G441" s="128"/>
      <c r="H441" s="128"/>
      <c r="I441" s="124"/>
      <c r="J441" s="125"/>
      <c r="K441" s="128"/>
    </row>
    <row r="442" spans="1:11" x14ac:dyDescent="0.3">
      <c r="A442" s="73">
        <v>43206</v>
      </c>
      <c r="B442" s="130">
        <v>2677.8400879999999</v>
      </c>
      <c r="C442" s="125">
        <f t="shared" si="32"/>
        <v>3.7166796810275793E-2</v>
      </c>
      <c r="D442" s="128">
        <f t="shared" si="33"/>
        <v>37166.796810275795</v>
      </c>
      <c r="E442" s="128">
        <f t="shared" ca="1" si="34"/>
        <v>70214.135888056</v>
      </c>
      <c r="F442" s="124">
        <f t="shared" ca="1" si="35"/>
        <v>0.13998666527606662</v>
      </c>
      <c r="G442" s="128"/>
      <c r="H442" s="128"/>
      <c r="I442" s="124"/>
      <c r="J442" s="125"/>
      <c r="K442" s="128"/>
    </row>
    <row r="443" spans="1:11" x14ac:dyDescent="0.3">
      <c r="A443" s="73">
        <v>43203</v>
      </c>
      <c r="B443" s="130">
        <v>2656.3000489999999</v>
      </c>
      <c r="C443" s="125">
        <f t="shared" si="32"/>
        <v>5.8427455029588238E-3</v>
      </c>
      <c r="D443" s="128">
        <f t="shared" si="33"/>
        <v>5842.7455029588236</v>
      </c>
      <c r="E443" s="128">
        <f t="shared" ca="1" si="34"/>
        <v>70214.135888056</v>
      </c>
      <c r="F443" s="124">
        <f t="shared" ca="1" si="35"/>
        <v>0.14055694836183275</v>
      </c>
      <c r="G443" s="128"/>
      <c r="H443" s="128"/>
      <c r="I443" s="124"/>
      <c r="J443" s="125"/>
      <c r="K443" s="128"/>
    </row>
    <row r="444" spans="1:11" x14ac:dyDescent="0.3">
      <c r="A444" s="73">
        <v>43202</v>
      </c>
      <c r="B444" s="130">
        <v>2663.98999</v>
      </c>
      <c r="C444" s="125">
        <f t="shared" si="32"/>
        <v>2.2644909788867684E-2</v>
      </c>
      <c r="D444" s="128">
        <f t="shared" si="33"/>
        <v>22644.909788867684</v>
      </c>
      <c r="E444" s="128">
        <f t="shared" ca="1" si="34"/>
        <v>70214.135888056</v>
      </c>
      <c r="F444" s="124">
        <f t="shared" ca="1" si="35"/>
        <v>0.13606379177729733</v>
      </c>
      <c r="G444" s="128"/>
      <c r="H444" s="128"/>
      <c r="I444" s="124"/>
      <c r="J444" s="125"/>
      <c r="K444" s="128"/>
    </row>
    <row r="445" spans="1:11" x14ac:dyDescent="0.3">
      <c r="A445" s="73">
        <v>43201</v>
      </c>
      <c r="B445" s="130">
        <v>2642.1899410000001</v>
      </c>
      <c r="C445" s="125">
        <f t="shared" si="32"/>
        <v>1.1318072538595514E-2</v>
      </c>
      <c r="D445" s="128">
        <f t="shared" si="33"/>
        <v>11318.072538595514</v>
      </c>
      <c r="E445" s="128">
        <f t="shared" ca="1" si="34"/>
        <v>70214.135888056</v>
      </c>
      <c r="F445" s="124">
        <f t="shared" ca="1" si="35"/>
        <v>0.12253052895623839</v>
      </c>
      <c r="G445" s="128"/>
      <c r="H445" s="128"/>
      <c r="I445" s="124"/>
      <c r="J445" s="125"/>
      <c r="K445" s="128"/>
    </row>
    <row r="446" spans="1:11" x14ac:dyDescent="0.3">
      <c r="A446" s="73">
        <v>43200</v>
      </c>
      <c r="B446" s="130">
        <v>2656.8701169999999</v>
      </c>
      <c r="C446" s="125">
        <f t="shared" si="32"/>
        <v>-6.3189782740102896E-4</v>
      </c>
      <c r="D446" s="128">
        <f t="shared" si="33"/>
        <v>-631.89782740102896</v>
      </c>
      <c r="E446" s="128">
        <f t="shared" ca="1" si="34"/>
        <v>70214.135888056</v>
      </c>
      <c r="F446" s="124">
        <f t="shared" ca="1" si="35"/>
        <v>0.12714886396727421</v>
      </c>
      <c r="G446" s="128"/>
      <c r="H446" s="128"/>
      <c r="I446" s="124"/>
      <c r="J446" s="125"/>
      <c r="K446" s="128"/>
    </row>
    <row r="447" spans="1:11" x14ac:dyDescent="0.3">
      <c r="A447" s="73">
        <v>43199</v>
      </c>
      <c r="B447" s="130">
        <v>2613.1599120000001</v>
      </c>
      <c r="C447" s="125">
        <f t="shared" si="32"/>
        <v>9.6203248142756603E-3</v>
      </c>
      <c r="D447" s="128">
        <f t="shared" si="33"/>
        <v>9620.3248142756602</v>
      </c>
      <c r="E447" s="128">
        <f t="shared" ca="1" si="34"/>
        <v>70214.135888056</v>
      </c>
      <c r="F447" s="124">
        <f t="shared" ca="1" si="35"/>
        <v>0.10936764764540685</v>
      </c>
      <c r="G447" s="128"/>
      <c r="H447" s="128"/>
      <c r="I447" s="124"/>
      <c r="J447" s="125"/>
      <c r="K447" s="128"/>
    </row>
    <row r="448" spans="1:11" x14ac:dyDescent="0.3">
      <c r="A448" s="73">
        <v>43196</v>
      </c>
      <c r="B448" s="130">
        <v>2604.469971</v>
      </c>
      <c r="C448" s="125">
        <f t="shared" si="32"/>
        <v>-1.4835313851201737E-2</v>
      </c>
      <c r="D448" s="128">
        <f t="shared" si="33"/>
        <v>-14835.313851201738</v>
      </c>
      <c r="E448" s="128">
        <f t="shared" ca="1" si="34"/>
        <v>70214.135888056</v>
      </c>
      <c r="F448" s="124">
        <f t="shared" ca="1" si="35"/>
        <v>0.10476395744950762</v>
      </c>
      <c r="G448" s="128"/>
      <c r="H448" s="128"/>
      <c r="I448" s="124"/>
      <c r="J448" s="125"/>
      <c r="K448" s="128"/>
    </row>
    <row r="449" spans="1:11" x14ac:dyDescent="0.3">
      <c r="A449" s="73">
        <v>43195</v>
      </c>
      <c r="B449" s="130">
        <v>2662.8400879999999</v>
      </c>
      <c r="C449" s="125">
        <f t="shared" si="32"/>
        <v>-1.8101442600250817E-2</v>
      </c>
      <c r="D449" s="128">
        <f t="shared" si="33"/>
        <v>-18101.442600250815</v>
      </c>
      <c r="E449" s="128">
        <f t="shared" ca="1" si="34"/>
        <v>70214.135888056</v>
      </c>
      <c r="F449" s="124">
        <f t="shared" ca="1" si="35"/>
        <v>0.13170281708214704</v>
      </c>
      <c r="G449" s="128"/>
      <c r="H449" s="128"/>
      <c r="I449" s="124"/>
      <c r="J449" s="125"/>
      <c r="K449" s="128"/>
    </row>
    <row r="450" spans="1:11" x14ac:dyDescent="0.3">
      <c r="A450" s="73">
        <v>43194</v>
      </c>
      <c r="B450" s="130">
        <v>2644.6899410000001</v>
      </c>
      <c r="C450" s="125">
        <f t="shared" si="32"/>
        <v>-2.6592417045997574E-2</v>
      </c>
      <c r="D450" s="128">
        <f t="shared" si="33"/>
        <v>-26592.417045997572</v>
      </c>
      <c r="E450" s="128">
        <f t="shared" ca="1" si="34"/>
        <v>70214.135888056</v>
      </c>
      <c r="F450" s="124">
        <f t="shared" ca="1" si="35"/>
        <v>0.12055540285780442</v>
      </c>
      <c r="G450" s="128"/>
      <c r="H450" s="128"/>
      <c r="I450" s="124"/>
      <c r="J450" s="125"/>
      <c r="K450" s="128"/>
    </row>
    <row r="451" spans="1:11" x14ac:dyDescent="0.3">
      <c r="A451" s="73">
        <v>43193</v>
      </c>
      <c r="B451" s="130">
        <v>2614.4499510000001</v>
      </c>
      <c r="C451" s="125">
        <f t="shared" si="32"/>
        <v>-3.6296674369734716E-2</v>
      </c>
      <c r="D451" s="128">
        <f t="shared" si="33"/>
        <v>-36296.674369734719</v>
      </c>
      <c r="E451" s="128">
        <f t="shared" ca="1" si="34"/>
        <v>70214.135888056</v>
      </c>
      <c r="F451" s="124">
        <f t="shared" ca="1" si="35"/>
        <v>0.10836252287738812</v>
      </c>
      <c r="G451" s="128"/>
      <c r="H451" s="128"/>
      <c r="I451" s="124"/>
      <c r="J451" s="125"/>
      <c r="K451" s="128"/>
    </row>
    <row r="452" spans="1:11" x14ac:dyDescent="0.3">
      <c r="A452" s="73">
        <v>43192</v>
      </c>
      <c r="B452" s="130">
        <v>2581.8798830000001</v>
      </c>
      <c r="C452" s="125">
        <f t="shared" si="32"/>
        <v>-6.1820315471890264E-2</v>
      </c>
      <c r="D452" s="128">
        <f t="shared" si="33"/>
        <v>-61820.315471890266</v>
      </c>
      <c r="E452" s="128">
        <f t="shared" ca="1" si="34"/>
        <v>70214.135888056</v>
      </c>
      <c r="F452" s="124">
        <f t="shared" ca="1" si="35"/>
        <v>9.2757463723998734E-2</v>
      </c>
      <c r="G452" s="128"/>
      <c r="H452" s="128"/>
      <c r="I452" s="124"/>
      <c r="J452" s="125"/>
      <c r="K452" s="128"/>
    </row>
    <row r="453" spans="1:11" x14ac:dyDescent="0.3">
      <c r="A453" s="73">
        <v>43188</v>
      </c>
      <c r="B453" s="130">
        <v>2640.8701169999999</v>
      </c>
      <c r="C453" s="125">
        <f t="shared" si="32"/>
        <v>-3.8750335044379081E-2</v>
      </c>
      <c r="D453" s="128">
        <f t="shared" si="33"/>
        <v>-38750.335044379084</v>
      </c>
      <c r="E453" s="128">
        <f t="shared" ca="1" si="34"/>
        <v>70214.135888056</v>
      </c>
      <c r="F453" s="124">
        <f t="shared" ca="1" si="35"/>
        <v>0.11520402827756149</v>
      </c>
      <c r="G453" s="128"/>
      <c r="H453" s="128"/>
      <c r="I453" s="124"/>
      <c r="J453" s="125"/>
      <c r="K453" s="128"/>
    </row>
    <row r="454" spans="1:11" x14ac:dyDescent="0.3">
      <c r="A454" s="73">
        <v>43187</v>
      </c>
      <c r="B454" s="130">
        <v>2605</v>
      </c>
      <c r="C454" s="125">
        <f t="shared" si="32"/>
        <v>-5.2548111297758937E-2</v>
      </c>
      <c r="D454" s="128">
        <f t="shared" si="33"/>
        <v>-52548.111297758936</v>
      </c>
      <c r="E454" s="128">
        <f t="shared" ca="1" si="34"/>
        <v>70214.135888056</v>
      </c>
      <c r="F454" s="124">
        <f t="shared" ca="1" si="35"/>
        <v>0.10328534603532447</v>
      </c>
      <c r="G454" s="128"/>
      <c r="H454" s="128"/>
      <c r="I454" s="124"/>
      <c r="J454" s="125"/>
      <c r="K454" s="128"/>
    </row>
    <row r="455" spans="1:11" x14ac:dyDescent="0.3">
      <c r="A455" s="73">
        <v>43186</v>
      </c>
      <c r="B455" s="130">
        <v>2612.6201169999999</v>
      </c>
      <c r="C455" s="125">
        <f t="shared" si="32"/>
        <v>-5.5216210385903741E-2</v>
      </c>
      <c r="D455" s="128">
        <f t="shared" si="33"/>
        <v>-55216.210385903738</v>
      </c>
      <c r="E455" s="128">
        <f t="shared" ca="1" si="34"/>
        <v>70214.135888056</v>
      </c>
      <c r="F455" s="124">
        <f t="shared" ca="1" si="35"/>
        <v>0.10771358987669477</v>
      </c>
      <c r="G455" s="128"/>
      <c r="H455" s="128"/>
      <c r="I455" s="124"/>
      <c r="J455" s="125"/>
      <c r="K455" s="128"/>
    </row>
    <row r="456" spans="1:11" x14ac:dyDescent="0.3">
      <c r="A456" s="73">
        <v>43185</v>
      </c>
      <c r="B456" s="130">
        <v>2658.5500489999999</v>
      </c>
      <c r="C456" s="125">
        <f t="shared" ref="C456:C519" si="36">B456/B466-1</f>
        <v>-4.4724784624438296E-2</v>
      </c>
      <c r="D456" s="128">
        <f t="shared" ref="D456:D519" si="37">C456*$B$5</f>
        <v>-44724.784624438296</v>
      </c>
      <c r="E456" s="128">
        <f t="shared" ref="E456:E519" ca="1" si="38">ABS(_xlfn.PERCENTILE.INC(OFFSET(D456,0,0,Window),1-VaRLevel))</f>
        <v>70214.135888056</v>
      </c>
      <c r="F456" s="124">
        <f t="shared" ca="1" si="35"/>
        <v>0.13536099363604759</v>
      </c>
      <c r="G456" s="128"/>
      <c r="H456" s="128"/>
      <c r="I456" s="124"/>
      <c r="J456" s="125"/>
      <c r="K456" s="128"/>
    </row>
    <row r="457" spans="1:11" x14ac:dyDescent="0.3">
      <c r="A457" s="73">
        <v>43182</v>
      </c>
      <c r="B457" s="130">
        <v>2588.26001</v>
      </c>
      <c r="C457" s="125">
        <f t="shared" si="36"/>
        <v>-7.1166363364526086E-2</v>
      </c>
      <c r="D457" s="128">
        <f t="shared" si="37"/>
        <v>-71166.363364526085</v>
      </c>
      <c r="E457" s="128">
        <f t="shared" ca="1" si="38"/>
        <v>70214.135888056</v>
      </c>
      <c r="F457" s="124">
        <f t="shared" ref="F457:F520" ca="1" si="39">B457/OFFSET(B457,250,0)-1</f>
        <v>0.10421591996702961</v>
      </c>
      <c r="G457" s="128"/>
      <c r="H457" s="128"/>
      <c r="I457" s="124"/>
      <c r="J457" s="125"/>
      <c r="K457" s="128"/>
    </row>
    <row r="458" spans="1:11" x14ac:dyDescent="0.3">
      <c r="A458" s="73">
        <v>43181</v>
      </c>
      <c r="B458" s="130">
        <v>2643.6899410000001</v>
      </c>
      <c r="C458" s="125">
        <f t="shared" si="36"/>
        <v>-3.4786810738641649E-2</v>
      </c>
      <c r="D458" s="128">
        <f t="shared" si="37"/>
        <v>-34786.810738641652</v>
      </c>
      <c r="E458" s="128">
        <f t="shared" ca="1" si="38"/>
        <v>67134.20341911391</v>
      </c>
      <c r="F458" s="124">
        <f t="shared" ca="1" si="39"/>
        <v>0.12691179088712512</v>
      </c>
      <c r="G458" s="128"/>
      <c r="H458" s="128"/>
      <c r="I458" s="124"/>
      <c r="J458" s="125"/>
      <c r="K458" s="128"/>
    </row>
    <row r="459" spans="1:11" x14ac:dyDescent="0.3">
      <c r="A459" s="73">
        <v>43180</v>
      </c>
      <c r="B459" s="130">
        <v>2711.929932</v>
      </c>
      <c r="C459" s="125">
        <f t="shared" si="36"/>
        <v>-5.4533213777274714E-3</v>
      </c>
      <c r="D459" s="128">
        <f t="shared" si="37"/>
        <v>-5453.3213777274714</v>
      </c>
      <c r="E459" s="128">
        <f t="shared" ca="1" si="38"/>
        <v>67134.20341911391</v>
      </c>
      <c r="F459" s="124">
        <f t="shared" ca="1" si="39"/>
        <v>0.15477442082392501</v>
      </c>
      <c r="G459" s="128"/>
      <c r="H459" s="128"/>
      <c r="I459" s="124"/>
      <c r="J459" s="125"/>
      <c r="K459" s="128"/>
    </row>
    <row r="460" spans="1:11" x14ac:dyDescent="0.3">
      <c r="A460" s="73">
        <v>43179</v>
      </c>
      <c r="B460" s="130">
        <v>2716.9399410000001</v>
      </c>
      <c r="C460" s="125">
        <f t="shared" si="36"/>
        <v>-4.0981245401665589E-3</v>
      </c>
      <c r="D460" s="128">
        <f t="shared" si="37"/>
        <v>-4098.1245401665592</v>
      </c>
      <c r="E460" s="128">
        <f t="shared" ca="1" si="38"/>
        <v>67134.20341911391</v>
      </c>
      <c r="F460" s="124">
        <f t="shared" ca="1" si="39"/>
        <v>0.15909417062060771</v>
      </c>
      <c r="G460" s="128"/>
      <c r="H460" s="128"/>
      <c r="I460" s="124"/>
      <c r="J460" s="125"/>
      <c r="K460" s="128"/>
    </row>
    <row r="461" spans="1:11" x14ac:dyDescent="0.3">
      <c r="A461" s="73">
        <v>43178</v>
      </c>
      <c r="B461" s="130">
        <v>2712.919922</v>
      </c>
      <c r="C461" s="125">
        <f t="shared" si="36"/>
        <v>-2.9475178335074403E-3</v>
      </c>
      <c r="D461" s="128">
        <f t="shared" si="37"/>
        <v>-2947.5178335074402</v>
      </c>
      <c r="E461" s="128">
        <f t="shared" ca="1" si="38"/>
        <v>67134.20341911391</v>
      </c>
      <c r="F461" s="124">
        <f t="shared" ca="1" si="39"/>
        <v>0.14301843088285704</v>
      </c>
      <c r="G461" s="128"/>
      <c r="H461" s="128"/>
      <c r="I461" s="124"/>
      <c r="J461" s="125"/>
      <c r="K461" s="128"/>
    </row>
    <row r="462" spans="1:11" x14ac:dyDescent="0.3">
      <c r="A462" s="73">
        <v>43175</v>
      </c>
      <c r="B462" s="130">
        <v>2752.01001</v>
      </c>
      <c r="C462" s="125">
        <f t="shared" si="36"/>
        <v>2.2576873200185865E-2</v>
      </c>
      <c r="D462" s="128">
        <f t="shared" si="37"/>
        <v>22576.873200185866</v>
      </c>
      <c r="E462" s="128">
        <f t="shared" ca="1" si="38"/>
        <v>67134.20341911391</v>
      </c>
      <c r="F462" s="124">
        <f t="shared" ca="1" si="39"/>
        <v>0.15715757805108788</v>
      </c>
      <c r="G462" s="128"/>
      <c r="H462" s="128"/>
      <c r="I462" s="124"/>
      <c r="J462" s="125"/>
      <c r="K462" s="128"/>
    </row>
    <row r="463" spans="1:11" x14ac:dyDescent="0.3">
      <c r="A463" s="73">
        <v>43174</v>
      </c>
      <c r="B463" s="130">
        <v>2747.330078</v>
      </c>
      <c r="C463" s="125">
        <f t="shared" si="36"/>
        <v>2.6015213984242447E-2</v>
      </c>
      <c r="D463" s="128">
        <f t="shared" si="37"/>
        <v>26015.213984242448</v>
      </c>
      <c r="E463" s="128">
        <f t="shared" ca="1" si="38"/>
        <v>67134.20341911391</v>
      </c>
      <c r="F463" s="124">
        <f t="shared" ca="1" si="39"/>
        <v>0.15367149005180369</v>
      </c>
      <c r="G463" s="128"/>
      <c r="H463" s="128"/>
      <c r="I463" s="124"/>
      <c r="J463" s="125"/>
      <c r="K463" s="128"/>
    </row>
    <row r="464" spans="1:11" x14ac:dyDescent="0.3">
      <c r="A464" s="73">
        <v>43173</v>
      </c>
      <c r="B464" s="130">
        <v>2749.4799800000001</v>
      </c>
      <c r="C464" s="125">
        <f t="shared" si="36"/>
        <v>1.3136379572546097E-2</v>
      </c>
      <c r="D464" s="128">
        <f t="shared" si="37"/>
        <v>13136.379572546097</v>
      </c>
      <c r="E464" s="128">
        <f t="shared" ca="1" si="38"/>
        <v>67134.20341911391</v>
      </c>
      <c r="F464" s="124">
        <f t="shared" ca="1" si="39"/>
        <v>0.15269612892223017</v>
      </c>
      <c r="G464" s="128"/>
      <c r="H464" s="128"/>
      <c r="I464" s="124"/>
      <c r="J464" s="125"/>
      <c r="K464" s="128"/>
    </row>
    <row r="465" spans="1:11" x14ac:dyDescent="0.3">
      <c r="A465" s="73">
        <v>43172</v>
      </c>
      <c r="B465" s="130">
        <v>2765.3100589999999</v>
      </c>
      <c r="C465" s="125">
        <f t="shared" si="36"/>
        <v>7.6632230595152784E-3</v>
      </c>
      <c r="D465" s="128">
        <f t="shared" si="37"/>
        <v>7663.2230595152787</v>
      </c>
      <c r="E465" s="128">
        <f t="shared" ca="1" si="38"/>
        <v>67134.20341911391</v>
      </c>
      <c r="F465" s="124">
        <f t="shared" ca="1" si="39"/>
        <v>0.16904188052296698</v>
      </c>
      <c r="G465" s="128"/>
      <c r="H465" s="128"/>
      <c r="I465" s="124"/>
      <c r="J465" s="125"/>
      <c r="K465" s="128"/>
    </row>
    <row r="466" spans="1:11" x14ac:dyDescent="0.3">
      <c r="A466" s="73">
        <v>43171</v>
      </c>
      <c r="B466" s="130">
        <v>2783.0200199999999</v>
      </c>
      <c r="C466" s="125">
        <f t="shared" si="36"/>
        <v>1.2303647573119747E-3</v>
      </c>
      <c r="D466" s="128">
        <f t="shared" si="37"/>
        <v>1230.3647573119747</v>
      </c>
      <c r="E466" s="128">
        <f t="shared" ca="1" si="38"/>
        <v>67134.20341911391</v>
      </c>
      <c r="F466" s="124">
        <f t="shared" ca="1" si="39"/>
        <v>0.17255328864659991</v>
      </c>
      <c r="G466" s="128"/>
      <c r="H466" s="128"/>
      <c r="I466" s="124"/>
      <c r="J466" s="125"/>
      <c r="K466" s="128"/>
    </row>
    <row r="467" spans="1:11" x14ac:dyDescent="0.3">
      <c r="A467" s="73">
        <v>43168</v>
      </c>
      <c r="B467" s="130">
        <v>2786.570068</v>
      </c>
      <c r="C467" s="125">
        <f t="shared" si="36"/>
        <v>1.4294040803549679E-2</v>
      </c>
      <c r="D467" s="128">
        <f t="shared" si="37"/>
        <v>14294.040803549678</v>
      </c>
      <c r="E467" s="128">
        <f t="shared" ca="1" si="38"/>
        <v>67134.20341911391</v>
      </c>
      <c r="F467" s="124">
        <f t="shared" ca="1" si="39"/>
        <v>0.17447945414356125</v>
      </c>
      <c r="G467" s="128"/>
      <c r="H467" s="128"/>
      <c r="I467" s="124"/>
      <c r="J467" s="125"/>
      <c r="K467" s="128"/>
    </row>
    <row r="468" spans="1:11" x14ac:dyDescent="0.3">
      <c r="A468" s="73">
        <v>43167</v>
      </c>
      <c r="B468" s="130">
        <v>2738.969971</v>
      </c>
      <c r="C468" s="125">
        <f t="shared" si="36"/>
        <v>1.2947680625807978E-2</v>
      </c>
      <c r="D468" s="128">
        <f t="shared" si="37"/>
        <v>12947.680625807978</v>
      </c>
      <c r="E468" s="128">
        <f t="shared" ca="1" si="38"/>
        <v>67134.20341911391</v>
      </c>
      <c r="F468" s="124">
        <f t="shared" ca="1" si="39"/>
        <v>0.15819044408010519</v>
      </c>
      <c r="G468" s="128"/>
      <c r="H468" s="128"/>
      <c r="I468" s="124"/>
      <c r="J468" s="125"/>
      <c r="K468" s="128"/>
    </row>
    <row r="469" spans="1:11" x14ac:dyDescent="0.3">
      <c r="A469" s="73">
        <v>43166</v>
      </c>
      <c r="B469" s="130">
        <v>2726.8000489999999</v>
      </c>
      <c r="C469" s="125">
        <f t="shared" si="36"/>
        <v>9.4286778233547697E-3</v>
      </c>
      <c r="D469" s="128">
        <f t="shared" si="37"/>
        <v>9428.6778233547702</v>
      </c>
      <c r="E469" s="128">
        <f t="shared" ca="1" si="38"/>
        <v>67134.20341911391</v>
      </c>
      <c r="F469" s="124">
        <f t="shared" ca="1" si="39"/>
        <v>0.15396663199829552</v>
      </c>
      <c r="G469" s="128"/>
      <c r="H469" s="128"/>
      <c r="I469" s="124"/>
      <c r="J469" s="125"/>
      <c r="K469" s="128"/>
    </row>
    <row r="470" spans="1:11" x14ac:dyDescent="0.3">
      <c r="A470" s="73">
        <v>43165</v>
      </c>
      <c r="B470" s="130">
        <v>2728.1201169999999</v>
      </c>
      <c r="C470" s="125">
        <f t="shared" si="36"/>
        <v>4.3663371534155004E-3</v>
      </c>
      <c r="D470" s="128">
        <f t="shared" si="37"/>
        <v>4366.3371534155003</v>
      </c>
      <c r="E470" s="128">
        <f t="shared" ca="1" si="38"/>
        <v>67134.20341911391</v>
      </c>
      <c r="F470" s="124">
        <f t="shared" ca="1" si="39"/>
        <v>0.15188809286140614</v>
      </c>
      <c r="G470" s="128"/>
      <c r="H470" s="128"/>
      <c r="I470" s="124"/>
      <c r="J470" s="125"/>
      <c r="K470" s="128"/>
    </row>
    <row r="471" spans="1:11" x14ac:dyDescent="0.3">
      <c r="A471" s="73">
        <v>43164</v>
      </c>
      <c r="B471" s="130">
        <v>2720.9399410000001</v>
      </c>
      <c r="C471" s="125">
        <f t="shared" si="36"/>
        <v>-4.1285219051639954E-3</v>
      </c>
      <c r="D471" s="128">
        <f t="shared" si="37"/>
        <v>-4128.5219051639951</v>
      </c>
      <c r="E471" s="128">
        <f t="shared" ca="1" si="38"/>
        <v>67134.20341911391</v>
      </c>
      <c r="F471" s="124">
        <f t="shared" ca="1" si="39"/>
        <v>0.14550937495103677</v>
      </c>
      <c r="G471" s="128"/>
      <c r="H471" s="128"/>
      <c r="I471" s="124"/>
      <c r="J471" s="125"/>
      <c r="K471" s="128"/>
    </row>
    <row r="472" spans="1:11" x14ac:dyDescent="0.3">
      <c r="A472" s="73">
        <v>43161</v>
      </c>
      <c r="B472" s="130">
        <v>2691.25</v>
      </c>
      <c r="C472" s="125">
        <f t="shared" si="36"/>
        <v>-1.4627252386033796E-2</v>
      </c>
      <c r="D472" s="128">
        <f t="shared" si="37"/>
        <v>-14627.252386033795</v>
      </c>
      <c r="E472" s="128">
        <f t="shared" ca="1" si="38"/>
        <v>67134.20341911391</v>
      </c>
      <c r="F472" s="124">
        <f t="shared" ca="1" si="39"/>
        <v>0.12929683266989089</v>
      </c>
      <c r="G472" s="128"/>
      <c r="H472" s="128"/>
      <c r="I472" s="124"/>
      <c r="J472" s="125"/>
      <c r="K472" s="128"/>
    </row>
    <row r="473" spans="1:11" x14ac:dyDescent="0.3">
      <c r="A473" s="73">
        <v>43160</v>
      </c>
      <c r="B473" s="130">
        <v>2677.669922</v>
      </c>
      <c r="C473" s="125">
        <f t="shared" si="36"/>
        <v>-7.7668898325172764E-3</v>
      </c>
      <c r="D473" s="128">
        <f t="shared" si="37"/>
        <v>-7766.8898325172768</v>
      </c>
      <c r="E473" s="128">
        <f t="shared" ca="1" si="38"/>
        <v>67134.20341911391</v>
      </c>
      <c r="F473" s="124">
        <f t="shared" ca="1" si="39"/>
        <v>0.1241645435971126</v>
      </c>
      <c r="G473" s="128"/>
      <c r="H473" s="128"/>
      <c r="I473" s="124"/>
      <c r="J473" s="125"/>
      <c r="K473" s="128"/>
    </row>
    <row r="474" spans="1:11" x14ac:dyDescent="0.3">
      <c r="A474" s="73">
        <v>43159</v>
      </c>
      <c r="B474" s="130">
        <v>2713.830078</v>
      </c>
      <c r="C474" s="125">
        <f t="shared" si="36"/>
        <v>1.9110508733775511E-2</v>
      </c>
      <c r="D474" s="128">
        <f t="shared" si="37"/>
        <v>19110.50873377551</v>
      </c>
      <c r="E474" s="128">
        <f t="shared" ca="1" si="38"/>
        <v>67134.20341911391</v>
      </c>
      <c r="F474" s="124">
        <f t="shared" ca="1" si="39"/>
        <v>0.13266921074396021</v>
      </c>
      <c r="G474" s="128"/>
      <c r="H474" s="128"/>
      <c r="I474" s="124"/>
      <c r="J474" s="125"/>
      <c r="K474" s="128"/>
    </row>
    <row r="475" spans="1:11" x14ac:dyDescent="0.3">
      <c r="A475" s="73">
        <v>43158</v>
      </c>
      <c r="B475" s="130">
        <v>2744.280029</v>
      </c>
      <c r="C475" s="125">
        <f t="shared" si="36"/>
        <v>3.3237962725903625E-2</v>
      </c>
      <c r="D475" s="128">
        <f t="shared" si="37"/>
        <v>33237.962725903628</v>
      </c>
      <c r="E475" s="128">
        <f t="shared" ca="1" si="38"/>
        <v>67134.20341911391</v>
      </c>
      <c r="F475" s="124">
        <f t="shared" ca="1" si="39"/>
        <v>0.16103981707504533</v>
      </c>
      <c r="G475" s="128"/>
      <c r="H475" s="128"/>
      <c r="I475" s="124"/>
      <c r="J475" s="125"/>
      <c r="K475" s="128"/>
    </row>
    <row r="476" spans="1:11" x14ac:dyDescent="0.3">
      <c r="A476" s="73">
        <v>43157</v>
      </c>
      <c r="B476" s="130">
        <v>2779.6000979999999</v>
      </c>
      <c r="C476" s="125">
        <f t="shared" si="36"/>
        <v>6.1098297801600809E-2</v>
      </c>
      <c r="D476" s="128">
        <f t="shared" si="37"/>
        <v>61098.297801600813</v>
      </c>
      <c r="E476" s="128">
        <f t="shared" ca="1" si="38"/>
        <v>67134.20341911391</v>
      </c>
      <c r="F476" s="124">
        <f t="shared" ca="1" si="39"/>
        <v>0.17295077455427776</v>
      </c>
      <c r="G476" s="128"/>
      <c r="H476" s="128"/>
      <c r="I476" s="124"/>
      <c r="J476" s="125"/>
      <c r="K476" s="128"/>
    </row>
    <row r="477" spans="1:11" x14ac:dyDescent="0.3">
      <c r="A477" s="73">
        <v>43154</v>
      </c>
      <c r="B477" s="130">
        <v>2747.3000489999999</v>
      </c>
      <c r="C477" s="125">
        <f t="shared" si="36"/>
        <v>6.443240953118945E-2</v>
      </c>
      <c r="D477" s="128">
        <f t="shared" si="37"/>
        <v>64432.409531189449</v>
      </c>
      <c r="E477" s="128">
        <f t="shared" ca="1" si="38"/>
        <v>67134.20341911391</v>
      </c>
      <c r="F477" s="124">
        <f t="shared" ca="1" si="39"/>
        <v>0.16050079282060459</v>
      </c>
      <c r="G477" s="128"/>
      <c r="H477" s="128"/>
      <c r="I477" s="124"/>
      <c r="J477" s="125"/>
      <c r="K477" s="128"/>
    </row>
    <row r="478" spans="1:11" x14ac:dyDescent="0.3">
      <c r="A478" s="73">
        <v>43153</v>
      </c>
      <c r="B478" s="130">
        <v>2703.959961</v>
      </c>
      <c r="C478" s="125">
        <f t="shared" si="36"/>
        <v>8.3157632704322637E-3</v>
      </c>
      <c r="D478" s="128">
        <f t="shared" si="37"/>
        <v>8315.7632704322641</v>
      </c>
      <c r="E478" s="128">
        <f t="shared" ca="1" si="38"/>
        <v>67134.20341911391</v>
      </c>
      <c r="F478" s="124">
        <f t="shared" ca="1" si="39"/>
        <v>0.14389899928926564</v>
      </c>
      <c r="G478" s="128"/>
      <c r="H478" s="128"/>
      <c r="I478" s="124"/>
      <c r="J478" s="125"/>
      <c r="K478" s="128"/>
    </row>
    <row r="479" spans="1:11" x14ac:dyDescent="0.3">
      <c r="A479" s="73">
        <v>43152</v>
      </c>
      <c r="B479" s="130">
        <v>2701.330078</v>
      </c>
      <c r="C479" s="125">
        <f t="shared" si="36"/>
        <v>2.2967954339132568E-3</v>
      </c>
      <c r="D479" s="128">
        <f t="shared" si="37"/>
        <v>2296.7954339132566</v>
      </c>
      <c r="E479" s="128">
        <f t="shared" ca="1" si="38"/>
        <v>67134.20341911391</v>
      </c>
      <c r="F479" s="124">
        <f t="shared" ca="1" si="39"/>
        <v>0.14326525095350595</v>
      </c>
      <c r="G479" s="128"/>
      <c r="H479" s="128"/>
      <c r="I479" s="124"/>
      <c r="J479" s="125"/>
      <c r="K479" s="128"/>
    </row>
    <row r="480" spans="1:11" x14ac:dyDescent="0.3">
      <c r="A480" s="73">
        <v>43151</v>
      </c>
      <c r="B480" s="130">
        <v>2716.26001</v>
      </c>
      <c r="C480" s="125">
        <f t="shared" si="36"/>
        <v>2.5413965774771841E-2</v>
      </c>
      <c r="D480" s="128">
        <f t="shared" si="37"/>
        <v>25413.965774771841</v>
      </c>
      <c r="E480" s="128">
        <f t="shared" ca="1" si="38"/>
        <v>67134.20341911391</v>
      </c>
      <c r="F480" s="124">
        <f t="shared" ca="1" si="39"/>
        <v>0.14833986266720944</v>
      </c>
      <c r="G480" s="128"/>
      <c r="H480" s="128"/>
      <c r="I480" s="124"/>
      <c r="J480" s="125"/>
      <c r="K480" s="128"/>
    </row>
    <row r="481" spans="1:11" x14ac:dyDescent="0.3">
      <c r="A481" s="73">
        <v>43147</v>
      </c>
      <c r="B481" s="130">
        <v>2732.219971</v>
      </c>
      <c r="C481" s="125">
        <f t="shared" si="36"/>
        <v>-1.0828568266860183E-2</v>
      </c>
      <c r="D481" s="128">
        <f t="shared" si="37"/>
        <v>-10828.568266860184</v>
      </c>
      <c r="E481" s="128">
        <f t="shared" ca="1" si="38"/>
        <v>67134.20341911391</v>
      </c>
      <c r="F481" s="124">
        <f t="shared" ca="1" si="39"/>
        <v>0.16207322056450568</v>
      </c>
      <c r="G481" s="128"/>
      <c r="H481" s="128"/>
      <c r="I481" s="124"/>
      <c r="J481" s="125"/>
      <c r="K481" s="128"/>
    </row>
    <row r="482" spans="1:11" x14ac:dyDescent="0.3">
      <c r="A482" s="73">
        <v>43146</v>
      </c>
      <c r="B482" s="130">
        <v>2731.1999510000001</v>
      </c>
      <c r="C482" s="125">
        <f t="shared" si="36"/>
        <v>-3.2168913189809412E-2</v>
      </c>
      <c r="D482" s="128">
        <f t="shared" si="37"/>
        <v>-32168.913189809413</v>
      </c>
      <c r="E482" s="128">
        <f t="shared" ca="1" si="38"/>
        <v>67134.20341911391</v>
      </c>
      <c r="F482" s="124">
        <f t="shared" ca="1" si="39"/>
        <v>0.16358926080388225</v>
      </c>
      <c r="G482" s="128"/>
      <c r="H482" s="128"/>
      <c r="I482" s="124"/>
      <c r="J482" s="125"/>
      <c r="K482" s="128"/>
    </row>
    <row r="483" spans="1:11" x14ac:dyDescent="0.3">
      <c r="A483" s="73">
        <v>43145</v>
      </c>
      <c r="B483" s="130">
        <v>2698.6298830000001</v>
      </c>
      <c r="C483" s="125">
        <f t="shared" si="36"/>
        <v>-4.4330239422806672E-2</v>
      </c>
      <c r="D483" s="128">
        <f t="shared" si="37"/>
        <v>-44330.23942280667</v>
      </c>
      <c r="E483" s="128">
        <f t="shared" ca="1" si="38"/>
        <v>67134.20341911391</v>
      </c>
      <c r="F483" s="124">
        <f t="shared" ca="1" si="39"/>
        <v>0.14871975438969898</v>
      </c>
      <c r="G483" s="128"/>
      <c r="H483" s="128"/>
      <c r="I483" s="124"/>
      <c r="J483" s="125"/>
      <c r="K483" s="128"/>
    </row>
    <row r="484" spans="1:11" x14ac:dyDescent="0.3">
      <c r="A484" s="73">
        <v>43144</v>
      </c>
      <c r="B484" s="130">
        <v>2662.9399410000001</v>
      </c>
      <c r="C484" s="125">
        <f t="shared" si="36"/>
        <v>-5.6508042659179081E-2</v>
      </c>
      <c r="D484" s="128">
        <f t="shared" si="37"/>
        <v>-56508.042659179082</v>
      </c>
      <c r="E484" s="128">
        <f t="shared" ca="1" si="38"/>
        <v>67134.20341911391</v>
      </c>
      <c r="F484" s="124">
        <f t="shared" ca="1" si="39"/>
        <v>0.13918661698998291</v>
      </c>
      <c r="G484" s="128"/>
      <c r="H484" s="128"/>
      <c r="I484" s="124"/>
      <c r="J484" s="125"/>
      <c r="K484" s="128"/>
    </row>
    <row r="485" spans="1:11" x14ac:dyDescent="0.3">
      <c r="A485" s="73">
        <v>43143</v>
      </c>
      <c r="B485" s="130">
        <v>2656</v>
      </c>
      <c r="C485" s="125">
        <f t="shared" si="36"/>
        <v>-6.9223041983974887E-2</v>
      </c>
      <c r="D485" s="128">
        <f t="shared" si="37"/>
        <v>-69223.041983974894</v>
      </c>
      <c r="E485" s="128">
        <f t="shared" ca="1" si="38"/>
        <v>67134.20341911391</v>
      </c>
      <c r="F485" s="124">
        <f t="shared" ca="1" si="39"/>
        <v>0.14077096531729838</v>
      </c>
      <c r="G485" s="128"/>
      <c r="H485" s="128"/>
      <c r="I485" s="124"/>
      <c r="J485" s="125"/>
      <c r="K485" s="128"/>
    </row>
    <row r="486" spans="1:11" x14ac:dyDescent="0.3">
      <c r="A486" s="73">
        <v>43140</v>
      </c>
      <c r="B486" s="130">
        <v>2619.5500489999999</v>
      </c>
      <c r="C486" s="125">
        <f t="shared" si="36"/>
        <v>-8.8176651809281914E-2</v>
      </c>
      <c r="D486" s="128">
        <f t="shared" si="37"/>
        <v>-88176.651809281917</v>
      </c>
      <c r="E486" s="128">
        <f t="shared" ca="1" si="38"/>
        <v>60047.780810253636</v>
      </c>
      <c r="F486" s="124">
        <f t="shared" ca="1" si="39"/>
        <v>0.131017632295787</v>
      </c>
      <c r="G486" s="128"/>
      <c r="H486" s="128"/>
      <c r="I486" s="124"/>
      <c r="J486" s="125"/>
      <c r="K486" s="128"/>
    </row>
    <row r="487" spans="1:11" x14ac:dyDescent="0.3">
      <c r="A487" s="73">
        <v>43139</v>
      </c>
      <c r="B487" s="130">
        <v>2581</v>
      </c>
      <c r="C487" s="125">
        <f t="shared" si="36"/>
        <v>-9.0957118957471161E-2</v>
      </c>
      <c r="D487" s="128">
        <f t="shared" si="37"/>
        <v>-90957.118957471161</v>
      </c>
      <c r="E487" s="128">
        <f t="shared" ca="1" si="38"/>
        <v>52867.782890467817</v>
      </c>
      <c r="F487" s="124">
        <f t="shared" ca="1" si="39"/>
        <v>0.11834716390151168</v>
      </c>
      <c r="G487" s="128"/>
      <c r="H487" s="128"/>
      <c r="I487" s="124"/>
      <c r="J487" s="125"/>
      <c r="K487" s="128"/>
    </row>
    <row r="488" spans="1:11" x14ac:dyDescent="0.3">
      <c r="A488" s="73">
        <v>43138</v>
      </c>
      <c r="B488" s="130">
        <v>2681.6599120000001</v>
      </c>
      <c r="C488" s="125">
        <f t="shared" si="36"/>
        <v>-5.4934952408613347E-2</v>
      </c>
      <c r="D488" s="128">
        <f t="shared" si="37"/>
        <v>-54934.952408613346</v>
      </c>
      <c r="E488" s="128">
        <f t="shared" ca="1" si="38"/>
        <v>36242.321201239014</v>
      </c>
      <c r="F488" s="124">
        <f t="shared" ca="1" si="39"/>
        <v>0.16864734500145673</v>
      </c>
      <c r="G488" s="128"/>
      <c r="H488" s="128"/>
      <c r="I488" s="124"/>
      <c r="J488" s="125"/>
      <c r="K488" s="128"/>
    </row>
    <row r="489" spans="1:11" x14ac:dyDescent="0.3">
      <c r="A489" s="73">
        <v>43137</v>
      </c>
      <c r="B489" s="130">
        <v>2695.139893</v>
      </c>
      <c r="C489" s="125">
        <f t="shared" si="36"/>
        <v>-5.071623910627554E-2</v>
      </c>
      <c r="D489" s="128">
        <f t="shared" si="37"/>
        <v>-50716.239106275541</v>
      </c>
      <c r="E489" s="128">
        <f t="shared" ca="1" si="38"/>
        <v>20945.50025810405</v>
      </c>
      <c r="F489" s="124">
        <f t="shared" ca="1" si="39"/>
        <v>0.17533614236039785</v>
      </c>
      <c r="G489" s="128"/>
      <c r="H489" s="128"/>
      <c r="I489" s="124"/>
      <c r="J489" s="125"/>
      <c r="K489" s="128"/>
    </row>
    <row r="490" spans="1:11" x14ac:dyDescent="0.3">
      <c r="A490" s="73">
        <v>43136</v>
      </c>
      <c r="B490" s="130">
        <v>2648.9399410000001</v>
      </c>
      <c r="C490" s="125">
        <f t="shared" si="36"/>
        <v>-6.496010613731984E-2</v>
      </c>
      <c r="D490" s="128">
        <f t="shared" si="37"/>
        <v>-64960.106137319839</v>
      </c>
      <c r="E490" s="128">
        <f t="shared" ca="1" si="38"/>
        <v>18957.86928326216</v>
      </c>
      <c r="F490" s="124">
        <f t="shared" ca="1" si="39"/>
        <v>0.15545061975626107</v>
      </c>
      <c r="G490" s="128"/>
      <c r="H490" s="128"/>
      <c r="I490" s="124"/>
      <c r="J490" s="125"/>
      <c r="K490" s="128"/>
    </row>
    <row r="491" spans="1:11" x14ac:dyDescent="0.3">
      <c r="A491" s="73">
        <v>43133</v>
      </c>
      <c r="B491" s="130">
        <v>2762.1298830000001</v>
      </c>
      <c r="C491" s="125">
        <f t="shared" si="36"/>
        <v>-1.7140577575387561E-2</v>
      </c>
      <c r="D491" s="128">
        <f t="shared" si="37"/>
        <v>-17140.577575387561</v>
      </c>
      <c r="E491" s="128">
        <f t="shared" ca="1" si="38"/>
        <v>17096.110424552397</v>
      </c>
      <c r="F491" s="124">
        <f t="shared" ca="1" si="39"/>
        <v>0.20227471545360798</v>
      </c>
      <c r="G491" s="128"/>
      <c r="H491" s="128"/>
      <c r="I491" s="124"/>
      <c r="J491" s="125"/>
      <c r="K491" s="128"/>
    </row>
    <row r="492" spans="1:11" x14ac:dyDescent="0.3">
      <c r="A492" s="73">
        <v>43132</v>
      </c>
      <c r="B492" s="130">
        <v>2821.9799800000001</v>
      </c>
      <c r="C492" s="125">
        <f t="shared" si="36"/>
        <v>8.5595761131125325E-3</v>
      </c>
      <c r="D492" s="128">
        <f t="shared" si="37"/>
        <v>8559.5761131125328</v>
      </c>
      <c r="E492" s="128">
        <f t="shared" ca="1" si="38"/>
        <v>16788.092697858861</v>
      </c>
      <c r="F492" s="124">
        <f t="shared" ca="1" si="39"/>
        <v>0.23724920917621839</v>
      </c>
      <c r="G492" s="128"/>
      <c r="H492" s="128"/>
      <c r="I492" s="124"/>
      <c r="J492" s="125"/>
      <c r="K492" s="128"/>
    </row>
    <row r="493" spans="1:11" x14ac:dyDescent="0.3">
      <c r="A493" s="73">
        <v>43131</v>
      </c>
      <c r="B493" s="130">
        <v>2823.8100589999999</v>
      </c>
      <c r="C493" s="125">
        <f t="shared" si="36"/>
        <v>7.5823531173788705E-3</v>
      </c>
      <c r="D493" s="128">
        <f t="shared" si="37"/>
        <v>7582.3531173788706</v>
      </c>
      <c r="E493" s="128">
        <f t="shared" ca="1" si="38"/>
        <v>16788.092697858861</v>
      </c>
      <c r="F493" s="124">
        <f t="shared" ca="1" si="39"/>
        <v>0.23875764879071526</v>
      </c>
      <c r="G493" s="128"/>
      <c r="H493" s="128"/>
      <c r="I493" s="124"/>
      <c r="J493" s="125"/>
      <c r="K493" s="128"/>
    </row>
    <row r="494" spans="1:11" x14ac:dyDescent="0.3">
      <c r="A494" s="73">
        <v>43130</v>
      </c>
      <c r="B494" s="130">
        <v>2822.429932</v>
      </c>
      <c r="C494" s="125">
        <f t="shared" si="36"/>
        <v>1.6571704314402247E-2</v>
      </c>
      <c r="D494" s="128">
        <f t="shared" si="37"/>
        <v>16571.704314402246</v>
      </c>
      <c r="E494" s="128">
        <f t="shared" ca="1" si="38"/>
        <v>16788.092697858861</v>
      </c>
      <c r="F494" s="124">
        <f t="shared" ca="1" si="39"/>
        <v>0.23852163005918259</v>
      </c>
      <c r="G494" s="128"/>
      <c r="H494" s="128"/>
      <c r="I494" s="124"/>
      <c r="J494" s="125"/>
      <c r="K494" s="128"/>
    </row>
    <row r="495" spans="1:11" x14ac:dyDescent="0.3">
      <c r="A495" s="73">
        <v>43129</v>
      </c>
      <c r="B495" s="130">
        <v>2853.530029</v>
      </c>
      <c r="C495" s="125">
        <f t="shared" si="36"/>
        <v>2.415084100490561E-2</v>
      </c>
      <c r="D495" s="128">
        <f t="shared" si="37"/>
        <v>24150.841004905611</v>
      </c>
      <c r="E495" s="128">
        <f t="shared" ca="1" si="38"/>
        <v>16788.092697858861</v>
      </c>
      <c r="F495" s="124">
        <f t="shared" ca="1" si="39"/>
        <v>0.25105447481403753</v>
      </c>
      <c r="G495" s="128"/>
      <c r="H495" s="128"/>
      <c r="I495" s="124"/>
      <c r="J495" s="125"/>
      <c r="K495" s="128"/>
    </row>
    <row r="496" spans="1:11" x14ac:dyDescent="0.3">
      <c r="A496" s="73">
        <v>43126</v>
      </c>
      <c r="B496" s="130">
        <v>2872.8701169999999</v>
      </c>
      <c r="C496" s="125">
        <f t="shared" si="36"/>
        <v>3.8051589036897537E-2</v>
      </c>
      <c r="D496" s="128">
        <f t="shared" si="37"/>
        <v>38051.589036897538</v>
      </c>
      <c r="E496" s="128">
        <f t="shared" ca="1" si="38"/>
        <v>16788.092697858861</v>
      </c>
      <c r="F496" s="124">
        <f t="shared" ca="1" si="39"/>
        <v>0.25196440079744953</v>
      </c>
      <c r="G496" s="128"/>
      <c r="H496" s="128"/>
      <c r="I496" s="124"/>
      <c r="J496" s="125"/>
      <c r="K496" s="128"/>
    </row>
    <row r="497" spans="1:11" x14ac:dyDescent="0.3">
      <c r="A497" s="73">
        <v>43125</v>
      </c>
      <c r="B497" s="130">
        <v>2839.25</v>
      </c>
      <c r="C497" s="125">
        <f t="shared" si="36"/>
        <v>3.3119506250346653E-2</v>
      </c>
      <c r="D497" s="128">
        <f t="shared" si="37"/>
        <v>33119.506250346654</v>
      </c>
      <c r="E497" s="128">
        <f t="shared" ca="1" si="38"/>
        <v>16788.092697858861</v>
      </c>
      <c r="F497" s="124">
        <f t="shared" ca="1" si="39"/>
        <v>0.23624104536304191</v>
      </c>
      <c r="G497" s="128"/>
      <c r="H497" s="128"/>
      <c r="I497" s="124"/>
      <c r="J497" s="125"/>
      <c r="K497" s="128"/>
    </row>
    <row r="498" spans="1:11" x14ac:dyDescent="0.3">
      <c r="A498" s="73">
        <v>43124</v>
      </c>
      <c r="B498" s="130">
        <v>2837.540039</v>
      </c>
      <c r="C498" s="125">
        <f t="shared" si="36"/>
        <v>3.1348930420781462E-2</v>
      </c>
      <c r="D498" s="128">
        <f t="shared" si="37"/>
        <v>31348.930420781464</v>
      </c>
      <c r="E498" s="128">
        <f t="shared" ca="1" si="38"/>
        <v>16788.092697858861</v>
      </c>
      <c r="F498" s="124">
        <f t="shared" ca="1" si="39"/>
        <v>0.2345879447404946</v>
      </c>
      <c r="G498" s="128"/>
      <c r="H498" s="128"/>
      <c r="I498" s="124"/>
      <c r="J498" s="125"/>
      <c r="K498" s="128"/>
    </row>
    <row r="499" spans="1:11" x14ac:dyDescent="0.3">
      <c r="A499" s="73">
        <v>43123</v>
      </c>
      <c r="B499" s="130">
        <v>2839.1298830000001</v>
      </c>
      <c r="C499" s="125">
        <f t="shared" si="36"/>
        <v>3.3271314402750329E-2</v>
      </c>
      <c r="D499" s="128">
        <f t="shared" si="37"/>
        <v>33271.314402750329</v>
      </c>
      <c r="E499" s="128">
        <f t="shared" ca="1" si="38"/>
        <v>16788.092697858861</v>
      </c>
      <c r="F499" s="124">
        <f t="shared" ca="1" si="39"/>
        <v>0.24519413804260348</v>
      </c>
      <c r="G499" s="128"/>
      <c r="H499" s="128"/>
      <c r="I499" s="124"/>
      <c r="J499" s="125"/>
      <c r="K499" s="128"/>
    </row>
    <row r="500" spans="1:11" x14ac:dyDescent="0.3">
      <c r="A500" s="73">
        <v>43122</v>
      </c>
      <c r="B500" s="130">
        <v>2832.969971</v>
      </c>
      <c r="C500" s="125">
        <f t="shared" si="36"/>
        <v>3.2743405285476035E-2</v>
      </c>
      <c r="D500" s="128">
        <f t="shared" si="37"/>
        <v>32743.405285476034</v>
      </c>
      <c r="E500" s="128">
        <f t="shared" ca="1" si="38"/>
        <v>16788.092697858861</v>
      </c>
      <c r="F500" s="124">
        <f t="shared" ca="1" si="39"/>
        <v>0.25064896357133981</v>
      </c>
      <c r="G500" s="128"/>
      <c r="H500" s="128"/>
      <c r="I500" s="124"/>
      <c r="J500" s="125"/>
      <c r="K500" s="128"/>
    </row>
    <row r="501" spans="1:11" x14ac:dyDescent="0.3">
      <c r="A501" s="73">
        <v>43119</v>
      </c>
      <c r="B501" s="130">
        <v>2810.3000489999999</v>
      </c>
      <c r="C501" s="125">
        <f t="shared" si="36"/>
        <v>3.1685160120577427E-2</v>
      </c>
      <c r="D501" s="128">
        <f t="shared" si="37"/>
        <v>31685.160120577428</v>
      </c>
      <c r="E501" s="128">
        <f t="shared" ca="1" si="38"/>
        <v>16788.092697858861</v>
      </c>
      <c r="F501" s="124">
        <f t="shared" ca="1" si="39"/>
        <v>0.23730357194706553</v>
      </c>
      <c r="G501" s="128"/>
      <c r="H501" s="128"/>
      <c r="I501" s="124"/>
      <c r="J501" s="125"/>
      <c r="K501" s="128"/>
    </row>
    <row r="502" spans="1:11" x14ac:dyDescent="0.3">
      <c r="A502" s="73">
        <v>43118</v>
      </c>
      <c r="B502" s="130">
        <v>2798.030029</v>
      </c>
      <c r="C502" s="125">
        <f t="shared" si="36"/>
        <v>3.1318868050167259E-2</v>
      </c>
      <c r="D502" s="128">
        <f t="shared" si="37"/>
        <v>31318.868050167261</v>
      </c>
      <c r="E502" s="128">
        <f t="shared" ca="1" si="38"/>
        <v>16788.092697858861</v>
      </c>
      <c r="F502" s="124">
        <f t="shared" ca="1" si="39"/>
        <v>0.23604826717741734</v>
      </c>
      <c r="G502" s="128"/>
      <c r="H502" s="128"/>
      <c r="I502" s="124"/>
      <c r="J502" s="125"/>
      <c r="K502" s="128"/>
    </row>
    <row r="503" spans="1:11" x14ac:dyDescent="0.3">
      <c r="A503" s="73">
        <v>43117</v>
      </c>
      <c r="B503" s="130">
        <v>2802.5600589999999</v>
      </c>
      <c r="C503" s="125">
        <f t="shared" si="36"/>
        <v>3.9598487157362472E-2</v>
      </c>
      <c r="D503" s="128">
        <f t="shared" si="37"/>
        <v>39598.48715736247</v>
      </c>
      <c r="E503" s="128">
        <f t="shared" ca="1" si="38"/>
        <v>16788.092697858861</v>
      </c>
      <c r="F503" s="124">
        <f t="shared" ca="1" si="39"/>
        <v>0.23358093525353785</v>
      </c>
      <c r="G503" s="128"/>
      <c r="H503" s="128"/>
      <c r="I503" s="124"/>
      <c r="J503" s="125"/>
      <c r="K503" s="128"/>
    </row>
    <row r="504" spans="1:11" x14ac:dyDescent="0.3">
      <c r="A504" s="73">
        <v>43116</v>
      </c>
      <c r="B504" s="130">
        <v>2776.419922</v>
      </c>
      <c r="C504" s="125">
        <f t="shared" si="36"/>
        <v>3.8453555636562387E-2</v>
      </c>
      <c r="D504" s="128">
        <f t="shared" si="37"/>
        <v>38453.555636562385</v>
      </c>
      <c r="E504" s="128">
        <f t="shared" ca="1" si="38"/>
        <v>16788.092697858861</v>
      </c>
      <c r="F504" s="124">
        <f t="shared" ca="1" si="39"/>
        <v>0.22423047546074137</v>
      </c>
      <c r="G504" s="128"/>
      <c r="H504" s="128"/>
      <c r="I504" s="124"/>
      <c r="J504" s="125"/>
      <c r="K504" s="128"/>
    </row>
    <row r="505" spans="1:11" x14ac:dyDescent="0.3">
      <c r="A505" s="73">
        <v>43112</v>
      </c>
      <c r="B505" s="130">
        <v>2786.23999</v>
      </c>
      <c r="C505" s="125">
        <f t="shared" si="36"/>
        <v>3.6725016024961255E-2</v>
      </c>
      <c r="D505" s="128">
        <f t="shared" si="37"/>
        <v>36725.016024961253</v>
      </c>
      <c r="E505" s="128">
        <f t="shared" ca="1" si="38"/>
        <v>16788.092697858861</v>
      </c>
      <c r="F505" s="124">
        <f t="shared" ca="1" si="39"/>
        <v>0.22491476500276075</v>
      </c>
      <c r="G505" s="128"/>
      <c r="H505" s="128"/>
      <c r="I505" s="124"/>
      <c r="J505" s="125"/>
      <c r="K505" s="128"/>
    </row>
    <row r="506" spans="1:11" x14ac:dyDescent="0.3">
      <c r="A506" s="73">
        <v>43111</v>
      </c>
      <c r="B506" s="130">
        <v>2767.5600589999999</v>
      </c>
      <c r="C506" s="125">
        <f t="shared" si="36"/>
        <v>3.1663052648315038E-2</v>
      </c>
      <c r="D506" s="128">
        <f t="shared" si="37"/>
        <v>31663.052648315039</v>
      </c>
      <c r="E506" s="128">
        <f t="shared" ca="1" si="38"/>
        <v>16788.092697858861</v>
      </c>
      <c r="F506" s="124">
        <f t="shared" ca="1" si="39"/>
        <v>0.21895321211669949</v>
      </c>
      <c r="G506" s="128"/>
      <c r="H506" s="128"/>
      <c r="I506" s="124"/>
      <c r="J506" s="125"/>
      <c r="K506" s="128"/>
    </row>
    <row r="507" spans="1:11" x14ac:dyDescent="0.3">
      <c r="A507" s="73">
        <v>43110</v>
      </c>
      <c r="B507" s="130">
        <v>2748.2299800000001</v>
      </c>
      <c r="C507" s="125">
        <f t="shared" si="36"/>
        <v>2.5267666480134343E-2</v>
      </c>
      <c r="D507" s="128">
        <f t="shared" si="37"/>
        <v>25267.666480134343</v>
      </c>
      <c r="E507" s="128">
        <f t="shared" ca="1" si="38"/>
        <v>16788.092697858861</v>
      </c>
      <c r="F507" s="124">
        <f t="shared" ca="1" si="39"/>
        <v>0.2078432474845997</v>
      </c>
      <c r="G507" s="128"/>
      <c r="H507" s="128"/>
      <c r="I507" s="124"/>
      <c r="J507" s="125"/>
      <c r="K507" s="128"/>
    </row>
    <row r="508" spans="1:11" x14ac:dyDescent="0.3">
      <c r="A508" s="73">
        <v>43109</v>
      </c>
      <c r="B508" s="130">
        <v>2751.290039</v>
      </c>
      <c r="C508" s="125">
        <f t="shared" si="36"/>
        <v>2.5322899361089224E-2</v>
      </c>
      <c r="D508" s="128">
        <f t="shared" si="37"/>
        <v>25322.899361089225</v>
      </c>
      <c r="E508" s="128">
        <f t="shared" ca="1" si="38"/>
        <v>16788.092697858861</v>
      </c>
      <c r="F508" s="124">
        <f t="shared" ca="1" si="39"/>
        <v>0.21260970418958558</v>
      </c>
      <c r="G508" s="128"/>
      <c r="H508" s="128"/>
      <c r="I508" s="124"/>
      <c r="J508" s="125"/>
      <c r="K508" s="128"/>
    </row>
    <row r="509" spans="1:11" x14ac:dyDescent="0.3">
      <c r="A509" s="73">
        <v>43108</v>
      </c>
      <c r="B509" s="130">
        <v>2747.709961</v>
      </c>
      <c r="C509" s="125">
        <f t="shared" si="36"/>
        <v>2.3519554863784542E-2</v>
      </c>
      <c r="D509" s="128">
        <f t="shared" si="37"/>
        <v>23519.554863784542</v>
      </c>
      <c r="E509" s="128">
        <f t="shared" ca="1" si="38"/>
        <v>16788.092697858861</v>
      </c>
      <c r="F509" s="124">
        <f t="shared" ca="1" si="39"/>
        <v>0.2110318126321642</v>
      </c>
      <c r="G509" s="128"/>
      <c r="H509" s="128"/>
      <c r="I509" s="124"/>
      <c r="J509" s="125"/>
      <c r="K509" s="128"/>
    </row>
    <row r="510" spans="1:11" x14ac:dyDescent="0.3">
      <c r="A510" s="73">
        <v>43105</v>
      </c>
      <c r="B510" s="130">
        <v>2743.1499020000001</v>
      </c>
      <c r="C510" s="125">
        <f t="shared" si="36"/>
        <v>2.3849921433237053E-2</v>
      </c>
      <c r="D510" s="128">
        <f t="shared" si="37"/>
        <v>23849.921433237054</v>
      </c>
      <c r="E510" s="128">
        <f t="shared" ca="1" si="38"/>
        <v>16788.092697858861</v>
      </c>
      <c r="F510" s="124">
        <f t="shared" ca="1" si="39"/>
        <v>0.20473167357404698</v>
      </c>
      <c r="G510" s="128"/>
      <c r="H510" s="128"/>
      <c r="I510" s="124"/>
      <c r="J510" s="125"/>
      <c r="K510" s="128"/>
    </row>
    <row r="511" spans="1:11" x14ac:dyDescent="0.3">
      <c r="A511" s="73">
        <v>43104</v>
      </c>
      <c r="B511" s="130">
        <v>2723.98999</v>
      </c>
      <c r="C511" s="125">
        <f t="shared" si="36"/>
        <v>1.5856981230389477E-2</v>
      </c>
      <c r="D511" s="128">
        <f t="shared" si="37"/>
        <v>15856.981230389478</v>
      </c>
      <c r="E511" s="128">
        <f t="shared" ca="1" si="38"/>
        <v>16788.092697858861</v>
      </c>
      <c r="F511" s="124">
        <f t="shared" ca="1" si="39"/>
        <v>0.20052445570735999</v>
      </c>
      <c r="G511" s="128"/>
      <c r="H511" s="128"/>
      <c r="I511" s="124"/>
      <c r="J511" s="125"/>
      <c r="K511" s="128"/>
    </row>
    <row r="512" spans="1:11" x14ac:dyDescent="0.3">
      <c r="A512" s="73">
        <v>43103</v>
      </c>
      <c r="B512" s="130">
        <v>2713.0600589999999</v>
      </c>
      <c r="C512" s="125">
        <f t="shared" si="36"/>
        <v>8.5125597544775111E-3</v>
      </c>
      <c r="D512" s="128">
        <f t="shared" si="37"/>
        <v>8512.5597544775119</v>
      </c>
      <c r="E512" s="128">
        <f t="shared" ca="1" si="38"/>
        <v>16788.092697858861</v>
      </c>
      <c r="F512" s="124">
        <f t="shared" ca="1" si="39"/>
        <v>0.1947858896840251</v>
      </c>
      <c r="G512" s="128"/>
      <c r="H512" s="128"/>
      <c r="I512" s="124"/>
      <c r="J512" s="125"/>
      <c r="K512" s="128"/>
    </row>
    <row r="513" spans="1:11" x14ac:dyDescent="0.3">
      <c r="A513" s="73">
        <v>43102</v>
      </c>
      <c r="B513" s="130">
        <v>2695.8100589999999</v>
      </c>
      <c r="C513" s="125">
        <f t="shared" si="36"/>
        <v>7.4743720813554848E-3</v>
      </c>
      <c r="D513" s="128">
        <f t="shared" si="37"/>
        <v>7474.3720813554846</v>
      </c>
      <c r="E513" s="128">
        <f t="shared" ca="1" si="38"/>
        <v>16788.092697858861</v>
      </c>
      <c r="F513" s="124">
        <f t="shared" ca="1" si="39"/>
        <v>0.1939827028028458</v>
      </c>
      <c r="G513" s="128"/>
      <c r="H513" s="128"/>
      <c r="I513" s="124"/>
      <c r="J513" s="125"/>
      <c r="K513" s="128"/>
    </row>
    <row r="514" spans="1:11" x14ac:dyDescent="0.3">
      <c r="A514" s="73">
        <v>43098</v>
      </c>
      <c r="B514" s="130">
        <v>2673.610107</v>
      </c>
      <c r="C514" s="125">
        <f t="shared" si="36"/>
        <v>8.1448022136236808E-3</v>
      </c>
      <c r="D514" s="128">
        <f t="shared" si="37"/>
        <v>8144.8022136236805</v>
      </c>
      <c r="E514" s="128">
        <f t="shared" ca="1" si="38"/>
        <v>16788.092697858861</v>
      </c>
      <c r="F514" s="124">
        <f t="shared" ca="1" si="39"/>
        <v>0.19419965511111914</v>
      </c>
      <c r="G514" s="128"/>
      <c r="H514" s="128"/>
      <c r="I514" s="124"/>
      <c r="J514" s="125"/>
      <c r="K514" s="128"/>
    </row>
    <row r="515" spans="1:11" x14ac:dyDescent="0.3">
      <c r="A515" s="73">
        <v>43097</v>
      </c>
      <c r="B515" s="130">
        <v>2687.540039</v>
      </c>
      <c r="C515" s="125">
        <f t="shared" si="36"/>
        <v>9.2719980815083591E-3</v>
      </c>
      <c r="D515" s="128">
        <f t="shared" si="37"/>
        <v>9271.99808150836</v>
      </c>
      <c r="E515" s="128">
        <f t="shared" ca="1" si="38"/>
        <v>16788.092697858861</v>
      </c>
      <c r="F515" s="124">
        <f t="shared" ca="1" si="39"/>
        <v>0.19485520884710872</v>
      </c>
      <c r="G515" s="128"/>
      <c r="H515" s="128"/>
      <c r="I515" s="124"/>
      <c r="J515" s="125"/>
      <c r="K515" s="128"/>
    </row>
    <row r="516" spans="1:11" x14ac:dyDescent="0.3">
      <c r="A516" s="73">
        <v>43096</v>
      </c>
      <c r="B516" s="130">
        <v>2682.6201169999999</v>
      </c>
      <c r="C516" s="125">
        <f t="shared" si="36"/>
        <v>6.9479147845146194E-3</v>
      </c>
      <c r="D516" s="128">
        <f t="shared" si="37"/>
        <v>6947.914784514619</v>
      </c>
      <c r="E516" s="128">
        <f t="shared" ca="1" si="38"/>
        <v>16788.092697858861</v>
      </c>
      <c r="F516" s="124">
        <f t="shared" ca="1" si="39"/>
        <v>0.19231804241964467</v>
      </c>
      <c r="G516" s="128"/>
      <c r="H516" s="128"/>
      <c r="I516" s="124"/>
      <c r="J516" s="125"/>
      <c r="K516" s="128"/>
    </row>
    <row r="517" spans="1:11" x14ac:dyDescent="0.3">
      <c r="A517" s="73">
        <v>43095</v>
      </c>
      <c r="B517" s="130">
        <v>2680.5</v>
      </c>
      <c r="C517" s="125">
        <f t="shared" si="36"/>
        <v>7.7105590912391886E-3</v>
      </c>
      <c r="D517" s="128">
        <f t="shared" si="37"/>
        <v>7710.559091239189</v>
      </c>
      <c r="E517" s="128">
        <f t="shared" ca="1" si="38"/>
        <v>16788.092697858861</v>
      </c>
      <c r="F517" s="124">
        <f t="shared" ca="1" si="39"/>
        <v>0.18141996854224818</v>
      </c>
      <c r="G517" s="128"/>
      <c r="H517" s="128"/>
      <c r="I517" s="124"/>
      <c r="J517" s="125"/>
      <c r="K517" s="128"/>
    </row>
    <row r="518" spans="1:11" x14ac:dyDescent="0.3">
      <c r="A518" s="73">
        <v>43091</v>
      </c>
      <c r="B518" s="130">
        <v>2683.3400879999999</v>
      </c>
      <c r="C518" s="125">
        <f t="shared" si="36"/>
        <v>1.2008330379030818E-2</v>
      </c>
      <c r="D518" s="128">
        <f t="shared" si="37"/>
        <v>12008.330379030818</v>
      </c>
      <c r="E518" s="128">
        <f t="shared" ca="1" si="38"/>
        <v>16788.092697858861</v>
      </c>
      <c r="F518" s="124">
        <f t="shared" ca="1" si="39"/>
        <v>0.18533081326982548</v>
      </c>
      <c r="G518" s="128"/>
      <c r="H518" s="128"/>
      <c r="I518" s="124"/>
      <c r="J518" s="125"/>
      <c r="K518" s="128"/>
    </row>
    <row r="519" spans="1:11" x14ac:dyDescent="0.3">
      <c r="A519" s="73">
        <v>43090</v>
      </c>
      <c r="B519" s="130">
        <v>2684.570068</v>
      </c>
      <c r="C519" s="125">
        <f t="shared" si="36"/>
        <v>1.8047193517183979E-2</v>
      </c>
      <c r="D519" s="128">
        <f t="shared" si="37"/>
        <v>18047.19351718398</v>
      </c>
      <c r="E519" s="128">
        <f t="shared" ca="1" si="38"/>
        <v>16788.092697858861</v>
      </c>
      <c r="F519" s="124">
        <f t="shared" ca="1" si="39"/>
        <v>0.18735851775660883</v>
      </c>
      <c r="G519" s="128"/>
      <c r="H519" s="128"/>
      <c r="I519" s="124"/>
      <c r="J519" s="125"/>
      <c r="K519" s="128"/>
    </row>
    <row r="520" spans="1:11" x14ac:dyDescent="0.3">
      <c r="A520" s="73">
        <v>43089</v>
      </c>
      <c r="B520" s="130">
        <v>2679.25</v>
      </c>
      <c r="C520" s="125">
        <f t="shared" ref="C520:C583" si="40">B520/B530-1</f>
        <v>1.9009070814263618E-2</v>
      </c>
      <c r="D520" s="128">
        <f t="shared" ref="D520:D583" si="41">C520*$B$5</f>
        <v>19009.070814263618</v>
      </c>
      <c r="E520" s="128">
        <f t="shared" ref="E520:E583" ca="1" si="42">ABS(_xlfn.PERCENTILE.INC(OFFSET(D520,0,0,Window),1-VaRLevel))</f>
        <v>16788.092697858861</v>
      </c>
      <c r="F520" s="124">
        <f t="shared" ca="1" si="39"/>
        <v>0.18279787055786079</v>
      </c>
      <c r="G520" s="128"/>
      <c r="H520" s="128"/>
      <c r="I520" s="124"/>
      <c r="J520" s="125"/>
      <c r="K520" s="128"/>
    </row>
    <row r="521" spans="1:11" x14ac:dyDescent="0.3">
      <c r="A521" s="73">
        <v>43088</v>
      </c>
      <c r="B521" s="130">
        <v>2681.469971</v>
      </c>
      <c r="C521" s="125">
        <f t="shared" si="40"/>
        <v>1.9737029878604373E-2</v>
      </c>
      <c r="D521" s="128">
        <f t="shared" si="41"/>
        <v>19737.029878604371</v>
      </c>
      <c r="E521" s="128">
        <f t="shared" ca="1" si="42"/>
        <v>16788.092697858861</v>
      </c>
      <c r="F521" s="124">
        <f t="shared" ref="F521:F584" ca="1" si="43">B521/OFFSET(B521,250,0)-1</f>
        <v>0.18086894220054539</v>
      </c>
      <c r="G521" s="128"/>
      <c r="H521" s="128"/>
      <c r="I521" s="124"/>
      <c r="J521" s="125"/>
      <c r="K521" s="128"/>
    </row>
    <row r="522" spans="1:11" x14ac:dyDescent="0.3">
      <c r="A522" s="73">
        <v>43087</v>
      </c>
      <c r="B522" s="130">
        <v>2690.1599120000001</v>
      </c>
      <c r="C522" s="125">
        <f t="shared" si="40"/>
        <v>1.9216186817565539E-2</v>
      </c>
      <c r="D522" s="128">
        <f t="shared" si="41"/>
        <v>19216.18681756554</v>
      </c>
      <c r="E522" s="128">
        <f t="shared" ca="1" si="42"/>
        <v>16788.092697858861</v>
      </c>
      <c r="F522" s="124">
        <f t="shared" ca="1" si="43"/>
        <v>0.18900517452535426</v>
      </c>
      <c r="G522" s="128"/>
      <c r="H522" s="128"/>
      <c r="I522" s="124"/>
      <c r="J522" s="125"/>
      <c r="K522" s="128"/>
    </row>
    <row r="523" spans="1:11" x14ac:dyDescent="0.3">
      <c r="A523" s="73">
        <v>43084</v>
      </c>
      <c r="B523" s="130">
        <v>2675.8100589999999</v>
      </c>
      <c r="C523" s="125">
        <f t="shared" si="40"/>
        <v>1.271282798883977E-2</v>
      </c>
      <c r="D523" s="128">
        <f t="shared" si="41"/>
        <v>12712.82798883977</v>
      </c>
      <c r="E523" s="128">
        <f t="shared" ca="1" si="42"/>
        <v>16788.092697858861</v>
      </c>
      <c r="F523" s="124">
        <f t="shared" ca="1" si="43"/>
        <v>0.18499868401780706</v>
      </c>
      <c r="G523" s="128"/>
      <c r="H523" s="128"/>
      <c r="I523" s="124"/>
      <c r="J523" s="125"/>
      <c r="K523" s="128"/>
    </row>
    <row r="524" spans="1:11" x14ac:dyDescent="0.3">
      <c r="A524" s="73">
        <v>43083</v>
      </c>
      <c r="B524" s="130">
        <v>2652.01001</v>
      </c>
      <c r="C524" s="125">
        <f t="shared" si="40"/>
        <v>1.673200382798834E-3</v>
      </c>
      <c r="D524" s="128">
        <f t="shared" si="41"/>
        <v>1673.200382798834</v>
      </c>
      <c r="E524" s="128">
        <f t="shared" ca="1" si="42"/>
        <v>16788.092697858861</v>
      </c>
      <c r="F524" s="124">
        <f t="shared" ca="1" si="43"/>
        <v>0.17240265425318091</v>
      </c>
      <c r="G524" s="128"/>
      <c r="H524" s="128"/>
      <c r="I524" s="124"/>
      <c r="J524" s="125"/>
      <c r="K524" s="128"/>
    </row>
    <row r="525" spans="1:11" x14ac:dyDescent="0.3">
      <c r="A525" s="73">
        <v>43082</v>
      </c>
      <c r="B525" s="130">
        <v>2662.8500979999999</v>
      </c>
      <c r="C525" s="125">
        <f t="shared" si="40"/>
        <v>1.400573063460242E-2</v>
      </c>
      <c r="D525" s="128">
        <f t="shared" si="41"/>
        <v>14005.73063460242</v>
      </c>
      <c r="E525" s="128">
        <f t="shared" ca="1" si="42"/>
        <v>16788.092697858861</v>
      </c>
      <c r="F525" s="124">
        <f t="shared" ca="1" si="43"/>
        <v>0.18176616475927587</v>
      </c>
      <c r="G525" s="128"/>
      <c r="H525" s="128"/>
      <c r="I525" s="124"/>
      <c r="J525" s="125"/>
      <c r="K525" s="128"/>
    </row>
    <row r="526" spans="1:11" x14ac:dyDescent="0.3">
      <c r="A526" s="73">
        <v>43081</v>
      </c>
      <c r="B526" s="130">
        <v>2664.110107</v>
      </c>
      <c r="C526" s="125">
        <f t="shared" si="40"/>
        <v>1.411096422196545E-2</v>
      </c>
      <c r="D526" s="128">
        <f t="shared" si="41"/>
        <v>14110.964221965449</v>
      </c>
      <c r="E526" s="128">
        <f t="shared" ca="1" si="42"/>
        <v>16788.092697858861</v>
      </c>
      <c r="F526" s="124">
        <f t="shared" ca="1" si="43"/>
        <v>0.17272821518898374</v>
      </c>
      <c r="G526" s="128"/>
      <c r="H526" s="128"/>
      <c r="I526" s="124"/>
      <c r="J526" s="125"/>
      <c r="K526" s="128"/>
    </row>
    <row r="527" spans="1:11" x14ac:dyDescent="0.3">
      <c r="A527" s="73">
        <v>43080</v>
      </c>
      <c r="B527" s="130">
        <v>2659.98999</v>
      </c>
      <c r="C527" s="125">
        <f t="shared" si="40"/>
        <v>2.2514653441636945E-2</v>
      </c>
      <c r="D527" s="128">
        <f t="shared" si="41"/>
        <v>22514.653441636943</v>
      </c>
      <c r="E527" s="128">
        <f t="shared" ca="1" si="42"/>
        <v>16788.092697858861</v>
      </c>
      <c r="F527" s="124">
        <f t="shared" ca="1" si="43"/>
        <v>0.17857207746894543</v>
      </c>
      <c r="G527" s="128"/>
      <c r="H527" s="128"/>
      <c r="I527" s="124"/>
      <c r="J527" s="125"/>
      <c r="K527" s="128"/>
    </row>
    <row r="528" spans="1:11" x14ac:dyDescent="0.3">
      <c r="A528" s="73">
        <v>43077</v>
      </c>
      <c r="B528" s="130">
        <v>2651.5</v>
      </c>
      <c r="C528" s="125">
        <f t="shared" si="40"/>
        <v>1.8859399893573325E-2</v>
      </c>
      <c r="D528" s="128">
        <f t="shared" si="41"/>
        <v>18859.399893573325</v>
      </c>
      <c r="E528" s="128">
        <f t="shared" ca="1" si="42"/>
        <v>16788.092697858861</v>
      </c>
      <c r="F528" s="124">
        <f t="shared" ca="1" si="43"/>
        <v>0.1734741145146339</v>
      </c>
      <c r="G528" s="128"/>
      <c r="H528" s="128"/>
      <c r="I528" s="124"/>
      <c r="J528" s="125"/>
      <c r="K528" s="128"/>
    </row>
    <row r="529" spans="1:11" x14ac:dyDescent="0.3">
      <c r="A529" s="73">
        <v>43076</v>
      </c>
      <c r="B529" s="130">
        <v>2636.9799800000001</v>
      </c>
      <c r="C529" s="125">
        <f t="shared" si="40"/>
        <v>1.5363369939184413E-2</v>
      </c>
      <c r="D529" s="128">
        <f t="shared" si="41"/>
        <v>15363.369939184413</v>
      </c>
      <c r="E529" s="128">
        <f t="shared" ca="1" si="42"/>
        <v>16788.092697858861</v>
      </c>
      <c r="F529" s="124">
        <f t="shared" ca="1" si="43"/>
        <v>0.1739790708999529</v>
      </c>
      <c r="G529" s="128"/>
      <c r="H529" s="128"/>
      <c r="I529" s="124"/>
      <c r="J529" s="125"/>
      <c r="K529" s="128"/>
    </row>
    <row r="530" spans="1:11" x14ac:dyDescent="0.3">
      <c r="A530" s="73">
        <v>43075</v>
      </c>
      <c r="B530" s="130">
        <v>2629.2700199999999</v>
      </c>
      <c r="C530" s="125">
        <f t="shared" si="40"/>
        <v>1.163510642916088E-2</v>
      </c>
      <c r="D530" s="128">
        <f t="shared" si="41"/>
        <v>11635.10642916088</v>
      </c>
      <c r="E530" s="128">
        <f t="shared" ca="1" si="42"/>
        <v>16788.092697858861</v>
      </c>
      <c r="F530" s="124">
        <f t="shared" ca="1" si="43"/>
        <v>0.17307422091093594</v>
      </c>
      <c r="G530" s="128"/>
      <c r="H530" s="128"/>
      <c r="I530" s="124"/>
      <c r="J530" s="125"/>
      <c r="K530" s="128"/>
    </row>
    <row r="531" spans="1:11" x14ac:dyDescent="0.3">
      <c r="A531" s="73">
        <v>43074</v>
      </c>
      <c r="B531" s="130">
        <v>2629.570068</v>
      </c>
      <c r="C531" s="125">
        <f t="shared" si="40"/>
        <v>1.8368553589439562E-2</v>
      </c>
      <c r="D531" s="128">
        <f t="shared" si="41"/>
        <v>18368.553589439562</v>
      </c>
      <c r="E531" s="128">
        <f t="shared" ca="1" si="42"/>
        <v>16788.092697858861</v>
      </c>
      <c r="F531" s="124">
        <f t="shared" ca="1" si="43"/>
        <v>0.18865131192191864</v>
      </c>
      <c r="G531" s="128"/>
      <c r="H531" s="128"/>
      <c r="I531" s="124"/>
      <c r="J531" s="125"/>
      <c r="K531" s="128"/>
    </row>
    <row r="532" spans="1:11" x14ac:dyDescent="0.3">
      <c r="A532" s="73">
        <v>43073</v>
      </c>
      <c r="B532" s="130">
        <v>2639.4399410000001</v>
      </c>
      <c r="C532" s="125">
        <f t="shared" si="40"/>
        <v>2.3494906914903746E-2</v>
      </c>
      <c r="D532" s="128">
        <f t="shared" si="41"/>
        <v>23494.906914903746</v>
      </c>
      <c r="E532" s="128">
        <f t="shared" ca="1" si="42"/>
        <v>16788.092697858861</v>
      </c>
      <c r="F532" s="124">
        <f t="shared" ca="1" si="43"/>
        <v>0.19718239028720941</v>
      </c>
      <c r="G532" s="128"/>
      <c r="H532" s="128"/>
      <c r="I532" s="124"/>
      <c r="J532" s="125"/>
      <c r="K532" s="128"/>
    </row>
    <row r="533" spans="1:11" x14ac:dyDescent="0.3">
      <c r="A533" s="73">
        <v>43070</v>
      </c>
      <c r="B533" s="130">
        <v>2642.219971</v>
      </c>
      <c r="C533" s="125">
        <f t="shared" si="40"/>
        <v>2.1882427693499462E-2</v>
      </c>
      <c r="D533" s="128">
        <f t="shared" si="41"/>
        <v>21882.427693499463</v>
      </c>
      <c r="E533" s="128">
        <f t="shared" ca="1" si="42"/>
        <v>16788.092697858861</v>
      </c>
      <c r="F533" s="124">
        <f t="shared" ca="1" si="43"/>
        <v>0.20541984537310265</v>
      </c>
      <c r="G533" s="128"/>
      <c r="H533" s="128"/>
      <c r="I533" s="124"/>
      <c r="J533" s="125"/>
      <c r="K533" s="128"/>
    </row>
    <row r="534" spans="1:11" x14ac:dyDescent="0.3">
      <c r="A534" s="73">
        <v>43069</v>
      </c>
      <c r="B534" s="130">
        <v>2647.580078</v>
      </c>
      <c r="C534" s="125">
        <f t="shared" si="40"/>
        <v>3.2347855516724033E-2</v>
      </c>
      <c r="D534" s="128">
        <f t="shared" si="41"/>
        <v>32347.855516724034</v>
      </c>
      <c r="E534" s="128">
        <f t="shared" ca="1" si="42"/>
        <v>16788.092697858861</v>
      </c>
      <c r="F534" s="124">
        <f t="shared" ca="1" si="43"/>
        <v>0.2083447358148085</v>
      </c>
      <c r="G534" s="128"/>
      <c r="H534" s="128"/>
      <c r="I534" s="124"/>
      <c r="J534" s="125"/>
      <c r="K534" s="128"/>
    </row>
    <row r="535" spans="1:11" x14ac:dyDescent="0.3">
      <c r="A535" s="73">
        <v>43068</v>
      </c>
      <c r="B535" s="130">
        <v>2626.070068</v>
      </c>
      <c r="C535" s="125">
        <f t="shared" si="40"/>
        <v>1.8302570063089441E-2</v>
      </c>
      <c r="D535" s="128">
        <f t="shared" si="41"/>
        <v>18302.570063089439</v>
      </c>
      <c r="E535" s="128">
        <f t="shared" ca="1" si="42"/>
        <v>16788.092697858861</v>
      </c>
      <c r="F535" s="124">
        <f t="shared" ca="1" si="43"/>
        <v>0.19431419610401202</v>
      </c>
      <c r="G535" s="128"/>
      <c r="H535" s="128"/>
      <c r="I535" s="124"/>
      <c r="J535" s="125"/>
      <c r="K535" s="128"/>
    </row>
    <row r="536" spans="1:11" x14ac:dyDescent="0.3">
      <c r="A536" s="73">
        <v>43067</v>
      </c>
      <c r="B536" s="130">
        <v>2627.040039</v>
      </c>
      <c r="C536" s="125">
        <f t="shared" si="40"/>
        <v>1.6325942636030488E-2</v>
      </c>
      <c r="D536" s="128">
        <f t="shared" si="41"/>
        <v>16325.942636030488</v>
      </c>
      <c r="E536" s="128">
        <f t="shared" ca="1" si="42"/>
        <v>16788.092697858861</v>
      </c>
      <c r="F536" s="124">
        <f t="shared" ca="1" si="43"/>
        <v>0.19158516227422551</v>
      </c>
      <c r="G536" s="128"/>
      <c r="H536" s="128"/>
      <c r="I536" s="124"/>
      <c r="J536" s="125"/>
      <c r="K536" s="128"/>
    </row>
    <row r="537" spans="1:11" x14ac:dyDescent="0.3">
      <c r="A537" s="73">
        <v>43066</v>
      </c>
      <c r="B537" s="130">
        <v>2601.419922</v>
      </c>
      <c r="C537" s="125">
        <f t="shared" si="40"/>
        <v>7.404202701930096E-3</v>
      </c>
      <c r="D537" s="128">
        <f t="shared" si="41"/>
        <v>7404.2027019300958</v>
      </c>
      <c r="E537" s="128">
        <f t="shared" ca="1" si="42"/>
        <v>16788.092697858861</v>
      </c>
      <c r="F537" s="124">
        <f t="shared" ca="1" si="43"/>
        <v>0.18153986713326686</v>
      </c>
      <c r="G537" s="128"/>
      <c r="H537" s="128"/>
      <c r="I537" s="124"/>
      <c r="J537" s="125"/>
      <c r="K537" s="128"/>
    </row>
    <row r="538" spans="1:11" x14ac:dyDescent="0.3">
      <c r="A538" s="73">
        <v>43063</v>
      </c>
      <c r="B538" s="130">
        <v>2602.419922</v>
      </c>
      <c r="C538" s="125">
        <f t="shared" si="40"/>
        <v>6.8868167058377949E-3</v>
      </c>
      <c r="D538" s="128">
        <f t="shared" si="41"/>
        <v>6886.8167058377949</v>
      </c>
      <c r="E538" s="128">
        <f t="shared" ca="1" si="42"/>
        <v>16788.092697858861</v>
      </c>
      <c r="F538" s="124">
        <f t="shared" ca="1" si="43"/>
        <v>0.17578322758408915</v>
      </c>
      <c r="G538" s="128"/>
      <c r="H538" s="128"/>
      <c r="I538" s="124"/>
      <c r="J538" s="125"/>
      <c r="K538" s="128"/>
    </row>
    <row r="539" spans="1:11" x14ac:dyDescent="0.3">
      <c r="A539" s="73">
        <v>43061</v>
      </c>
      <c r="B539" s="130">
        <v>2597.080078</v>
      </c>
      <c r="C539" s="125">
        <f t="shared" si="40"/>
        <v>1.0407862848818006E-3</v>
      </c>
      <c r="D539" s="128">
        <f t="shared" si="41"/>
        <v>1040.7862848818006</v>
      </c>
      <c r="E539" s="128">
        <f t="shared" ca="1" si="42"/>
        <v>16788.092697858861</v>
      </c>
      <c r="F539" s="124">
        <f t="shared" ca="1" si="43"/>
        <v>0.1779636925146717</v>
      </c>
      <c r="G539" s="128"/>
      <c r="H539" s="128"/>
      <c r="I539" s="124"/>
      <c r="J539" s="125"/>
      <c r="K539" s="128"/>
    </row>
    <row r="540" spans="1:11" x14ac:dyDescent="0.3">
      <c r="A540" s="73">
        <v>43060</v>
      </c>
      <c r="B540" s="130">
        <v>2599.030029</v>
      </c>
      <c r="C540" s="125">
        <f t="shared" si="40"/>
        <v>3.2386346024664281E-3</v>
      </c>
      <c r="D540" s="128">
        <f t="shared" si="41"/>
        <v>3238.6346024664281</v>
      </c>
      <c r="E540" s="128">
        <f t="shared" ca="1" si="42"/>
        <v>16788.092697858861</v>
      </c>
      <c r="F540" s="124">
        <f t="shared" ca="1" si="43"/>
        <v>0.17980067482920092</v>
      </c>
      <c r="G540" s="128"/>
      <c r="H540" s="128"/>
      <c r="I540" s="124"/>
      <c r="J540" s="125"/>
      <c r="K540" s="128"/>
    </row>
    <row r="541" spans="1:11" x14ac:dyDescent="0.3">
      <c r="A541" s="73">
        <v>43059</v>
      </c>
      <c r="B541" s="130">
        <v>2582.139893</v>
      </c>
      <c r="C541" s="125">
        <f t="shared" si="40"/>
        <v>-3.4695250357699159E-3</v>
      </c>
      <c r="D541" s="128">
        <f t="shared" si="41"/>
        <v>-3469.525035769916</v>
      </c>
      <c r="E541" s="128">
        <f t="shared" ca="1" si="42"/>
        <v>16788.092697858861</v>
      </c>
      <c r="F541" s="124">
        <f t="shared" ca="1" si="43"/>
        <v>0.17467176158352804</v>
      </c>
      <c r="G541" s="128"/>
      <c r="H541" s="128"/>
      <c r="I541" s="124"/>
      <c r="J541" s="125"/>
      <c r="K541" s="128"/>
    </row>
    <row r="542" spans="1:11" x14ac:dyDescent="0.3">
      <c r="A542" s="73">
        <v>43056</v>
      </c>
      <c r="B542" s="130">
        <v>2578.8500979999999</v>
      </c>
      <c r="C542" s="125">
        <f t="shared" si="40"/>
        <v>-3.4739356738799909E-3</v>
      </c>
      <c r="D542" s="128">
        <f t="shared" si="41"/>
        <v>-3473.9356738799911</v>
      </c>
      <c r="E542" s="128">
        <f t="shared" ca="1" si="42"/>
        <v>16788.092697858861</v>
      </c>
      <c r="F542" s="124">
        <f t="shared" ca="1" si="43"/>
        <v>0.18192869234566733</v>
      </c>
      <c r="G542" s="128"/>
      <c r="H542" s="128"/>
      <c r="I542" s="124"/>
      <c r="J542" s="125"/>
      <c r="K542" s="128"/>
    </row>
    <row r="543" spans="1:11" x14ac:dyDescent="0.3">
      <c r="A543" s="73">
        <v>43055</v>
      </c>
      <c r="B543" s="130">
        <v>2585.639893</v>
      </c>
      <c r="C543" s="125">
        <f t="shared" si="40"/>
        <v>2.2442369827955222E-3</v>
      </c>
      <c r="D543" s="128">
        <f t="shared" si="41"/>
        <v>2244.2369827955222</v>
      </c>
      <c r="E543" s="128">
        <f t="shared" ca="1" si="42"/>
        <v>16788.092697858861</v>
      </c>
      <c r="F543" s="124">
        <f t="shared" ca="1" si="43"/>
        <v>0.18221211212973354</v>
      </c>
      <c r="G543" s="128"/>
      <c r="H543" s="128"/>
      <c r="I543" s="124"/>
      <c r="J543" s="125"/>
      <c r="K543" s="128"/>
    </row>
    <row r="544" spans="1:11" x14ac:dyDescent="0.3">
      <c r="A544" s="73">
        <v>43054</v>
      </c>
      <c r="B544" s="130">
        <v>2564.6201169999999</v>
      </c>
      <c r="C544" s="125">
        <f t="shared" si="40"/>
        <v>-5.7145917547526404E-3</v>
      </c>
      <c r="D544" s="128">
        <f t="shared" si="41"/>
        <v>-5714.5917547526406</v>
      </c>
      <c r="E544" s="128">
        <f t="shared" ca="1" si="42"/>
        <v>16788.092697858861</v>
      </c>
      <c r="F544" s="124">
        <f t="shared" ca="1" si="43"/>
        <v>0.17808492035012913</v>
      </c>
      <c r="G544" s="128"/>
      <c r="H544" s="128"/>
      <c r="I544" s="124"/>
      <c r="J544" s="125"/>
      <c r="K544" s="128"/>
    </row>
    <row r="545" spans="1:11" x14ac:dyDescent="0.3">
      <c r="A545" s="73">
        <v>43053</v>
      </c>
      <c r="B545" s="130">
        <v>2578.8701169999999</v>
      </c>
      <c r="C545" s="125">
        <f t="shared" si="40"/>
        <v>1.4018417503403047E-3</v>
      </c>
      <c r="D545" s="128">
        <f t="shared" si="41"/>
        <v>1401.8417503403048</v>
      </c>
      <c r="E545" s="128">
        <f t="shared" ca="1" si="42"/>
        <v>16788.092697858861</v>
      </c>
      <c r="F545" s="124">
        <f t="shared" ca="1" si="43"/>
        <v>0.18275640759448342</v>
      </c>
      <c r="G545" s="128"/>
      <c r="H545" s="128"/>
      <c r="I545" s="124"/>
      <c r="J545" s="125"/>
      <c r="K545" s="128"/>
    </row>
    <row r="546" spans="1:11" x14ac:dyDescent="0.3">
      <c r="A546" s="73">
        <v>43052</v>
      </c>
      <c r="B546" s="130">
        <v>2584.8400879999999</v>
      </c>
      <c r="C546" s="125">
        <f t="shared" si="40"/>
        <v>4.6680152345450754E-3</v>
      </c>
      <c r="D546" s="128">
        <f t="shared" si="41"/>
        <v>4668.0152345450751</v>
      </c>
      <c r="E546" s="128">
        <f t="shared" ca="1" si="42"/>
        <v>16788.092697858861</v>
      </c>
      <c r="F546" s="124">
        <f t="shared" ca="1" si="43"/>
        <v>0.19436288075213981</v>
      </c>
      <c r="G546" s="128"/>
      <c r="H546" s="128"/>
      <c r="I546" s="124"/>
      <c r="J546" s="125"/>
      <c r="K546" s="128"/>
    </row>
    <row r="547" spans="1:11" x14ac:dyDescent="0.3">
      <c r="A547" s="73">
        <v>43049</v>
      </c>
      <c r="B547" s="130">
        <v>2582.3000489999999</v>
      </c>
      <c r="C547" s="125">
        <f t="shared" si="40"/>
        <v>4.7653917468148954E-4</v>
      </c>
      <c r="D547" s="128">
        <f t="shared" si="41"/>
        <v>476.53917468148956</v>
      </c>
      <c r="E547" s="128">
        <f t="shared" ca="1" si="42"/>
        <v>16788.092697858861</v>
      </c>
      <c r="F547" s="124">
        <f t="shared" ca="1" si="43"/>
        <v>0.1930514021850902</v>
      </c>
      <c r="G547" s="128"/>
      <c r="H547" s="128"/>
      <c r="I547" s="124"/>
      <c r="J547" s="125"/>
      <c r="K547" s="128"/>
    </row>
    <row r="548" spans="1:11" x14ac:dyDescent="0.3">
      <c r="A548" s="73">
        <v>43048</v>
      </c>
      <c r="B548" s="130">
        <v>2584.6201169999999</v>
      </c>
      <c r="C548" s="125">
        <f t="shared" si="40"/>
        <v>9.4595437927804671E-3</v>
      </c>
      <c r="D548" s="128">
        <f t="shared" si="41"/>
        <v>9459.5437927804669</v>
      </c>
      <c r="E548" s="128">
        <f t="shared" ca="1" si="42"/>
        <v>16788.092697858861</v>
      </c>
      <c r="F548" s="124">
        <f t="shared" ca="1" si="43"/>
        <v>0.1924539745921896</v>
      </c>
      <c r="G548" s="128"/>
      <c r="H548" s="128"/>
      <c r="I548" s="124"/>
      <c r="J548" s="125"/>
      <c r="K548" s="128"/>
    </row>
    <row r="549" spans="1:11" x14ac:dyDescent="0.3">
      <c r="A549" s="73">
        <v>43047</v>
      </c>
      <c r="B549" s="130">
        <v>2594.3798830000001</v>
      </c>
      <c r="C549" s="125">
        <f t="shared" si="40"/>
        <v>1.4559170336819749E-2</v>
      </c>
      <c r="D549" s="128">
        <f t="shared" si="41"/>
        <v>14559.170336819749</v>
      </c>
      <c r="E549" s="128">
        <f t="shared" ca="1" si="42"/>
        <v>16788.092697858861</v>
      </c>
      <c r="F549" s="124">
        <f t="shared" ca="1" si="43"/>
        <v>0.1992917499547362</v>
      </c>
      <c r="G549" s="128"/>
      <c r="H549" s="128"/>
      <c r="I549" s="124"/>
      <c r="J549" s="125"/>
      <c r="K549" s="128"/>
    </row>
    <row r="550" spans="1:11" x14ac:dyDescent="0.3">
      <c r="A550" s="73">
        <v>43046</v>
      </c>
      <c r="B550" s="130">
        <v>2590.639893</v>
      </c>
      <c r="C550" s="125">
        <f t="shared" si="40"/>
        <v>8.3724883441402831E-3</v>
      </c>
      <c r="D550" s="128">
        <f t="shared" si="41"/>
        <v>8372.4883441402835</v>
      </c>
      <c r="E550" s="128">
        <f t="shared" ca="1" si="42"/>
        <v>16788.092697858861</v>
      </c>
      <c r="F550" s="124">
        <f t="shared" ca="1" si="43"/>
        <v>0.2108283112233964</v>
      </c>
      <c r="G550" s="128"/>
      <c r="H550" s="128"/>
      <c r="I550" s="124"/>
      <c r="J550" s="125"/>
      <c r="K550" s="128"/>
    </row>
    <row r="551" spans="1:11" x14ac:dyDescent="0.3">
      <c r="A551" s="73">
        <v>43045</v>
      </c>
      <c r="B551" s="130">
        <v>2591.1298830000001</v>
      </c>
      <c r="C551" s="125">
        <f t="shared" si="40"/>
        <v>1.0194973529578988E-2</v>
      </c>
      <c r="D551" s="128">
        <f t="shared" si="41"/>
        <v>10194.973529578987</v>
      </c>
      <c r="E551" s="128">
        <f t="shared" ca="1" si="42"/>
        <v>16788.092697858861</v>
      </c>
      <c r="F551" s="124">
        <f t="shared" ca="1" si="43"/>
        <v>0.21562540285218623</v>
      </c>
      <c r="G551" s="128"/>
      <c r="H551" s="128"/>
      <c r="I551" s="124"/>
      <c r="J551" s="125"/>
      <c r="K551" s="128"/>
    </row>
    <row r="552" spans="1:11" x14ac:dyDescent="0.3">
      <c r="A552" s="73">
        <v>43042</v>
      </c>
      <c r="B552" s="130">
        <v>2587.8400879999999</v>
      </c>
      <c r="C552" s="125">
        <f t="shared" si="40"/>
        <v>4.9045037846526807E-3</v>
      </c>
      <c r="D552" s="128">
        <f t="shared" si="41"/>
        <v>4904.5037846526802</v>
      </c>
      <c r="E552" s="128">
        <f t="shared" ca="1" si="42"/>
        <v>16788.092697858861</v>
      </c>
      <c r="F552" s="124">
        <f t="shared" ca="1" si="43"/>
        <v>0.2410632043239902</v>
      </c>
      <c r="G552" s="128"/>
      <c r="H552" s="128"/>
      <c r="I552" s="124"/>
      <c r="J552" s="125"/>
      <c r="K552" s="128"/>
    </row>
    <row r="553" spans="1:11" x14ac:dyDescent="0.3">
      <c r="A553" s="73">
        <v>43041</v>
      </c>
      <c r="B553" s="130">
        <v>2579.8500979999999</v>
      </c>
      <c r="C553" s="125">
        <f t="shared" si="40"/>
        <v>6.9279104332635733E-3</v>
      </c>
      <c r="D553" s="128">
        <f t="shared" si="41"/>
        <v>6927.9104332635734</v>
      </c>
      <c r="E553" s="128">
        <f t="shared" ca="1" si="42"/>
        <v>18913.402132427</v>
      </c>
      <c r="F553" s="124">
        <f t="shared" ca="1" si="43"/>
        <v>0.23517001651535496</v>
      </c>
      <c r="G553" s="128"/>
      <c r="H553" s="128"/>
      <c r="I553" s="124"/>
      <c r="J553" s="125"/>
      <c r="K553" s="128"/>
    </row>
    <row r="554" spans="1:11" x14ac:dyDescent="0.3">
      <c r="A554" s="73">
        <v>43040</v>
      </c>
      <c r="B554" s="130">
        <v>2579.360107</v>
      </c>
      <c r="C554" s="125">
        <f t="shared" si="40"/>
        <v>7.0668721368900567E-3</v>
      </c>
      <c r="D554" s="128">
        <f t="shared" si="41"/>
        <v>7066.8721368900569</v>
      </c>
      <c r="E554" s="128">
        <f t="shared" ca="1" si="42"/>
        <v>20945.50025810405</v>
      </c>
      <c r="F554" s="124">
        <f t="shared" ca="1" si="43"/>
        <v>0.22947280643817058</v>
      </c>
      <c r="G554" s="128"/>
      <c r="H554" s="128"/>
      <c r="I554" s="124"/>
      <c r="J554" s="125"/>
      <c r="K554" s="128"/>
    </row>
    <row r="555" spans="1:11" x14ac:dyDescent="0.3">
      <c r="A555" s="73">
        <v>43039</v>
      </c>
      <c r="B555" s="130">
        <v>2575.26001</v>
      </c>
      <c r="C555" s="125">
        <f t="shared" si="40"/>
        <v>6.2124524628295319E-3</v>
      </c>
      <c r="D555" s="128">
        <f t="shared" si="41"/>
        <v>6212.4524628295321</v>
      </c>
      <c r="E555" s="128">
        <f t="shared" ca="1" si="42"/>
        <v>21400.991031316178</v>
      </c>
      <c r="F555" s="124">
        <f t="shared" ca="1" si="43"/>
        <v>0.21950828962444846</v>
      </c>
      <c r="G555" s="128"/>
      <c r="H555" s="128"/>
      <c r="I555" s="124"/>
      <c r="J555" s="125"/>
      <c r="K555" s="128"/>
    </row>
    <row r="556" spans="1:11" x14ac:dyDescent="0.3">
      <c r="A556" s="73">
        <v>43038</v>
      </c>
      <c r="B556" s="130">
        <v>2572.830078</v>
      </c>
      <c r="C556" s="125">
        <f t="shared" si="40"/>
        <v>5.9391414098497464E-3</v>
      </c>
      <c r="D556" s="128">
        <f t="shared" si="41"/>
        <v>5939.1414098497462</v>
      </c>
      <c r="E556" s="128">
        <f t="shared" ca="1" si="42"/>
        <v>21400.991031316178</v>
      </c>
      <c r="F556" s="124">
        <f t="shared" ca="1" si="43"/>
        <v>0.21008875036507169</v>
      </c>
      <c r="G556" s="128"/>
      <c r="H556" s="128"/>
      <c r="I556" s="124"/>
      <c r="J556" s="125"/>
      <c r="K556" s="128"/>
    </row>
    <row r="557" spans="1:11" x14ac:dyDescent="0.3">
      <c r="A557" s="73">
        <v>43035</v>
      </c>
      <c r="B557" s="130">
        <v>2581.070068</v>
      </c>
      <c r="C557" s="125">
        <f t="shared" si="40"/>
        <v>1.0927649491556224E-2</v>
      </c>
      <c r="D557" s="128">
        <f t="shared" si="41"/>
        <v>10927.649491556223</v>
      </c>
      <c r="E557" s="128">
        <f t="shared" ca="1" si="42"/>
        <v>21400.991031316178</v>
      </c>
      <c r="F557" s="124">
        <f t="shared" ca="1" si="43"/>
        <v>0.21381585621577925</v>
      </c>
      <c r="G557" s="128"/>
      <c r="H557" s="128"/>
      <c r="I557" s="124"/>
      <c r="J557" s="125"/>
      <c r="K557" s="128"/>
    </row>
    <row r="558" spans="1:11" x14ac:dyDescent="0.3">
      <c r="A558" s="73">
        <v>43034</v>
      </c>
      <c r="B558" s="130">
        <v>2560.3999020000001</v>
      </c>
      <c r="C558" s="125">
        <f t="shared" si="40"/>
        <v>3.7123599049917466E-3</v>
      </c>
      <c r="D558" s="128">
        <f t="shared" si="41"/>
        <v>3712.3599049917466</v>
      </c>
      <c r="E558" s="128">
        <f t="shared" ca="1" si="42"/>
        <v>21400.991031316178</v>
      </c>
      <c r="F558" s="124">
        <f t="shared" ca="1" si="43"/>
        <v>0.20035248058463662</v>
      </c>
      <c r="G558" s="128"/>
      <c r="H558" s="128"/>
      <c r="I558" s="124"/>
      <c r="J558" s="125"/>
      <c r="K558" s="128"/>
    </row>
    <row r="559" spans="1:11" x14ac:dyDescent="0.3">
      <c r="A559" s="73">
        <v>43033</v>
      </c>
      <c r="B559" s="130">
        <v>2557.1499020000001</v>
      </c>
      <c r="C559" s="125">
        <f t="shared" si="40"/>
        <v>7.4744916621316548E-4</v>
      </c>
      <c r="D559" s="128">
        <f t="shared" si="41"/>
        <v>747.44916621316543</v>
      </c>
      <c r="E559" s="128">
        <f t="shared" ca="1" si="42"/>
        <v>21400.991031316178</v>
      </c>
      <c r="F559" s="124">
        <f t="shared" ca="1" si="43"/>
        <v>0.19524825924516431</v>
      </c>
      <c r="G559" s="128"/>
      <c r="H559" s="128"/>
      <c r="I559" s="124"/>
      <c r="J559" s="125"/>
      <c r="K559" s="128"/>
    </row>
    <row r="560" spans="1:11" x14ac:dyDescent="0.3">
      <c r="A560" s="73">
        <v>43032</v>
      </c>
      <c r="B560" s="130">
        <v>2569.1298830000001</v>
      </c>
      <c r="C560" s="125">
        <f t="shared" si="40"/>
        <v>7.249157378407034E-3</v>
      </c>
      <c r="D560" s="128">
        <f t="shared" si="41"/>
        <v>7249.1573784070342</v>
      </c>
      <c r="E560" s="128">
        <f t="shared" ca="1" si="42"/>
        <v>21400.991031316178</v>
      </c>
      <c r="F560" s="124">
        <f t="shared" ca="1" si="43"/>
        <v>0.19875790351196154</v>
      </c>
      <c r="G560" s="128"/>
      <c r="H560" s="128"/>
      <c r="I560" s="124"/>
      <c r="J560" s="125"/>
      <c r="K560" s="128"/>
    </row>
    <row r="561" spans="1:11" x14ac:dyDescent="0.3">
      <c r="A561" s="73">
        <v>43031</v>
      </c>
      <c r="B561" s="130">
        <v>2564.9799800000001</v>
      </c>
      <c r="C561" s="125">
        <f t="shared" si="40"/>
        <v>7.9576222857247192E-3</v>
      </c>
      <c r="D561" s="128">
        <f t="shared" si="41"/>
        <v>7957.6222857247194</v>
      </c>
      <c r="E561" s="128">
        <f t="shared" ca="1" si="42"/>
        <v>21400.991031316178</v>
      </c>
      <c r="F561" s="124">
        <f t="shared" ca="1" si="43"/>
        <v>0.19227635323378767</v>
      </c>
      <c r="G561" s="128"/>
      <c r="H561" s="128"/>
      <c r="I561" s="124"/>
      <c r="J561" s="125"/>
      <c r="K561" s="128"/>
    </row>
    <row r="562" spans="1:11" x14ac:dyDescent="0.3">
      <c r="A562" s="73">
        <v>43028</v>
      </c>
      <c r="B562" s="130">
        <v>2575.209961</v>
      </c>
      <c r="C562" s="125">
        <f t="shared" si="40"/>
        <v>1.0151640708802701E-2</v>
      </c>
      <c r="D562" s="128">
        <f t="shared" si="41"/>
        <v>10151.640708802701</v>
      </c>
      <c r="E562" s="128">
        <f t="shared" ca="1" si="42"/>
        <v>21400.991031316178</v>
      </c>
      <c r="F562" s="124">
        <f t="shared" ca="1" si="43"/>
        <v>0.20271724992019191</v>
      </c>
      <c r="G562" s="128"/>
      <c r="H562" s="128"/>
      <c r="I562" s="124"/>
      <c r="J562" s="125"/>
      <c r="K562" s="128"/>
    </row>
    <row r="563" spans="1:11" x14ac:dyDescent="0.3">
      <c r="A563" s="73">
        <v>43027</v>
      </c>
      <c r="B563" s="130">
        <v>2562.1000979999999</v>
      </c>
      <c r="C563" s="125">
        <f t="shared" si="40"/>
        <v>3.9301546324157499E-3</v>
      </c>
      <c r="D563" s="128">
        <f t="shared" si="41"/>
        <v>3930.1546324157498</v>
      </c>
      <c r="E563" s="128">
        <f t="shared" ca="1" si="42"/>
        <v>21400.991031316178</v>
      </c>
      <c r="F563" s="124">
        <f t="shared" ca="1" si="43"/>
        <v>0.19649378086083824</v>
      </c>
      <c r="G563" s="128"/>
      <c r="H563" s="128"/>
      <c r="I563" s="124"/>
      <c r="J563" s="125"/>
      <c r="K563" s="128"/>
    </row>
    <row r="564" spans="1:11" x14ac:dyDescent="0.3">
      <c r="A564" s="73">
        <v>43026</v>
      </c>
      <c r="B564" s="130">
        <v>2561.26001</v>
      </c>
      <c r="C564" s="125">
        <f t="shared" si="40"/>
        <v>9.268096847069085E-3</v>
      </c>
      <c r="D564" s="128">
        <f t="shared" si="41"/>
        <v>9268.0968470690841</v>
      </c>
      <c r="E564" s="128">
        <f t="shared" ca="1" si="42"/>
        <v>21400.991031316178</v>
      </c>
      <c r="F564" s="124">
        <f t="shared" ca="1" si="43"/>
        <v>0.19445595671118077</v>
      </c>
      <c r="G564" s="128"/>
      <c r="H564" s="128"/>
      <c r="I564" s="124"/>
      <c r="J564" s="125"/>
      <c r="K564" s="128"/>
    </row>
    <row r="565" spans="1:11" x14ac:dyDescent="0.3">
      <c r="A565" s="73">
        <v>43025</v>
      </c>
      <c r="B565" s="130">
        <v>2559.360107</v>
      </c>
      <c r="C565" s="125">
        <f t="shared" si="40"/>
        <v>9.7767788893667884E-3</v>
      </c>
      <c r="D565" s="128">
        <f t="shared" si="41"/>
        <v>9776.7788893667876</v>
      </c>
      <c r="E565" s="128">
        <f t="shared" ca="1" si="42"/>
        <v>21400.991031316178</v>
      </c>
      <c r="F565" s="124">
        <f t="shared" ca="1" si="43"/>
        <v>0.19618619824908978</v>
      </c>
      <c r="G565" s="128"/>
      <c r="H565" s="128"/>
      <c r="I565" s="124"/>
      <c r="J565" s="125"/>
      <c r="K565" s="128"/>
    </row>
    <row r="566" spans="1:11" x14ac:dyDescent="0.3">
      <c r="A566" s="73">
        <v>43024</v>
      </c>
      <c r="B566" s="130">
        <v>2557.639893</v>
      </c>
      <c r="C566" s="125">
        <f t="shared" si="40"/>
        <v>1.1276560495604215E-2</v>
      </c>
      <c r="D566" s="128">
        <f t="shared" si="41"/>
        <v>11276.560495604215</v>
      </c>
      <c r="E566" s="128">
        <f t="shared" ca="1" si="42"/>
        <v>21400.991031316178</v>
      </c>
      <c r="F566" s="124">
        <f t="shared" ca="1" si="43"/>
        <v>0.20274624641429573</v>
      </c>
      <c r="G566" s="128"/>
      <c r="H566" s="128"/>
      <c r="I566" s="124"/>
      <c r="J566" s="125"/>
      <c r="K566" s="128"/>
    </row>
    <row r="567" spans="1:11" x14ac:dyDescent="0.3">
      <c r="A567" s="73">
        <v>43021</v>
      </c>
      <c r="B567" s="130">
        <v>2553.169922</v>
      </c>
      <c r="C567" s="125">
        <f t="shared" si="40"/>
        <v>1.3420000938357379E-2</v>
      </c>
      <c r="D567" s="128">
        <f t="shared" si="41"/>
        <v>13420.00093835738</v>
      </c>
      <c r="E567" s="128">
        <f t="shared" ca="1" si="42"/>
        <v>21400.991031316178</v>
      </c>
      <c r="F567" s="124">
        <f t="shared" ca="1" si="43"/>
        <v>0.19699666473193989</v>
      </c>
      <c r="G567" s="128"/>
      <c r="H567" s="128"/>
      <c r="I567" s="124"/>
      <c r="J567" s="125"/>
      <c r="K567" s="128"/>
    </row>
    <row r="568" spans="1:11" x14ac:dyDescent="0.3">
      <c r="A568" s="73">
        <v>43020</v>
      </c>
      <c r="B568" s="130">
        <v>2550.929932</v>
      </c>
      <c r="C568" s="125">
        <f t="shared" si="40"/>
        <v>1.6282428324158271E-2</v>
      </c>
      <c r="D568" s="128">
        <f t="shared" si="41"/>
        <v>16282.428324158271</v>
      </c>
      <c r="E568" s="128">
        <f t="shared" ca="1" si="42"/>
        <v>21400.991031316178</v>
      </c>
      <c r="F568" s="124">
        <f t="shared" ca="1" si="43"/>
        <v>0.19618760328564755</v>
      </c>
      <c r="G568" s="128"/>
      <c r="H568" s="128"/>
      <c r="I568" s="124"/>
      <c r="J568" s="125"/>
      <c r="K568" s="128"/>
    </row>
    <row r="569" spans="1:11" x14ac:dyDescent="0.3">
      <c r="A569" s="73">
        <v>43019</v>
      </c>
      <c r="B569" s="130">
        <v>2555.23999</v>
      </c>
      <c r="C569" s="125">
        <f t="shared" si="40"/>
        <v>1.9225840134258876E-2</v>
      </c>
      <c r="D569" s="128">
        <f t="shared" si="41"/>
        <v>19225.840134258877</v>
      </c>
      <c r="E569" s="128">
        <f t="shared" ca="1" si="42"/>
        <v>21400.991031316178</v>
      </c>
      <c r="F569" s="124">
        <f t="shared" ca="1" si="43"/>
        <v>0.19449512019823878</v>
      </c>
      <c r="G569" s="128"/>
      <c r="H569" s="128"/>
      <c r="I569" s="124"/>
      <c r="J569" s="125"/>
      <c r="K569" s="128"/>
    </row>
    <row r="570" spans="1:11" x14ac:dyDescent="0.3">
      <c r="A570" s="73">
        <v>43018</v>
      </c>
      <c r="B570" s="130">
        <v>2550.639893</v>
      </c>
      <c r="C570" s="125">
        <f t="shared" si="40"/>
        <v>2.1547156847795845E-2</v>
      </c>
      <c r="D570" s="128">
        <f t="shared" si="41"/>
        <v>21547.156847795846</v>
      </c>
      <c r="E570" s="128">
        <f t="shared" ca="1" si="42"/>
        <v>21400.991031316178</v>
      </c>
      <c r="F570" s="124">
        <f t="shared" ca="1" si="43"/>
        <v>0.19371184795188756</v>
      </c>
      <c r="G570" s="128"/>
      <c r="H570" s="128"/>
      <c r="I570" s="124"/>
      <c r="J570" s="125"/>
      <c r="K570" s="128"/>
    </row>
    <row r="571" spans="1:11" x14ac:dyDescent="0.3">
      <c r="A571" s="73">
        <v>43017</v>
      </c>
      <c r="B571" s="130">
        <v>2544.7299800000001</v>
      </c>
      <c r="C571" s="125">
        <f t="shared" si="40"/>
        <v>1.9253750888919674E-2</v>
      </c>
      <c r="D571" s="128">
        <f t="shared" si="41"/>
        <v>19253.750888919672</v>
      </c>
      <c r="E571" s="128">
        <f t="shared" ca="1" si="42"/>
        <v>21400.991031316178</v>
      </c>
      <c r="F571" s="124">
        <f t="shared" ca="1" si="43"/>
        <v>0.17612290447612633</v>
      </c>
      <c r="G571" s="128"/>
      <c r="H571" s="128"/>
      <c r="I571" s="124"/>
      <c r="J571" s="125"/>
      <c r="K571" s="128"/>
    </row>
    <row r="572" spans="1:11" x14ac:dyDescent="0.3">
      <c r="A572" s="73">
        <v>43014</v>
      </c>
      <c r="B572" s="130">
        <v>2549.330078</v>
      </c>
      <c r="C572" s="125">
        <f t="shared" si="40"/>
        <v>1.8827324354370178E-2</v>
      </c>
      <c r="D572" s="128">
        <f t="shared" si="41"/>
        <v>18827.324354370179</v>
      </c>
      <c r="E572" s="128">
        <f t="shared" ca="1" si="42"/>
        <v>21400.991031316178</v>
      </c>
      <c r="F572" s="124">
        <f t="shared" ca="1" si="43"/>
        <v>0.18367588002115331</v>
      </c>
      <c r="G572" s="128"/>
      <c r="H572" s="128"/>
      <c r="I572" s="124"/>
      <c r="J572" s="125"/>
      <c r="K572" s="128"/>
    </row>
    <row r="573" spans="1:11" x14ac:dyDescent="0.3">
      <c r="A573" s="73">
        <v>43013</v>
      </c>
      <c r="B573" s="130">
        <v>2552.070068</v>
      </c>
      <c r="C573" s="125">
        <f t="shared" si="40"/>
        <v>2.0583047261801823E-2</v>
      </c>
      <c r="D573" s="128">
        <f t="shared" si="41"/>
        <v>20583.047261801825</v>
      </c>
      <c r="E573" s="128">
        <f t="shared" ca="1" si="42"/>
        <v>21400.991031316178</v>
      </c>
      <c r="F573" s="124">
        <f t="shared" ca="1" si="43"/>
        <v>0.1810928716976552</v>
      </c>
      <c r="G573" s="128"/>
      <c r="H573" s="128"/>
      <c r="I573" s="124"/>
      <c r="J573" s="125"/>
      <c r="K573" s="128"/>
    </row>
    <row r="574" spans="1:11" x14ac:dyDescent="0.3">
      <c r="A574" s="73">
        <v>43012</v>
      </c>
      <c r="B574" s="130">
        <v>2537.73999</v>
      </c>
      <c r="C574" s="125">
        <f t="shared" si="40"/>
        <v>1.1761235016430893E-2</v>
      </c>
      <c r="D574" s="128">
        <f t="shared" si="41"/>
        <v>11761.235016430894</v>
      </c>
      <c r="E574" s="128">
        <f t="shared" ca="1" si="42"/>
        <v>21400.991031316178</v>
      </c>
      <c r="F574" s="124">
        <f t="shared" ca="1" si="43"/>
        <v>0.17502651419414939</v>
      </c>
      <c r="G574" s="128"/>
      <c r="H574" s="128"/>
      <c r="I574" s="124"/>
      <c r="J574" s="125"/>
      <c r="K574" s="128"/>
    </row>
    <row r="575" spans="1:11" x14ac:dyDescent="0.3">
      <c r="A575" s="73">
        <v>43011</v>
      </c>
      <c r="B575" s="130">
        <v>2534.580078</v>
      </c>
      <c r="C575" s="125">
        <f t="shared" si="40"/>
        <v>1.1142431967749111E-2</v>
      </c>
      <c r="D575" s="128">
        <f t="shared" si="41"/>
        <v>11142.431967749111</v>
      </c>
      <c r="E575" s="128">
        <f t="shared" ca="1" si="42"/>
        <v>21400.991031316178</v>
      </c>
      <c r="F575" s="124">
        <f t="shared" ca="1" si="43"/>
        <v>0.17860584787004741</v>
      </c>
      <c r="G575" s="128"/>
      <c r="H575" s="128"/>
      <c r="I575" s="124"/>
      <c r="J575" s="125"/>
      <c r="K575" s="128"/>
    </row>
    <row r="576" spans="1:11" x14ac:dyDescent="0.3">
      <c r="A576" s="73">
        <v>43010</v>
      </c>
      <c r="B576" s="130">
        <v>2529.1201169999999</v>
      </c>
      <c r="C576" s="125">
        <f t="shared" si="40"/>
        <v>1.0084388894042728E-2</v>
      </c>
      <c r="D576" s="128">
        <f t="shared" si="41"/>
        <v>10084.388894042728</v>
      </c>
      <c r="E576" s="128">
        <f t="shared" ca="1" si="42"/>
        <v>21400.991031316178</v>
      </c>
      <c r="F576" s="124">
        <f t="shared" ca="1" si="43"/>
        <v>0.17023883691546504</v>
      </c>
      <c r="G576" s="128"/>
      <c r="H576" s="128"/>
      <c r="I576" s="124"/>
      <c r="J576" s="125"/>
      <c r="K576" s="128"/>
    </row>
    <row r="577" spans="1:11" x14ac:dyDescent="0.3">
      <c r="A577" s="73">
        <v>43007</v>
      </c>
      <c r="B577" s="130">
        <v>2519.360107</v>
      </c>
      <c r="C577" s="125">
        <f t="shared" si="40"/>
        <v>7.6513469372925247E-3</v>
      </c>
      <c r="D577" s="128">
        <f t="shared" si="41"/>
        <v>7651.3469372925247</v>
      </c>
      <c r="E577" s="128">
        <f t="shared" ca="1" si="42"/>
        <v>21400.991031316178</v>
      </c>
      <c r="F577" s="124">
        <f t="shared" ca="1" si="43"/>
        <v>0.16192175502200601</v>
      </c>
      <c r="G577" s="128"/>
      <c r="H577" s="128"/>
      <c r="I577" s="124"/>
      <c r="J577" s="125"/>
      <c r="K577" s="128"/>
    </row>
    <row r="578" spans="1:11" x14ac:dyDescent="0.3">
      <c r="A578" s="73">
        <v>43006</v>
      </c>
      <c r="B578" s="130">
        <v>2510.0600589999999</v>
      </c>
      <c r="C578" s="125">
        <f t="shared" si="40"/>
        <v>5.786113800588577E-3</v>
      </c>
      <c r="D578" s="128">
        <f t="shared" si="41"/>
        <v>5786.1138005885769</v>
      </c>
      <c r="E578" s="128">
        <f t="shared" ca="1" si="42"/>
        <v>21400.991031316178</v>
      </c>
      <c r="F578" s="124">
        <f t="shared" ca="1" si="43"/>
        <v>0.16685658027279593</v>
      </c>
      <c r="G578" s="128"/>
      <c r="H578" s="128"/>
      <c r="I578" s="124"/>
      <c r="J578" s="125"/>
      <c r="K578" s="128"/>
    </row>
    <row r="579" spans="1:11" x14ac:dyDescent="0.3">
      <c r="A579" s="73">
        <v>43005</v>
      </c>
      <c r="B579" s="130">
        <v>2507.040039</v>
      </c>
      <c r="C579" s="125">
        <f t="shared" si="40"/>
        <v>3.4702312283541037E-3</v>
      </c>
      <c r="D579" s="128">
        <f t="shared" si="41"/>
        <v>3470.2312283541037</v>
      </c>
      <c r="E579" s="128">
        <f t="shared" ca="1" si="42"/>
        <v>21400.991031316178</v>
      </c>
      <c r="F579" s="124">
        <f t="shared" ca="1" si="43"/>
        <v>0.15458899400520765</v>
      </c>
      <c r="G579" s="128"/>
      <c r="H579" s="128"/>
      <c r="I579" s="124"/>
      <c r="J579" s="125"/>
      <c r="K579" s="128"/>
    </row>
    <row r="580" spans="1:11" x14ac:dyDescent="0.3">
      <c r="A580" s="73">
        <v>43004</v>
      </c>
      <c r="B580" s="130">
        <v>2496.8400879999999</v>
      </c>
      <c r="C580" s="125">
        <f t="shared" si="40"/>
        <v>1.4424629994413962E-4</v>
      </c>
      <c r="D580" s="128">
        <f t="shared" si="41"/>
        <v>144.24629994413962</v>
      </c>
      <c r="E580" s="128">
        <f t="shared" ca="1" si="42"/>
        <v>21400.991031316178</v>
      </c>
      <c r="F580" s="124">
        <f t="shared" ca="1" si="43"/>
        <v>0.15598198395632035</v>
      </c>
      <c r="G580" s="128"/>
      <c r="H580" s="128"/>
      <c r="I580" s="124"/>
      <c r="J580" s="125"/>
      <c r="K580" s="128"/>
    </row>
    <row r="581" spans="1:11" x14ac:dyDescent="0.3">
      <c r="A581" s="73">
        <v>43003</v>
      </c>
      <c r="B581" s="130">
        <v>2496.6599120000001</v>
      </c>
      <c r="C581" s="125">
        <f t="shared" si="40"/>
        <v>3.4362647279742031E-3</v>
      </c>
      <c r="D581" s="128">
        <f t="shared" si="41"/>
        <v>3436.2647279742032</v>
      </c>
      <c r="E581" s="128">
        <f t="shared" ca="1" si="42"/>
        <v>21400.991031316178</v>
      </c>
      <c r="F581" s="124">
        <f t="shared" ca="1" si="43"/>
        <v>0.16334737337121186</v>
      </c>
      <c r="G581" s="128"/>
      <c r="H581" s="128"/>
      <c r="I581" s="124"/>
      <c r="J581" s="125"/>
      <c r="K581" s="128"/>
    </row>
    <row r="582" spans="1:11" x14ac:dyDescent="0.3">
      <c r="A582" s="73">
        <v>43000</v>
      </c>
      <c r="B582" s="130">
        <v>2502.219971</v>
      </c>
      <c r="C582" s="125">
        <f t="shared" si="40"/>
        <v>1.6571683991368547E-2</v>
      </c>
      <c r="D582" s="128">
        <f t="shared" si="41"/>
        <v>16571.683991368547</v>
      </c>
      <c r="E582" s="128">
        <f t="shared" ca="1" si="42"/>
        <v>21400.991031316178</v>
      </c>
      <c r="F582" s="124">
        <f t="shared" ca="1" si="43"/>
        <v>0.15592534690860838</v>
      </c>
      <c r="G582" s="128"/>
      <c r="H582" s="128"/>
      <c r="I582" s="124"/>
      <c r="J582" s="125"/>
      <c r="K582" s="128"/>
    </row>
    <row r="583" spans="1:11" x14ac:dyDescent="0.3">
      <c r="A583" s="73">
        <v>42999</v>
      </c>
      <c r="B583" s="130">
        <v>2500.6000979999999</v>
      </c>
      <c r="C583" s="125">
        <f t="shared" si="40"/>
        <v>1.4401037924911098E-2</v>
      </c>
      <c r="D583" s="128">
        <f t="shared" si="41"/>
        <v>14401.037924911097</v>
      </c>
      <c r="E583" s="128">
        <f t="shared" ca="1" si="42"/>
        <v>21400.991031316178</v>
      </c>
      <c r="F583" s="124">
        <f t="shared" ca="1" si="43"/>
        <v>0.14855004000652339</v>
      </c>
      <c r="G583" s="128"/>
      <c r="H583" s="128"/>
      <c r="I583" s="124"/>
      <c r="J583" s="125"/>
      <c r="K583" s="128"/>
    </row>
    <row r="584" spans="1:11" x14ac:dyDescent="0.3">
      <c r="A584" s="73">
        <v>42998</v>
      </c>
      <c r="B584" s="130">
        <v>2508.23999</v>
      </c>
      <c r="C584" s="125">
        <f t="shared" ref="C584:C647" si="44">B584/B594-1</f>
        <v>1.7318701105871526E-2</v>
      </c>
      <c r="D584" s="128">
        <f t="shared" ref="D584:D647" si="45">C584*$B$5</f>
        <v>17318.701105871525</v>
      </c>
      <c r="E584" s="128">
        <f t="shared" ref="E584:E647" ca="1" si="46">ABS(_xlfn.PERCENTILE.INC(OFFSET(D584,0,0,Window),1-VaRLevel))</f>
        <v>21400.991031316178</v>
      </c>
      <c r="F584" s="124">
        <f t="shared" ca="1" si="43"/>
        <v>0.15954725319583352</v>
      </c>
      <c r="G584" s="128"/>
      <c r="H584" s="128"/>
      <c r="I584" s="124"/>
      <c r="J584" s="125"/>
      <c r="K584" s="128"/>
    </row>
    <row r="585" spans="1:11" x14ac:dyDescent="0.3">
      <c r="A585" s="73">
        <v>42997</v>
      </c>
      <c r="B585" s="130">
        <v>2506.6499020000001</v>
      </c>
      <c r="C585" s="125">
        <f t="shared" si="44"/>
        <v>1.9854670567464483E-2</v>
      </c>
      <c r="D585" s="128">
        <f t="shared" si="45"/>
        <v>19854.670567464484</v>
      </c>
      <c r="E585" s="128">
        <f t="shared" ca="1" si="46"/>
        <v>21400.991031316178</v>
      </c>
      <c r="F585" s="124">
        <f t="shared" ref="F585:F648" ca="1" si="47">B585/OFFSET(B585,250,0)-1</f>
        <v>0.17146310347205729</v>
      </c>
      <c r="G585" s="128"/>
      <c r="H585" s="128"/>
      <c r="I585" s="124"/>
      <c r="J585" s="125"/>
      <c r="K585" s="128"/>
    </row>
    <row r="586" spans="1:11" x14ac:dyDescent="0.3">
      <c r="A586" s="73">
        <v>42996</v>
      </c>
      <c r="B586" s="130">
        <v>2503.8701169999999</v>
      </c>
      <c r="C586" s="125">
        <f t="shared" si="44"/>
        <v>1.1031502477016897E-2</v>
      </c>
      <c r="D586" s="128">
        <f t="shared" si="45"/>
        <v>11031.502477016897</v>
      </c>
      <c r="E586" s="128">
        <f t="shared" ca="1" si="46"/>
        <v>21494.107233921961</v>
      </c>
      <c r="F586" s="124">
        <f t="shared" ca="1" si="47"/>
        <v>0.17051403383160268</v>
      </c>
      <c r="G586" s="128"/>
      <c r="H586" s="128"/>
      <c r="I586" s="124"/>
      <c r="J586" s="125"/>
      <c r="K586" s="128"/>
    </row>
    <row r="587" spans="1:11" x14ac:dyDescent="0.3">
      <c r="A587" s="73">
        <v>42993</v>
      </c>
      <c r="B587" s="130">
        <v>2500.2299800000001</v>
      </c>
      <c r="C587" s="125">
        <f t="shared" si="44"/>
        <v>1.1563157863447193E-2</v>
      </c>
      <c r="D587" s="128">
        <f t="shared" si="45"/>
        <v>11563.157863447193</v>
      </c>
      <c r="E587" s="128">
        <f t="shared" ca="1" si="46"/>
        <v>21494.107233921961</v>
      </c>
      <c r="F587" s="124">
        <f t="shared" ca="1" si="47"/>
        <v>0.16879059203312141</v>
      </c>
      <c r="G587" s="128"/>
      <c r="H587" s="128"/>
      <c r="I587" s="124"/>
      <c r="J587" s="125"/>
      <c r="K587" s="128"/>
    </row>
    <row r="588" spans="1:11" x14ac:dyDescent="0.3">
      <c r="A588" s="73">
        <v>42992</v>
      </c>
      <c r="B588" s="130">
        <v>2495.6201169999999</v>
      </c>
      <c r="C588" s="125">
        <f t="shared" si="44"/>
        <v>1.5474520826599392E-2</v>
      </c>
      <c r="D588" s="128">
        <f t="shared" si="45"/>
        <v>15474.520826599392</v>
      </c>
      <c r="E588" s="128">
        <f t="shared" ca="1" si="46"/>
        <v>21494.107233921961</v>
      </c>
      <c r="F588" s="124">
        <f t="shared" ca="1" si="47"/>
        <v>0.16223471092352715</v>
      </c>
      <c r="G588" s="128"/>
      <c r="H588" s="128"/>
      <c r="I588" s="124"/>
      <c r="J588" s="125"/>
      <c r="K588" s="128"/>
    </row>
    <row r="589" spans="1:11" x14ac:dyDescent="0.3">
      <c r="A589" s="73">
        <v>42991</v>
      </c>
      <c r="B589" s="130">
        <v>2498.3701169999999</v>
      </c>
      <c r="C589" s="125">
        <f t="shared" si="44"/>
        <v>2.1285233600549125E-2</v>
      </c>
      <c r="D589" s="128">
        <f t="shared" si="45"/>
        <v>21285.233600549123</v>
      </c>
      <c r="E589" s="128">
        <f t="shared" ca="1" si="46"/>
        <v>21494.107233921961</v>
      </c>
      <c r="F589" s="124">
        <f t="shared" ca="1" si="47"/>
        <v>0.17527770807493082</v>
      </c>
      <c r="G589" s="128"/>
      <c r="H589" s="128"/>
      <c r="I589" s="124"/>
      <c r="J589" s="125"/>
      <c r="K589" s="128"/>
    </row>
    <row r="590" spans="1:11" x14ac:dyDescent="0.3">
      <c r="A590" s="73">
        <v>42990</v>
      </c>
      <c r="B590" s="130">
        <v>2496.4799800000001</v>
      </c>
      <c r="C590" s="125">
        <f t="shared" si="44"/>
        <v>2.1372692621725697E-2</v>
      </c>
      <c r="D590" s="128">
        <f t="shared" si="45"/>
        <v>21372.692621725699</v>
      </c>
      <c r="E590" s="128">
        <f t="shared" ca="1" si="46"/>
        <v>22391.792546182191</v>
      </c>
      <c r="F590" s="124">
        <f t="shared" ca="1" si="47"/>
        <v>0.1736983933042624</v>
      </c>
      <c r="G590" s="128"/>
      <c r="H590" s="128"/>
      <c r="I590" s="124"/>
      <c r="J590" s="125"/>
      <c r="K590" s="128"/>
    </row>
    <row r="591" spans="1:11" x14ac:dyDescent="0.3">
      <c r="A591" s="73">
        <v>42989</v>
      </c>
      <c r="B591" s="130">
        <v>2488.110107</v>
      </c>
      <c r="C591" s="125">
        <f t="shared" si="44"/>
        <v>1.8444181288240102E-2</v>
      </c>
      <c r="D591" s="128">
        <f t="shared" si="45"/>
        <v>18444.181288240103</v>
      </c>
      <c r="E591" s="128">
        <f t="shared" ca="1" si="46"/>
        <v>23818.497291436732</v>
      </c>
      <c r="F591" s="124">
        <f t="shared" ca="1" si="47"/>
        <v>0.15241499094774325</v>
      </c>
      <c r="G591" s="128"/>
      <c r="H591" s="128"/>
      <c r="I591" s="124"/>
      <c r="J591" s="125"/>
      <c r="K591" s="128"/>
    </row>
    <row r="592" spans="1:11" x14ac:dyDescent="0.3">
      <c r="A592" s="73">
        <v>42986</v>
      </c>
      <c r="B592" s="130">
        <v>2461.429932</v>
      </c>
      <c r="C592" s="125">
        <f t="shared" si="44"/>
        <v>9.2087894754977473E-3</v>
      </c>
      <c r="D592" s="128">
        <f t="shared" si="45"/>
        <v>9208.7894754977478</v>
      </c>
      <c r="E592" s="128">
        <f t="shared" ca="1" si="46"/>
        <v>23818.497291436732</v>
      </c>
      <c r="F592" s="124">
        <f t="shared" ca="1" si="47"/>
        <v>0.15679025089146847</v>
      </c>
      <c r="G592" s="128"/>
      <c r="H592" s="128"/>
      <c r="I592" s="124"/>
      <c r="J592" s="125"/>
      <c r="K592" s="128"/>
    </row>
    <row r="593" spans="1:11" x14ac:dyDescent="0.3">
      <c r="A593" s="73">
        <v>42985</v>
      </c>
      <c r="B593" s="130">
        <v>2465.1000979999999</v>
      </c>
      <c r="C593" s="125">
        <f t="shared" si="44"/>
        <v>8.6169042503152493E-3</v>
      </c>
      <c r="D593" s="128">
        <f t="shared" si="45"/>
        <v>8616.9042503152486</v>
      </c>
      <c r="E593" s="128">
        <f t="shared" ca="1" si="46"/>
        <v>23818.497291436732</v>
      </c>
      <c r="F593" s="124">
        <f t="shared" ca="1" si="47"/>
        <v>0.13010591969229801</v>
      </c>
      <c r="G593" s="128"/>
      <c r="H593" s="128"/>
      <c r="I593" s="124"/>
      <c r="J593" s="125"/>
      <c r="K593" s="128"/>
    </row>
    <row r="594" spans="1:11" x14ac:dyDescent="0.3">
      <c r="A594" s="73">
        <v>42984</v>
      </c>
      <c r="B594" s="130">
        <v>2465.540039</v>
      </c>
      <c r="C594" s="125">
        <f t="shared" si="44"/>
        <v>5.3129361131536434E-3</v>
      </c>
      <c r="D594" s="128">
        <f t="shared" si="45"/>
        <v>5312.9361131536434</v>
      </c>
      <c r="E594" s="128">
        <f t="shared" ca="1" si="46"/>
        <v>23818.497291436732</v>
      </c>
      <c r="F594" s="124">
        <f t="shared" ca="1" si="47"/>
        <v>0.12779491814229171</v>
      </c>
      <c r="G594" s="128"/>
      <c r="H594" s="128"/>
      <c r="I594" s="124"/>
      <c r="J594" s="125"/>
      <c r="K594" s="128"/>
    </row>
    <row r="595" spans="1:11" x14ac:dyDescent="0.3">
      <c r="A595" s="73">
        <v>42983</v>
      </c>
      <c r="B595" s="130">
        <v>2457.8500979999999</v>
      </c>
      <c r="C595" s="125">
        <f t="shared" si="44"/>
        <v>1.2139822012148471E-2</v>
      </c>
      <c r="D595" s="128">
        <f t="shared" si="45"/>
        <v>12139.822012148472</v>
      </c>
      <c r="E595" s="128">
        <f t="shared" ca="1" si="46"/>
        <v>23818.497291436732</v>
      </c>
      <c r="F595" s="124">
        <f t="shared" ca="1" si="47"/>
        <v>0.12411278423871042</v>
      </c>
      <c r="G595" s="128"/>
      <c r="H595" s="128"/>
      <c r="I595" s="124"/>
      <c r="J595" s="125"/>
      <c r="K595" s="128"/>
    </row>
    <row r="596" spans="1:11" x14ac:dyDescent="0.3">
      <c r="A596" s="73">
        <v>42979</v>
      </c>
      <c r="B596" s="130">
        <v>2476.5500489999999</v>
      </c>
      <c r="C596" s="125">
        <f t="shared" si="44"/>
        <v>2.1026158590718991E-2</v>
      </c>
      <c r="D596" s="128">
        <f t="shared" si="45"/>
        <v>21026.158590718991</v>
      </c>
      <c r="E596" s="128">
        <f t="shared" ca="1" si="46"/>
        <v>23818.497291436732</v>
      </c>
      <c r="F596" s="124">
        <f t="shared" ca="1" si="47"/>
        <v>0.13604256540007298</v>
      </c>
      <c r="G596" s="128"/>
      <c r="H596" s="128"/>
      <c r="I596" s="124"/>
      <c r="J596" s="125"/>
      <c r="K596" s="128"/>
    </row>
    <row r="597" spans="1:11" x14ac:dyDescent="0.3">
      <c r="A597" s="73">
        <v>42978</v>
      </c>
      <c r="B597" s="130">
        <v>2471.6499020000001</v>
      </c>
      <c r="C597" s="125">
        <f t="shared" si="44"/>
        <v>1.7135687436941938E-2</v>
      </c>
      <c r="D597" s="128">
        <f t="shared" si="45"/>
        <v>17135.687436941938</v>
      </c>
      <c r="E597" s="128">
        <f t="shared" ca="1" si="46"/>
        <v>23818.497291436732</v>
      </c>
      <c r="F597" s="124">
        <f t="shared" ca="1" si="47"/>
        <v>0.13855788958030724</v>
      </c>
      <c r="G597" s="128"/>
      <c r="H597" s="128"/>
      <c r="I597" s="124"/>
      <c r="J597" s="125"/>
      <c r="K597" s="128"/>
    </row>
    <row r="598" spans="1:11" x14ac:dyDescent="0.3">
      <c r="A598" s="73">
        <v>42977</v>
      </c>
      <c r="B598" s="130">
        <v>2457.5900879999999</v>
      </c>
      <c r="C598" s="125">
        <f t="shared" si="44"/>
        <v>-4.2623783153610262E-3</v>
      </c>
      <c r="D598" s="128">
        <f t="shared" si="45"/>
        <v>-4262.3783153610266</v>
      </c>
      <c r="E598" s="128">
        <f t="shared" ca="1" si="46"/>
        <v>23818.497291436732</v>
      </c>
      <c r="F598" s="124">
        <f t="shared" ca="1" si="47"/>
        <v>0.13203442892267758</v>
      </c>
      <c r="G598" s="128"/>
      <c r="H598" s="128"/>
      <c r="I598" s="124"/>
      <c r="J598" s="125"/>
      <c r="K598" s="128"/>
    </row>
    <row r="599" spans="1:11" x14ac:dyDescent="0.3">
      <c r="A599" s="73">
        <v>42976</v>
      </c>
      <c r="B599" s="130">
        <v>2446.3000489999999</v>
      </c>
      <c r="C599" s="125">
        <f t="shared" si="44"/>
        <v>-7.4291905027881189E-3</v>
      </c>
      <c r="D599" s="128">
        <f t="shared" si="45"/>
        <v>-7429.1905027881185</v>
      </c>
      <c r="E599" s="128">
        <f t="shared" ca="1" si="46"/>
        <v>23818.497291436732</v>
      </c>
      <c r="F599" s="124">
        <f t="shared" ca="1" si="47"/>
        <v>0.12415671813763218</v>
      </c>
      <c r="G599" s="128"/>
      <c r="H599" s="128"/>
      <c r="I599" s="124"/>
      <c r="J599" s="125"/>
      <c r="K599" s="128"/>
    </row>
    <row r="600" spans="1:11" x14ac:dyDescent="0.3">
      <c r="A600" s="73">
        <v>42975</v>
      </c>
      <c r="B600" s="130">
        <v>2444.23999</v>
      </c>
      <c r="C600" s="125">
        <f t="shared" si="44"/>
        <v>-8.7597318679003555E-3</v>
      </c>
      <c r="D600" s="128">
        <f t="shared" si="45"/>
        <v>-8759.7318679003547</v>
      </c>
      <c r="E600" s="128">
        <f t="shared" ca="1" si="46"/>
        <v>23818.497291436732</v>
      </c>
      <c r="F600" s="124">
        <f t="shared" ca="1" si="47"/>
        <v>0.12101565835259542</v>
      </c>
      <c r="G600" s="128"/>
      <c r="H600" s="128"/>
      <c r="I600" s="124"/>
      <c r="J600" s="125"/>
      <c r="K600" s="128"/>
    </row>
    <row r="601" spans="1:11" x14ac:dyDescent="0.3">
      <c r="A601" s="73">
        <v>42972</v>
      </c>
      <c r="B601" s="130">
        <v>2443.0500489999999</v>
      </c>
      <c r="C601" s="125">
        <f t="shared" si="44"/>
        <v>7.0862523217507523E-4</v>
      </c>
      <c r="D601" s="128">
        <f t="shared" si="45"/>
        <v>708.62523217507521</v>
      </c>
      <c r="E601" s="128">
        <f t="shared" ca="1" si="46"/>
        <v>23818.497291436732</v>
      </c>
      <c r="F601" s="124">
        <f t="shared" ca="1" si="47"/>
        <v>0.12632777868237399</v>
      </c>
      <c r="G601" s="128"/>
      <c r="H601" s="128"/>
      <c r="I601" s="124"/>
      <c r="J601" s="125"/>
      <c r="K601" s="128"/>
    </row>
    <row r="602" spans="1:11" x14ac:dyDescent="0.3">
      <c r="A602" s="73">
        <v>42971</v>
      </c>
      <c r="B602" s="130">
        <v>2438.969971</v>
      </c>
      <c r="C602" s="125">
        <f t="shared" si="44"/>
        <v>3.1170818434689274E-4</v>
      </c>
      <c r="D602" s="128">
        <f t="shared" si="45"/>
        <v>311.70818434689272</v>
      </c>
      <c r="E602" s="128">
        <f t="shared" ca="1" si="46"/>
        <v>23818.497291436732</v>
      </c>
      <c r="F602" s="124">
        <f t="shared" ca="1" si="47"/>
        <v>0.12267143093228983</v>
      </c>
      <c r="G602" s="128"/>
      <c r="H602" s="128"/>
      <c r="I602" s="124"/>
      <c r="J602" s="125"/>
      <c r="K602" s="128"/>
    </row>
    <row r="603" spans="1:11" x14ac:dyDescent="0.3">
      <c r="A603" s="73">
        <v>42970</v>
      </c>
      <c r="B603" s="130">
        <v>2444.040039</v>
      </c>
      <c r="C603" s="125">
        <f t="shared" si="44"/>
        <v>-1.2117921745839366E-2</v>
      </c>
      <c r="D603" s="128">
        <f t="shared" si="45"/>
        <v>-12117.921745839367</v>
      </c>
      <c r="E603" s="128">
        <f t="shared" ca="1" si="46"/>
        <v>23818.497291436732</v>
      </c>
      <c r="F603" s="124">
        <f t="shared" ca="1" si="47"/>
        <v>0.12346932357807616</v>
      </c>
      <c r="G603" s="128"/>
      <c r="H603" s="128"/>
      <c r="I603" s="124"/>
      <c r="J603" s="125"/>
      <c r="K603" s="128"/>
    </row>
    <row r="604" spans="1:11" x14ac:dyDescent="0.3">
      <c r="A604" s="73">
        <v>42969</v>
      </c>
      <c r="B604" s="130">
        <v>2452.51001</v>
      </c>
      <c r="C604" s="125">
        <f t="shared" si="44"/>
        <v>-9.0548028648500534E-3</v>
      </c>
      <c r="D604" s="128">
        <f t="shared" si="45"/>
        <v>-9054.8028648500531</v>
      </c>
      <c r="E604" s="128">
        <f t="shared" ca="1" si="46"/>
        <v>23818.497291436732</v>
      </c>
      <c r="F604" s="124">
        <f t="shared" ca="1" si="47"/>
        <v>0.12145508249238546</v>
      </c>
      <c r="G604" s="128"/>
      <c r="H604" s="128"/>
      <c r="I604" s="124"/>
      <c r="J604" s="125"/>
      <c r="K604" s="128"/>
    </row>
    <row r="605" spans="1:11" x14ac:dyDescent="0.3">
      <c r="A605" s="73">
        <v>42968</v>
      </c>
      <c r="B605" s="130">
        <v>2428.3701169999999</v>
      </c>
      <c r="C605" s="125">
        <f t="shared" si="44"/>
        <v>-2.1177631136813369E-2</v>
      </c>
      <c r="D605" s="128">
        <f t="shared" si="45"/>
        <v>-21177.631136813368</v>
      </c>
      <c r="E605" s="128">
        <f t="shared" ca="1" si="46"/>
        <v>23818.497291436732</v>
      </c>
      <c r="F605" s="124">
        <f t="shared" ca="1" si="47"/>
        <v>0.11258395156621459</v>
      </c>
      <c r="G605" s="128"/>
      <c r="H605" s="128"/>
      <c r="I605" s="124"/>
      <c r="J605" s="125"/>
      <c r="K605" s="128"/>
    </row>
    <row r="606" spans="1:11" x14ac:dyDescent="0.3">
      <c r="A606" s="73">
        <v>42965</v>
      </c>
      <c r="B606" s="130">
        <v>2425.5500489999999</v>
      </c>
      <c r="C606" s="125">
        <f t="shared" si="44"/>
        <v>-2.07038946496515E-2</v>
      </c>
      <c r="D606" s="128">
        <f t="shared" si="45"/>
        <v>-20703.894649651498</v>
      </c>
      <c r="E606" s="128">
        <f t="shared" ca="1" si="46"/>
        <v>23818.497291436732</v>
      </c>
      <c r="F606" s="124">
        <f t="shared" ca="1" si="47"/>
        <v>0.11066589085068745</v>
      </c>
      <c r="G606" s="128"/>
      <c r="H606" s="128"/>
      <c r="I606" s="124"/>
      <c r="J606" s="125"/>
      <c r="K606" s="128"/>
    </row>
    <row r="607" spans="1:11" x14ac:dyDescent="0.3">
      <c r="A607" s="73">
        <v>42964</v>
      </c>
      <c r="B607" s="130">
        <v>2430.01001</v>
      </c>
      <c r="C607" s="125">
        <f t="shared" si="44"/>
        <v>-1.704982828796886E-2</v>
      </c>
      <c r="D607" s="128">
        <f t="shared" si="45"/>
        <v>-17049.82828796886</v>
      </c>
      <c r="E607" s="128">
        <f t="shared" ca="1" si="46"/>
        <v>23818.497291436732</v>
      </c>
      <c r="F607" s="124">
        <f t="shared" ca="1" si="47"/>
        <v>0.11110551699476434</v>
      </c>
      <c r="G607" s="128"/>
      <c r="H607" s="128"/>
      <c r="I607" s="124"/>
      <c r="J607" s="125"/>
      <c r="K607" s="128"/>
    </row>
    <row r="608" spans="1:11" x14ac:dyDescent="0.3">
      <c r="A608" s="73">
        <v>42963</v>
      </c>
      <c r="B608" s="130">
        <v>2468.110107</v>
      </c>
      <c r="C608" s="125">
        <f t="shared" si="44"/>
        <v>-3.8182415594149033E-3</v>
      </c>
      <c r="D608" s="128">
        <f t="shared" si="45"/>
        <v>-3818.2415594149033</v>
      </c>
      <c r="E608" s="128">
        <f t="shared" ca="1" si="46"/>
        <v>23818.497291436732</v>
      </c>
      <c r="F608" s="124">
        <f t="shared" ca="1" si="47"/>
        <v>0.13100885327751399</v>
      </c>
      <c r="G608" s="128"/>
      <c r="H608" s="128"/>
      <c r="I608" s="124"/>
      <c r="J608" s="125"/>
      <c r="K608" s="128"/>
    </row>
    <row r="609" spans="1:11" x14ac:dyDescent="0.3">
      <c r="A609" s="73">
        <v>42962</v>
      </c>
      <c r="B609" s="130">
        <v>2464.610107</v>
      </c>
      <c r="C609" s="125">
        <f t="shared" si="44"/>
        <v>-4.7408446041137253E-3</v>
      </c>
      <c r="D609" s="128">
        <f t="shared" si="45"/>
        <v>-4740.8446041137249</v>
      </c>
      <c r="E609" s="128">
        <f t="shared" ca="1" si="46"/>
        <v>23818.497291436732</v>
      </c>
      <c r="F609" s="124">
        <f t="shared" ca="1" si="47"/>
        <v>0.13151537675940905</v>
      </c>
      <c r="G609" s="128"/>
      <c r="H609" s="128"/>
      <c r="I609" s="124"/>
      <c r="J609" s="125"/>
      <c r="K609" s="128"/>
    </row>
    <row r="610" spans="1:11" x14ac:dyDescent="0.3">
      <c r="A610" s="73">
        <v>42961</v>
      </c>
      <c r="B610" s="130">
        <v>2465.8400879999999</v>
      </c>
      <c r="C610" s="125">
        <f t="shared" si="44"/>
        <v>-1.8054329075553044E-3</v>
      </c>
      <c r="D610" s="128">
        <f t="shared" si="45"/>
        <v>-1805.4329075553044</v>
      </c>
      <c r="E610" s="128">
        <f t="shared" ca="1" si="46"/>
        <v>23818.497291436732</v>
      </c>
      <c r="F610" s="124">
        <f t="shared" ca="1" si="47"/>
        <v>0.12587731357942444</v>
      </c>
      <c r="G610" s="128"/>
      <c r="H610" s="128"/>
      <c r="I610" s="124"/>
      <c r="J610" s="125"/>
      <c r="K610" s="128"/>
    </row>
    <row r="611" spans="1:11" x14ac:dyDescent="0.3">
      <c r="A611" s="73">
        <v>42958</v>
      </c>
      <c r="B611" s="130">
        <v>2441.320068</v>
      </c>
      <c r="C611" s="125">
        <f t="shared" si="44"/>
        <v>-1.245096427321124E-2</v>
      </c>
      <c r="D611" s="128">
        <f t="shared" si="45"/>
        <v>-12450.964273211241</v>
      </c>
      <c r="E611" s="128">
        <f t="shared" ca="1" si="46"/>
        <v>23818.497291436732</v>
      </c>
      <c r="F611" s="124">
        <f t="shared" ca="1" si="47"/>
        <v>0.11779492833408045</v>
      </c>
      <c r="G611" s="128"/>
      <c r="H611" s="128"/>
      <c r="I611" s="124"/>
      <c r="J611" s="125"/>
      <c r="K611" s="128"/>
    </row>
    <row r="612" spans="1:11" x14ac:dyDescent="0.3">
      <c r="A612" s="73">
        <v>42957</v>
      </c>
      <c r="B612" s="130">
        <v>2438.209961</v>
      </c>
      <c r="C612" s="125">
        <f t="shared" si="44"/>
        <v>-1.5031777303438854E-2</v>
      </c>
      <c r="D612" s="128">
        <f t="shared" si="45"/>
        <v>-15031.777303438854</v>
      </c>
      <c r="E612" s="128">
        <f t="shared" ca="1" si="46"/>
        <v>23818.497291436732</v>
      </c>
      <c r="F612" s="124">
        <f t="shared" ca="1" si="47"/>
        <v>0.11548223639791244</v>
      </c>
      <c r="G612" s="128"/>
      <c r="H612" s="128"/>
      <c r="I612" s="124"/>
      <c r="J612" s="125"/>
      <c r="K612" s="128"/>
    </row>
    <row r="613" spans="1:11" x14ac:dyDescent="0.3">
      <c r="A613" s="73">
        <v>42956</v>
      </c>
      <c r="B613" s="130">
        <v>2474.0200199999999</v>
      </c>
      <c r="C613" s="125">
        <f t="shared" si="44"/>
        <v>-1.5376591130394912E-3</v>
      </c>
      <c r="D613" s="128">
        <f t="shared" si="45"/>
        <v>-1537.6591130394911</v>
      </c>
      <c r="E613" s="128">
        <f t="shared" ca="1" si="46"/>
        <v>23818.497291436732</v>
      </c>
      <c r="F613" s="124">
        <f t="shared" ca="1" si="47"/>
        <v>0.13722427194436326</v>
      </c>
      <c r="G613" s="128"/>
      <c r="H613" s="128"/>
      <c r="I613" s="124"/>
      <c r="J613" s="125"/>
      <c r="K613" s="128"/>
    </row>
    <row r="614" spans="1:11" x14ac:dyDescent="0.3">
      <c r="A614" s="73">
        <v>42955</v>
      </c>
      <c r="B614" s="130">
        <v>2474.919922</v>
      </c>
      <c r="C614" s="125">
        <f t="shared" si="44"/>
        <v>-8.9214579145269202E-4</v>
      </c>
      <c r="D614" s="128">
        <f t="shared" si="45"/>
        <v>-892.14579145269204</v>
      </c>
      <c r="E614" s="128">
        <f t="shared" ca="1" si="46"/>
        <v>23818.497291436732</v>
      </c>
      <c r="F614" s="124">
        <f t="shared" ca="1" si="47"/>
        <v>0.13437895136166067</v>
      </c>
      <c r="G614" s="128"/>
      <c r="H614" s="128"/>
      <c r="I614" s="124"/>
      <c r="J614" s="125"/>
      <c r="K614" s="128"/>
    </row>
    <row r="615" spans="1:11" x14ac:dyDescent="0.3">
      <c r="A615" s="73">
        <v>42954</v>
      </c>
      <c r="B615" s="130">
        <v>2480.9099120000001</v>
      </c>
      <c r="C615" s="125">
        <f t="shared" si="44"/>
        <v>4.4536037312765675E-3</v>
      </c>
      <c r="D615" s="128">
        <f t="shared" si="45"/>
        <v>4453.6037312765675</v>
      </c>
      <c r="E615" s="128">
        <f t="shared" ca="1" si="46"/>
        <v>23818.497291436732</v>
      </c>
      <c r="F615" s="124">
        <f t="shared" ca="1" si="47"/>
        <v>0.13756770571635646</v>
      </c>
      <c r="G615" s="128"/>
      <c r="H615" s="128"/>
      <c r="I615" s="124"/>
      <c r="J615" s="125"/>
      <c r="K615" s="128"/>
    </row>
    <row r="616" spans="1:11" x14ac:dyDescent="0.3">
      <c r="A616" s="73">
        <v>42951</v>
      </c>
      <c r="B616" s="130">
        <v>2476.830078</v>
      </c>
      <c r="C616" s="125">
        <f t="shared" si="44"/>
        <v>1.7350736215924201E-3</v>
      </c>
      <c r="D616" s="128">
        <f t="shared" si="45"/>
        <v>1735.0736215924201</v>
      </c>
      <c r="E616" s="128">
        <f t="shared" ca="1" si="46"/>
        <v>23818.497291436732</v>
      </c>
      <c r="F616" s="124">
        <f t="shared" ca="1" si="47"/>
        <v>0.1346667209884207</v>
      </c>
      <c r="G616" s="128"/>
      <c r="H616" s="128"/>
      <c r="I616" s="124"/>
      <c r="J616" s="125"/>
      <c r="K616" s="128"/>
    </row>
    <row r="617" spans="1:11" x14ac:dyDescent="0.3">
      <c r="A617" s="73">
        <v>42950</v>
      </c>
      <c r="B617" s="130">
        <v>2472.1599120000001</v>
      </c>
      <c r="C617" s="125">
        <f t="shared" si="44"/>
        <v>-5.2155451921653828E-4</v>
      </c>
      <c r="D617" s="128">
        <f t="shared" si="45"/>
        <v>-521.55451921653832</v>
      </c>
      <c r="E617" s="128">
        <f t="shared" ca="1" si="46"/>
        <v>23818.497291436732</v>
      </c>
      <c r="F617" s="124">
        <f t="shared" ca="1" si="47"/>
        <v>0.14227095391013056</v>
      </c>
      <c r="G617" s="128"/>
      <c r="H617" s="128"/>
      <c r="I617" s="124"/>
      <c r="J617" s="125"/>
      <c r="K617" s="128"/>
    </row>
    <row r="618" spans="1:11" x14ac:dyDescent="0.3">
      <c r="A618" s="73">
        <v>42949</v>
      </c>
      <c r="B618" s="130">
        <v>2477.570068</v>
      </c>
      <c r="C618" s="125">
        <f t="shared" si="44"/>
        <v>1.5118217024119307E-3</v>
      </c>
      <c r="D618" s="128">
        <f t="shared" si="45"/>
        <v>1511.8217024119308</v>
      </c>
      <c r="E618" s="128">
        <f t="shared" ca="1" si="46"/>
        <v>23818.497291436732</v>
      </c>
      <c r="F618" s="124">
        <f t="shared" ca="1" si="47"/>
        <v>0.14501408331882981</v>
      </c>
      <c r="G618" s="128"/>
      <c r="H618" s="128"/>
      <c r="I618" s="124"/>
      <c r="J618" s="125"/>
      <c r="K618" s="128"/>
    </row>
    <row r="619" spans="1:11" x14ac:dyDescent="0.3">
      <c r="A619" s="73">
        <v>42948</v>
      </c>
      <c r="B619" s="130">
        <v>2476.3500979999999</v>
      </c>
      <c r="C619" s="125">
        <f t="shared" si="44"/>
        <v>6.3967838525991194E-3</v>
      </c>
      <c r="D619" s="128">
        <f t="shared" si="45"/>
        <v>6396.7838525991192</v>
      </c>
      <c r="E619" s="128">
        <f t="shared" ca="1" si="46"/>
        <v>23818.497291436732</v>
      </c>
      <c r="F619" s="124">
        <f t="shared" ca="1" si="47"/>
        <v>0.14803691404705988</v>
      </c>
      <c r="G619" s="128"/>
      <c r="H619" s="128"/>
      <c r="I619" s="124"/>
      <c r="J619" s="125"/>
      <c r="K619" s="128"/>
    </row>
    <row r="620" spans="1:11" x14ac:dyDescent="0.3">
      <c r="A620" s="73">
        <v>42947</v>
      </c>
      <c r="B620" s="130">
        <v>2470.3000489999999</v>
      </c>
      <c r="C620" s="125">
        <f t="shared" si="44"/>
        <v>4.5382355155016985E-3</v>
      </c>
      <c r="D620" s="128">
        <f t="shared" si="45"/>
        <v>4538.2355155016985</v>
      </c>
      <c r="E620" s="128">
        <f t="shared" ca="1" si="46"/>
        <v>23818.497291436732</v>
      </c>
      <c r="F620" s="124">
        <f t="shared" ca="1" si="47"/>
        <v>0.1379465777582416</v>
      </c>
      <c r="G620" s="128"/>
      <c r="H620" s="128"/>
      <c r="I620" s="124"/>
      <c r="J620" s="125"/>
      <c r="K620" s="128"/>
    </row>
    <row r="621" spans="1:11" x14ac:dyDescent="0.3">
      <c r="A621" s="73">
        <v>42944</v>
      </c>
      <c r="B621" s="130">
        <v>2472.1000979999999</v>
      </c>
      <c r="C621" s="125">
        <f t="shared" si="44"/>
        <v>5.2170269615208209E-3</v>
      </c>
      <c r="D621" s="128">
        <f t="shared" si="45"/>
        <v>5217.0269615208208</v>
      </c>
      <c r="E621" s="128">
        <f t="shared" ca="1" si="46"/>
        <v>23818.497291436732</v>
      </c>
      <c r="F621" s="124">
        <f t="shared" ca="1" si="47"/>
        <v>0.13732976929595253</v>
      </c>
      <c r="G621" s="128"/>
      <c r="H621" s="128"/>
      <c r="I621" s="124"/>
      <c r="J621" s="125"/>
      <c r="K621" s="128"/>
    </row>
    <row r="622" spans="1:11" x14ac:dyDescent="0.3">
      <c r="A622" s="73">
        <v>42943</v>
      </c>
      <c r="B622" s="130">
        <v>2475.419922</v>
      </c>
      <c r="C622" s="125">
        <f t="shared" si="44"/>
        <v>1.1271143470278133E-2</v>
      </c>
      <c r="D622" s="128">
        <f t="shared" si="45"/>
        <v>11271.143470278133</v>
      </c>
      <c r="E622" s="128">
        <f t="shared" ca="1" si="46"/>
        <v>23818.497291436732</v>
      </c>
      <c r="F622" s="124">
        <f t="shared" ca="1" si="47"/>
        <v>0.1407149363141198</v>
      </c>
      <c r="G622" s="128"/>
      <c r="H622" s="128"/>
      <c r="I622" s="124"/>
      <c r="J622" s="125"/>
      <c r="K622" s="128"/>
    </row>
    <row r="623" spans="1:11" x14ac:dyDescent="0.3">
      <c r="A623" s="73">
        <v>42942</v>
      </c>
      <c r="B623" s="130">
        <v>2477.830078</v>
      </c>
      <c r="C623" s="125">
        <f t="shared" si="44"/>
        <v>1.4153311368054755E-2</v>
      </c>
      <c r="D623" s="128">
        <f t="shared" si="45"/>
        <v>14153.311368054756</v>
      </c>
      <c r="E623" s="128">
        <f t="shared" ca="1" si="46"/>
        <v>23818.497291436732</v>
      </c>
      <c r="F623" s="124">
        <f t="shared" ca="1" si="47"/>
        <v>0.1436595873655957</v>
      </c>
      <c r="G623" s="128"/>
      <c r="H623" s="128"/>
      <c r="I623" s="124"/>
      <c r="J623" s="125"/>
      <c r="K623" s="128"/>
    </row>
    <row r="624" spans="1:11" x14ac:dyDescent="0.3">
      <c r="A624" s="73">
        <v>42941</v>
      </c>
      <c r="B624" s="130">
        <v>2477.1298830000001</v>
      </c>
      <c r="C624" s="125">
        <f t="shared" si="44"/>
        <v>2.1273640558172602E-2</v>
      </c>
      <c r="D624" s="128">
        <f t="shared" si="45"/>
        <v>21273.640558172603</v>
      </c>
      <c r="E624" s="128">
        <f t="shared" ca="1" si="46"/>
        <v>23818.497291436732</v>
      </c>
      <c r="F624" s="124">
        <f t="shared" ca="1" si="47"/>
        <v>0.14196607042923715</v>
      </c>
      <c r="G624" s="128"/>
      <c r="H624" s="128"/>
      <c r="I624" s="124"/>
      <c r="J624" s="125"/>
      <c r="K624" s="128"/>
    </row>
    <row r="625" spans="1:11" x14ac:dyDescent="0.3">
      <c r="A625" s="73">
        <v>42940</v>
      </c>
      <c r="B625" s="130">
        <v>2469.9099120000001</v>
      </c>
      <c r="C625" s="125">
        <f t="shared" si="44"/>
        <v>1.7499981952105337E-2</v>
      </c>
      <c r="D625" s="128">
        <f t="shared" si="45"/>
        <v>17499.981952105336</v>
      </c>
      <c r="E625" s="128">
        <f t="shared" ca="1" si="46"/>
        <v>23818.497291436732</v>
      </c>
      <c r="F625" s="124">
        <f t="shared" ca="1" si="47"/>
        <v>0.13900517172402016</v>
      </c>
      <c r="G625" s="128"/>
      <c r="H625" s="128"/>
      <c r="I625" s="124"/>
      <c r="J625" s="125"/>
      <c r="K625" s="128"/>
    </row>
    <row r="626" spans="1:11" x14ac:dyDescent="0.3">
      <c r="A626" s="73">
        <v>42937</v>
      </c>
      <c r="B626" s="130">
        <v>2472.540039</v>
      </c>
      <c r="C626" s="125">
        <f t="shared" si="44"/>
        <v>1.9528492040977286E-2</v>
      </c>
      <c r="D626" s="128">
        <f t="shared" si="45"/>
        <v>19528.492040977286</v>
      </c>
      <c r="E626" s="128">
        <f t="shared" ca="1" si="46"/>
        <v>23818.497291436732</v>
      </c>
      <c r="F626" s="124">
        <f t="shared" ca="1" si="47"/>
        <v>0.13678432299014487</v>
      </c>
      <c r="G626" s="128"/>
      <c r="H626" s="128"/>
      <c r="I626" s="124"/>
      <c r="J626" s="125"/>
      <c r="K626" s="128"/>
    </row>
    <row r="627" spans="1:11" x14ac:dyDescent="0.3">
      <c r="A627" s="73">
        <v>42936</v>
      </c>
      <c r="B627" s="130">
        <v>2473.4499510000001</v>
      </c>
      <c r="C627" s="125">
        <f t="shared" si="44"/>
        <v>2.643425708060998E-2</v>
      </c>
      <c r="D627" s="128">
        <f t="shared" si="45"/>
        <v>26434.257080609979</v>
      </c>
      <c r="E627" s="128">
        <f t="shared" ca="1" si="46"/>
        <v>23818.497291436732</v>
      </c>
      <c r="F627" s="124">
        <f t="shared" ca="1" si="47"/>
        <v>0.1423814481568435</v>
      </c>
      <c r="G627" s="128"/>
      <c r="H627" s="128"/>
      <c r="I627" s="124"/>
      <c r="J627" s="125"/>
      <c r="K627" s="128"/>
    </row>
    <row r="628" spans="1:11" x14ac:dyDescent="0.3">
      <c r="A628" s="73">
        <v>42935</v>
      </c>
      <c r="B628" s="130">
        <v>2473.830078</v>
      </c>
      <c r="C628" s="125">
        <f t="shared" si="44"/>
        <v>1.6974042909063014E-2</v>
      </c>
      <c r="D628" s="128">
        <f t="shared" si="45"/>
        <v>16974.042909063013</v>
      </c>
      <c r="E628" s="128">
        <f t="shared" ca="1" si="46"/>
        <v>23818.497291436732</v>
      </c>
      <c r="F628" s="124">
        <f t="shared" ca="1" si="47"/>
        <v>0.13842949224186163</v>
      </c>
      <c r="G628" s="128"/>
      <c r="H628" s="128"/>
      <c r="I628" s="124"/>
      <c r="J628" s="125"/>
      <c r="K628" s="128"/>
    </row>
    <row r="629" spans="1:11" x14ac:dyDescent="0.3">
      <c r="A629" s="73">
        <v>42934</v>
      </c>
      <c r="B629" s="130">
        <v>2460.610107</v>
      </c>
      <c r="C629" s="125">
        <f t="shared" si="44"/>
        <v>1.535035192180878E-2</v>
      </c>
      <c r="D629" s="128">
        <f t="shared" si="45"/>
        <v>15350.35192180878</v>
      </c>
      <c r="E629" s="128">
        <f t="shared" ca="1" si="46"/>
        <v>23818.497291436732</v>
      </c>
      <c r="F629" s="124">
        <f t="shared" ca="1" si="47"/>
        <v>0.13718126335475112</v>
      </c>
      <c r="G629" s="128"/>
      <c r="H629" s="128"/>
      <c r="I629" s="124"/>
      <c r="J629" s="125"/>
      <c r="K629" s="128"/>
    </row>
    <row r="630" spans="1:11" x14ac:dyDescent="0.3">
      <c r="A630" s="73">
        <v>42933</v>
      </c>
      <c r="B630" s="130">
        <v>2459.139893</v>
      </c>
      <c r="C630" s="125">
        <f t="shared" si="44"/>
        <v>1.6299517625604887E-2</v>
      </c>
      <c r="D630" s="128">
        <f t="shared" si="45"/>
        <v>16299.517625604887</v>
      </c>
      <c r="E630" s="128">
        <f t="shared" ca="1" si="46"/>
        <v>23818.497291436732</v>
      </c>
      <c r="F630" s="124">
        <f t="shared" ca="1" si="47"/>
        <v>0.13487071998632461</v>
      </c>
      <c r="G630" s="128"/>
      <c r="H630" s="128"/>
      <c r="I630" s="124"/>
      <c r="J630" s="125"/>
      <c r="K630" s="128"/>
    </row>
    <row r="631" spans="1:11" x14ac:dyDescent="0.3">
      <c r="A631" s="73">
        <v>42930</v>
      </c>
      <c r="B631" s="130">
        <v>2459.2700199999999</v>
      </c>
      <c r="C631" s="125">
        <f t="shared" si="44"/>
        <v>7.6126339064548354E-3</v>
      </c>
      <c r="D631" s="128">
        <f t="shared" si="45"/>
        <v>7612.6339064548356</v>
      </c>
      <c r="E631" s="128">
        <f t="shared" ca="1" si="46"/>
        <v>23818.497291436732</v>
      </c>
      <c r="F631" s="124">
        <f t="shared" ca="1" si="47"/>
        <v>0.13763451265015458</v>
      </c>
      <c r="G631" s="128"/>
      <c r="H631" s="128"/>
      <c r="I631" s="124"/>
      <c r="J631" s="125"/>
      <c r="K631" s="128"/>
    </row>
    <row r="632" spans="1:11" x14ac:dyDescent="0.3">
      <c r="A632" s="73">
        <v>42929</v>
      </c>
      <c r="B632" s="130">
        <v>2447.830078</v>
      </c>
      <c r="C632" s="125">
        <f t="shared" si="44"/>
        <v>1.175929220537375E-2</v>
      </c>
      <c r="D632" s="128">
        <f t="shared" si="45"/>
        <v>11759.292205373751</v>
      </c>
      <c r="E632" s="128">
        <f t="shared" ca="1" si="46"/>
        <v>23818.497291436732</v>
      </c>
      <c r="F632" s="124">
        <f t="shared" ca="1" si="47"/>
        <v>0.13129061952628529</v>
      </c>
      <c r="G632" s="128"/>
      <c r="H632" s="128"/>
      <c r="I632" s="124"/>
      <c r="J632" s="125"/>
      <c r="K632" s="128"/>
    </row>
    <row r="633" spans="1:11" x14ac:dyDescent="0.3">
      <c r="A633" s="73">
        <v>42928</v>
      </c>
      <c r="B633" s="130">
        <v>2443.25</v>
      </c>
      <c r="C633" s="125">
        <f t="shared" si="44"/>
        <v>1.7137400252824619E-3</v>
      </c>
      <c r="D633" s="128">
        <f t="shared" si="45"/>
        <v>1713.7400252824618</v>
      </c>
      <c r="E633" s="128">
        <f t="shared" ca="1" si="46"/>
        <v>23818.497291436732</v>
      </c>
      <c r="F633" s="124">
        <f t="shared" ca="1" si="47"/>
        <v>0.13511244369742381</v>
      </c>
      <c r="G633" s="128"/>
      <c r="H633" s="128"/>
      <c r="I633" s="124"/>
      <c r="J633" s="125"/>
      <c r="K633" s="128"/>
    </row>
    <row r="634" spans="1:11" x14ac:dyDescent="0.3">
      <c r="A634" s="73">
        <v>42927</v>
      </c>
      <c r="B634" s="130">
        <v>2425.530029</v>
      </c>
      <c r="C634" s="125">
        <f t="shared" si="44"/>
        <v>-5.2372635620613339E-3</v>
      </c>
      <c r="D634" s="128">
        <f t="shared" si="45"/>
        <v>-5237.2635620613337</v>
      </c>
      <c r="E634" s="128">
        <f t="shared" ca="1" si="46"/>
        <v>23818.497291436732</v>
      </c>
      <c r="F634" s="124">
        <f t="shared" ca="1" si="47"/>
        <v>0.12703176818998729</v>
      </c>
      <c r="G634" s="128"/>
      <c r="H634" s="128"/>
      <c r="I634" s="124"/>
      <c r="J634" s="125"/>
      <c r="K634" s="128"/>
    </row>
    <row r="635" spans="1:11" x14ac:dyDescent="0.3">
      <c r="A635" s="73">
        <v>42926</v>
      </c>
      <c r="B635" s="130">
        <v>2427.429932</v>
      </c>
      <c r="C635" s="125">
        <f t="shared" si="44"/>
        <v>-2.9041150133497506E-3</v>
      </c>
      <c r="D635" s="128">
        <f t="shared" si="45"/>
        <v>-2904.1150133497508</v>
      </c>
      <c r="E635" s="128">
        <f t="shared" ca="1" si="46"/>
        <v>23818.497291436732</v>
      </c>
      <c r="F635" s="124">
        <f t="shared" ca="1" si="47"/>
        <v>0.13582044954622008</v>
      </c>
      <c r="G635" s="128"/>
      <c r="H635" s="128"/>
      <c r="I635" s="124"/>
      <c r="J635" s="125"/>
      <c r="K635" s="128"/>
    </row>
    <row r="636" spans="1:11" x14ac:dyDescent="0.3">
      <c r="A636" s="73">
        <v>42923</v>
      </c>
      <c r="B636" s="130">
        <v>2425.179932</v>
      </c>
      <c r="C636" s="125">
        <f t="shared" si="44"/>
        <v>-4.2823664469215927E-3</v>
      </c>
      <c r="D636" s="128">
        <f t="shared" si="45"/>
        <v>-4282.3664469215928</v>
      </c>
      <c r="E636" s="128">
        <f t="shared" ca="1" si="46"/>
        <v>23818.497291436732</v>
      </c>
      <c r="F636" s="124">
        <f t="shared" ca="1" si="47"/>
        <v>0.13863563715962823</v>
      </c>
      <c r="G636" s="128"/>
      <c r="H636" s="128"/>
      <c r="I636" s="124"/>
      <c r="J636" s="125"/>
      <c r="K636" s="128"/>
    </row>
    <row r="637" spans="1:11" x14ac:dyDescent="0.3">
      <c r="A637" s="73">
        <v>42922</v>
      </c>
      <c r="B637" s="130">
        <v>2409.75</v>
      </c>
      <c r="C637" s="125">
        <f t="shared" si="44"/>
        <v>-1.1193965062135103E-2</v>
      </c>
      <c r="D637" s="128">
        <f t="shared" si="45"/>
        <v>-11193.965062135103</v>
      </c>
      <c r="E637" s="128">
        <f t="shared" ca="1" si="46"/>
        <v>23818.497291436732</v>
      </c>
      <c r="F637" s="124">
        <f t="shared" ca="1" si="47"/>
        <v>0.14864870230591198</v>
      </c>
      <c r="G637" s="128"/>
      <c r="H637" s="128"/>
      <c r="I637" s="124"/>
      <c r="J637" s="125"/>
      <c r="K637" s="128"/>
    </row>
    <row r="638" spans="1:11" x14ac:dyDescent="0.3">
      <c r="A638" s="73">
        <v>42921</v>
      </c>
      <c r="B638" s="130">
        <v>2432.540039</v>
      </c>
      <c r="C638" s="125">
        <f t="shared" si="44"/>
        <v>-8.5267020177794972E-3</v>
      </c>
      <c r="D638" s="128">
        <f t="shared" si="45"/>
        <v>-8526.7020177794966</v>
      </c>
      <c r="E638" s="128">
        <f t="shared" ca="1" si="46"/>
        <v>23818.497291436732</v>
      </c>
      <c r="F638" s="124">
        <f t="shared" ca="1" si="47"/>
        <v>0.15850136073210708</v>
      </c>
      <c r="G638" s="128"/>
      <c r="H638" s="128"/>
      <c r="I638" s="124"/>
      <c r="J638" s="125"/>
      <c r="K638" s="128"/>
    </row>
    <row r="639" spans="1:11" x14ac:dyDescent="0.3">
      <c r="A639" s="73">
        <v>42916</v>
      </c>
      <c r="B639" s="130">
        <v>2423.4099120000001</v>
      </c>
      <c r="C639" s="125">
        <f t="shared" si="44"/>
        <v>-4.0030373763629834E-3</v>
      </c>
      <c r="D639" s="128">
        <f t="shared" si="45"/>
        <v>-4003.0373763629832</v>
      </c>
      <c r="E639" s="128">
        <f t="shared" ca="1" si="46"/>
        <v>23818.497291436732</v>
      </c>
      <c r="F639" s="124">
        <f t="shared" ca="1" si="47"/>
        <v>0.1603312609914862</v>
      </c>
      <c r="G639" s="128"/>
      <c r="H639" s="128"/>
      <c r="I639" s="124"/>
      <c r="J639" s="125"/>
      <c r="K639" s="128"/>
    </row>
    <row r="640" spans="1:11" x14ac:dyDescent="0.3">
      <c r="A640" s="73">
        <v>42915</v>
      </c>
      <c r="B640" s="130">
        <v>2419.6999510000001</v>
      </c>
      <c r="C640" s="125">
        <f t="shared" si="44"/>
        <v>-5.2457225214733727E-3</v>
      </c>
      <c r="D640" s="128">
        <f t="shared" si="45"/>
        <v>-5245.7225214733726</v>
      </c>
      <c r="E640" s="128">
        <f t="shared" ca="1" si="46"/>
        <v>23818.497291436732</v>
      </c>
      <c r="F640" s="124">
        <f t="shared" ca="1" si="47"/>
        <v>0.15062174915260274</v>
      </c>
      <c r="G640" s="128"/>
      <c r="H640" s="128"/>
      <c r="I640" s="124"/>
      <c r="J640" s="125"/>
      <c r="K640" s="128"/>
    </row>
    <row r="641" spans="1:11" x14ac:dyDescent="0.3">
      <c r="A641" s="73">
        <v>42914</v>
      </c>
      <c r="B641" s="130">
        <v>2440.6899410000001</v>
      </c>
      <c r="C641" s="125">
        <f t="shared" si="44"/>
        <v>1.1362223077973077E-3</v>
      </c>
      <c r="D641" s="128">
        <f t="shared" si="45"/>
        <v>1136.2223077973076</v>
      </c>
      <c r="E641" s="128">
        <f t="shared" ca="1" si="46"/>
        <v>23818.497291436732</v>
      </c>
      <c r="F641" s="124">
        <f t="shared" ca="1" si="47"/>
        <v>0.16286451529568291</v>
      </c>
      <c r="G641" s="128"/>
      <c r="H641" s="128"/>
      <c r="I641" s="124"/>
      <c r="J641" s="125"/>
      <c r="K641" s="128"/>
    </row>
    <row r="642" spans="1:11" x14ac:dyDescent="0.3">
      <c r="A642" s="73">
        <v>42913</v>
      </c>
      <c r="B642" s="130">
        <v>2419.3798830000001</v>
      </c>
      <c r="C642" s="125">
        <f t="shared" si="44"/>
        <v>-8.593117445396925E-3</v>
      </c>
      <c r="D642" s="128">
        <f t="shared" si="45"/>
        <v>-8593.1174453969252</v>
      </c>
      <c r="E642" s="128">
        <f t="shared" ca="1" si="46"/>
        <v>23818.497291436732</v>
      </c>
      <c r="F642" s="124">
        <f t="shared" ca="1" si="47"/>
        <v>0.168347938029352</v>
      </c>
      <c r="G642" s="128"/>
      <c r="H642" s="128"/>
      <c r="I642" s="124"/>
      <c r="J642" s="125"/>
      <c r="K642" s="128"/>
    </row>
    <row r="643" spans="1:11" x14ac:dyDescent="0.3">
      <c r="A643" s="73">
        <v>42912</v>
      </c>
      <c r="B643" s="130">
        <v>2439.070068</v>
      </c>
      <c r="C643" s="125">
        <f t="shared" si="44"/>
        <v>3.9846115388444403E-3</v>
      </c>
      <c r="D643" s="128">
        <f t="shared" si="45"/>
        <v>3984.6115388444405</v>
      </c>
      <c r="E643" s="128">
        <f t="shared" ca="1" si="46"/>
        <v>23818.497291436732</v>
      </c>
      <c r="F643" s="124">
        <f t="shared" ca="1" si="47"/>
        <v>0.19791861299315494</v>
      </c>
      <c r="G643" s="128"/>
      <c r="H643" s="128"/>
      <c r="I643" s="124"/>
      <c r="J643" s="125"/>
      <c r="K643" s="128"/>
    </row>
    <row r="644" spans="1:11" x14ac:dyDescent="0.3">
      <c r="A644" s="73">
        <v>42909</v>
      </c>
      <c r="B644" s="130">
        <v>2438.3000489999999</v>
      </c>
      <c r="C644" s="125">
        <f t="shared" si="44"/>
        <v>2.6852987520586957E-3</v>
      </c>
      <c r="D644" s="128">
        <f t="shared" si="45"/>
        <v>2685.2987520586958</v>
      </c>
      <c r="E644" s="128">
        <f t="shared" ca="1" si="46"/>
        <v>23818.497291436732</v>
      </c>
      <c r="F644" s="124">
        <f t="shared" ca="1" si="47"/>
        <v>0.21882091908483914</v>
      </c>
      <c r="G644" s="128"/>
      <c r="H644" s="128"/>
      <c r="I644" s="124"/>
      <c r="J644" s="125"/>
      <c r="K644" s="128"/>
    </row>
    <row r="645" spans="1:11" x14ac:dyDescent="0.3">
      <c r="A645" s="73">
        <v>42908</v>
      </c>
      <c r="B645" s="130">
        <v>2434.5</v>
      </c>
      <c r="C645" s="125">
        <f t="shared" si="44"/>
        <v>2.9171004426165048E-4</v>
      </c>
      <c r="D645" s="128">
        <f t="shared" si="45"/>
        <v>291.71004426165047</v>
      </c>
      <c r="E645" s="128">
        <f t="shared" ca="1" si="46"/>
        <v>24538.405513848076</v>
      </c>
      <c r="F645" s="124">
        <f t="shared" ca="1" si="47"/>
        <v>0.19489938665924922</v>
      </c>
      <c r="G645" s="128"/>
      <c r="H645" s="128"/>
      <c r="I645" s="124"/>
      <c r="J645" s="125"/>
      <c r="K645" s="128"/>
    </row>
    <row r="646" spans="1:11" x14ac:dyDescent="0.3">
      <c r="A646" s="73">
        <v>42907</v>
      </c>
      <c r="B646" s="130">
        <v>2435.610107</v>
      </c>
      <c r="C646" s="125">
        <f t="shared" si="44"/>
        <v>1.0152371456761955E-3</v>
      </c>
      <c r="D646" s="128">
        <f t="shared" si="45"/>
        <v>1015.2371456761955</v>
      </c>
      <c r="E646" s="128">
        <f t="shared" ca="1" si="46"/>
        <v>25388.530656441842</v>
      </c>
      <c r="F646" s="124">
        <f t="shared" ca="1" si="47"/>
        <v>0.15250413029248722</v>
      </c>
      <c r="G646" s="128"/>
      <c r="H646" s="128"/>
      <c r="I646" s="124"/>
      <c r="J646" s="125"/>
      <c r="K646" s="128"/>
    </row>
    <row r="647" spans="1:11" x14ac:dyDescent="0.3">
      <c r="A647" s="73">
        <v>42906</v>
      </c>
      <c r="B647" s="130">
        <v>2437.030029</v>
      </c>
      <c r="C647" s="125">
        <f t="shared" si="44"/>
        <v>3.169577930035361E-3</v>
      </c>
      <c r="D647" s="128">
        <f t="shared" si="45"/>
        <v>3169.5779300353611</v>
      </c>
      <c r="E647" s="128">
        <f t="shared" ca="1" si="46"/>
        <v>25388.530656441842</v>
      </c>
      <c r="F647" s="124">
        <f t="shared" ca="1" si="47"/>
        <v>0.16858715685380643</v>
      </c>
      <c r="G647" s="128"/>
      <c r="H647" s="128"/>
      <c r="I647" s="124"/>
      <c r="J647" s="125"/>
      <c r="K647" s="128"/>
    </row>
    <row r="648" spans="1:11" x14ac:dyDescent="0.3">
      <c r="A648" s="73">
        <v>42905</v>
      </c>
      <c r="B648" s="130">
        <v>2453.459961</v>
      </c>
      <c r="C648" s="125">
        <f t="shared" ref="C648:C711" si="48">B648/B658-1</f>
        <v>7.1260877228536135E-3</v>
      </c>
      <c r="D648" s="128">
        <f t="shared" ref="D648:D711" si="49">C648*$B$5</f>
        <v>7126.0877228536137</v>
      </c>
      <c r="E648" s="128">
        <f t="shared" ref="E648:E711" ca="1" si="50">ABS(_xlfn.PERCENTILE.INC(OFFSET(D648,0,0,Window),1-VaRLevel))</f>
        <v>25388.530656441842</v>
      </c>
      <c r="F648" s="124">
        <f t="shared" ca="1" si="47"/>
        <v>0.1745225123764691</v>
      </c>
      <c r="G648" s="128"/>
      <c r="H648" s="128"/>
      <c r="I648" s="124"/>
      <c r="J648" s="125"/>
      <c r="K648" s="128"/>
    </row>
    <row r="649" spans="1:11" x14ac:dyDescent="0.3">
      <c r="A649" s="73">
        <v>42902</v>
      </c>
      <c r="B649" s="130">
        <v>2433.1499020000001</v>
      </c>
      <c r="C649" s="125">
        <f t="shared" si="48"/>
        <v>-2.4272226032663324E-3</v>
      </c>
      <c r="D649" s="128">
        <f t="shared" si="49"/>
        <v>-2427.2226032663325</v>
      </c>
      <c r="E649" s="128">
        <f t="shared" ca="1" si="50"/>
        <v>25388.530656441842</v>
      </c>
      <c r="F649" s="124">
        <f t="shared" ref="F649:F712" ca="1" si="51">B649/OFFSET(B649,250,0)-1</f>
        <v>0.16795867130685238</v>
      </c>
      <c r="G649" s="128"/>
      <c r="H649" s="128"/>
      <c r="I649" s="124"/>
      <c r="J649" s="125"/>
      <c r="K649" s="128"/>
    </row>
    <row r="650" spans="1:11" x14ac:dyDescent="0.3">
      <c r="A650" s="73">
        <v>42901</v>
      </c>
      <c r="B650" s="130">
        <v>2432.459961</v>
      </c>
      <c r="C650" s="125">
        <f t="shared" si="48"/>
        <v>9.8758958286304654E-4</v>
      </c>
      <c r="D650" s="128">
        <f t="shared" si="49"/>
        <v>987.58958286304653</v>
      </c>
      <c r="E650" s="128">
        <f t="shared" ca="1" si="50"/>
        <v>25388.530656441842</v>
      </c>
      <c r="F650" s="124">
        <f t="shared" ca="1" si="51"/>
        <v>0.17440928296263514</v>
      </c>
      <c r="G650" s="128"/>
      <c r="H650" s="128"/>
      <c r="I650" s="124"/>
      <c r="J650" s="125"/>
      <c r="K650" s="128"/>
    </row>
    <row r="651" spans="1:11" x14ac:dyDescent="0.3">
      <c r="A651" s="73">
        <v>42900</v>
      </c>
      <c r="B651" s="130">
        <v>2437.919922</v>
      </c>
      <c r="C651" s="125">
        <f t="shared" si="48"/>
        <v>1.0830032535587009E-2</v>
      </c>
      <c r="D651" s="128">
        <f t="shared" si="49"/>
        <v>10830.032535587008</v>
      </c>
      <c r="E651" s="128">
        <f t="shared" ca="1" si="50"/>
        <v>25388.530656441842</v>
      </c>
      <c r="F651" s="124">
        <f t="shared" ca="1" si="51"/>
        <v>0.17321061878647459</v>
      </c>
      <c r="G651" s="128"/>
      <c r="H651" s="128"/>
      <c r="I651" s="124"/>
      <c r="J651" s="125"/>
      <c r="K651" s="128"/>
    </row>
    <row r="652" spans="1:11" x14ac:dyDescent="0.3">
      <c r="A652" s="73">
        <v>42899</v>
      </c>
      <c r="B652" s="130">
        <v>2440.3500979999999</v>
      </c>
      <c r="C652" s="125">
        <f t="shared" si="48"/>
        <v>1.1372238086276187E-2</v>
      </c>
      <c r="D652" s="128">
        <f t="shared" si="49"/>
        <v>11372.238086276187</v>
      </c>
      <c r="E652" s="128">
        <f t="shared" ca="1" si="50"/>
        <v>25388.530656441842</v>
      </c>
      <c r="F652" s="124">
        <f t="shared" ca="1" si="51"/>
        <v>0.17805942457156654</v>
      </c>
      <c r="G652" s="128"/>
      <c r="H652" s="128"/>
      <c r="I652" s="124"/>
      <c r="J652" s="125"/>
      <c r="K652" s="128"/>
    </row>
    <row r="653" spans="1:11" x14ac:dyDescent="0.3">
      <c r="A653" s="73">
        <v>42898</v>
      </c>
      <c r="B653" s="130">
        <v>2429.389893</v>
      </c>
      <c r="C653" s="125">
        <f t="shared" si="48"/>
        <v>5.6170677525806401E-3</v>
      </c>
      <c r="D653" s="128">
        <f t="shared" si="49"/>
        <v>5617.0677525806404</v>
      </c>
      <c r="E653" s="128">
        <f t="shared" ca="1" si="50"/>
        <v>25388.530656441842</v>
      </c>
      <c r="F653" s="124">
        <f t="shared" ca="1" si="51"/>
        <v>0.17060974374965676</v>
      </c>
      <c r="G653" s="128"/>
      <c r="H653" s="128"/>
      <c r="I653" s="124"/>
      <c r="J653" s="125"/>
      <c r="K653" s="128"/>
    </row>
    <row r="654" spans="1:11" x14ac:dyDescent="0.3">
      <c r="A654" s="73">
        <v>42895</v>
      </c>
      <c r="B654" s="130">
        <v>2431.7700199999999</v>
      </c>
      <c r="C654" s="125">
        <f t="shared" si="48"/>
        <v>6.9148933694622716E-3</v>
      </c>
      <c r="D654" s="128">
        <f t="shared" si="49"/>
        <v>6914.8933694622719</v>
      </c>
      <c r="E654" s="128">
        <f t="shared" ca="1" si="50"/>
        <v>25388.530656441842</v>
      </c>
      <c r="F654" s="124">
        <f t="shared" ca="1" si="51"/>
        <v>0.16964876001208395</v>
      </c>
      <c r="G654" s="128"/>
      <c r="H654" s="128"/>
      <c r="I654" s="124"/>
      <c r="J654" s="125"/>
      <c r="K654" s="128"/>
    </row>
    <row r="655" spans="1:11" x14ac:dyDescent="0.3">
      <c r="A655" s="73">
        <v>42894</v>
      </c>
      <c r="B655" s="130">
        <v>2433.790039</v>
      </c>
      <c r="C655" s="125">
        <f t="shared" si="48"/>
        <v>1.2227694886588036E-2</v>
      </c>
      <c r="D655" s="128">
        <f t="shared" si="49"/>
        <v>12227.694886588037</v>
      </c>
      <c r="E655" s="128">
        <f t="shared" ca="1" si="50"/>
        <v>25388.530656441842</v>
      </c>
      <c r="F655" s="124">
        <f t="shared" ca="1" si="51"/>
        <v>0.16112055420086269</v>
      </c>
      <c r="G655" s="128"/>
      <c r="H655" s="128"/>
      <c r="I655" s="124"/>
      <c r="J655" s="125"/>
      <c r="K655" s="128"/>
    </row>
    <row r="656" spans="1:11" x14ac:dyDescent="0.3">
      <c r="A656" s="73">
        <v>42893</v>
      </c>
      <c r="B656" s="130">
        <v>2433.139893</v>
      </c>
      <c r="C656" s="125">
        <f t="shared" si="48"/>
        <v>1.4476185209072012E-2</v>
      </c>
      <c r="D656" s="128">
        <f t="shared" si="49"/>
        <v>14476.185209072013</v>
      </c>
      <c r="E656" s="128">
        <f t="shared" ca="1" si="50"/>
        <v>25388.530656441842</v>
      </c>
      <c r="F656" s="124">
        <f t="shared" ca="1" si="51"/>
        <v>0.15015973490800882</v>
      </c>
      <c r="G656" s="128"/>
      <c r="H656" s="128"/>
      <c r="I656" s="124"/>
      <c r="J656" s="125"/>
      <c r="K656" s="128"/>
    </row>
    <row r="657" spans="1:11" x14ac:dyDescent="0.3">
      <c r="A657" s="73">
        <v>42892</v>
      </c>
      <c r="B657" s="130">
        <v>2429.330078</v>
      </c>
      <c r="C657" s="125">
        <f t="shared" si="48"/>
        <v>1.4749274318934136E-2</v>
      </c>
      <c r="D657" s="128">
        <f t="shared" si="49"/>
        <v>14749.274318934136</v>
      </c>
      <c r="E657" s="128">
        <f t="shared" ca="1" si="50"/>
        <v>25388.530656441842</v>
      </c>
      <c r="F657" s="124">
        <f t="shared" ca="1" si="51"/>
        <v>0.14638620930990864</v>
      </c>
      <c r="G657" s="128"/>
      <c r="H657" s="128"/>
      <c r="I657" s="124"/>
      <c r="J657" s="125"/>
      <c r="K657" s="128"/>
    </row>
    <row r="658" spans="1:11" x14ac:dyDescent="0.3">
      <c r="A658" s="73">
        <v>42891</v>
      </c>
      <c r="B658" s="130">
        <v>2436.1000979999999</v>
      </c>
      <c r="C658" s="125">
        <f t="shared" si="48"/>
        <v>2.2827994128872486E-2</v>
      </c>
      <c r="D658" s="128">
        <f t="shared" si="49"/>
        <v>22827.994128872488</v>
      </c>
      <c r="E658" s="128">
        <f t="shared" ca="1" si="50"/>
        <v>25388.530656441842</v>
      </c>
      <c r="F658" s="124">
        <f t="shared" ca="1" si="51"/>
        <v>0.15338555531435549</v>
      </c>
      <c r="G658" s="128"/>
      <c r="H658" s="128"/>
      <c r="I658" s="124"/>
      <c r="J658" s="125"/>
      <c r="K658" s="128"/>
    </row>
    <row r="659" spans="1:11" x14ac:dyDescent="0.3">
      <c r="A659" s="73">
        <v>42888</v>
      </c>
      <c r="B659" s="130">
        <v>2439.070068</v>
      </c>
      <c r="C659" s="125">
        <f t="shared" si="48"/>
        <v>3.1005401272828914E-2</v>
      </c>
      <c r="D659" s="128">
        <f t="shared" si="49"/>
        <v>31005.401272828913</v>
      </c>
      <c r="E659" s="128">
        <f t="shared" ca="1" si="50"/>
        <v>25388.530656441842</v>
      </c>
      <c r="F659" s="124">
        <f t="shared" ca="1" si="51"/>
        <v>0.15628074663185698</v>
      </c>
      <c r="G659" s="128"/>
      <c r="H659" s="128"/>
      <c r="I659" s="124"/>
      <c r="J659" s="125"/>
      <c r="K659" s="128"/>
    </row>
    <row r="660" spans="1:11" x14ac:dyDescent="0.3">
      <c r="A660" s="73">
        <v>42887</v>
      </c>
      <c r="B660" s="130">
        <v>2430.0600589999999</v>
      </c>
      <c r="C660" s="125">
        <f t="shared" si="48"/>
        <v>3.0983920061037118E-2</v>
      </c>
      <c r="D660" s="128">
        <f t="shared" si="49"/>
        <v>30983.920061037119</v>
      </c>
      <c r="E660" s="128">
        <f t="shared" ca="1" si="50"/>
        <v>25388.530656441842</v>
      </c>
      <c r="F660" s="124">
        <f t="shared" ca="1" si="51"/>
        <v>0.15765111948530142</v>
      </c>
      <c r="G660" s="128"/>
      <c r="H660" s="128"/>
      <c r="I660" s="124"/>
      <c r="J660" s="125"/>
      <c r="K660" s="128"/>
    </row>
    <row r="661" spans="1:11" x14ac:dyDescent="0.3">
      <c r="A661" s="73">
        <v>42886</v>
      </c>
      <c r="B661" s="130">
        <v>2411.8000489999999</v>
      </c>
      <c r="C661" s="125">
        <f t="shared" si="48"/>
        <v>4.6362587784360976E-3</v>
      </c>
      <c r="D661" s="128">
        <f t="shared" si="49"/>
        <v>4636.2587784360976</v>
      </c>
      <c r="E661" s="128">
        <f t="shared" ca="1" si="50"/>
        <v>25388.530656441842</v>
      </c>
      <c r="F661" s="124">
        <f t="shared" ca="1" si="51"/>
        <v>0.14560673624347231</v>
      </c>
      <c r="G661" s="128"/>
      <c r="H661" s="128"/>
      <c r="I661" s="124"/>
      <c r="J661" s="125"/>
      <c r="K661" s="128"/>
    </row>
    <row r="662" spans="1:11" x14ac:dyDescent="0.3">
      <c r="A662" s="73">
        <v>42885</v>
      </c>
      <c r="B662" s="130">
        <v>2412.9099120000001</v>
      </c>
      <c r="C662" s="125">
        <f t="shared" si="48"/>
        <v>4.4081736405825467E-3</v>
      </c>
      <c r="D662" s="128">
        <f t="shared" si="49"/>
        <v>4408.1736405825468</v>
      </c>
      <c r="E662" s="128">
        <f t="shared" ca="1" si="50"/>
        <v>25388.530656441842</v>
      </c>
      <c r="F662" s="124">
        <f t="shared" ca="1" si="51"/>
        <v>0.1493713815117359</v>
      </c>
      <c r="G662" s="128"/>
      <c r="H662" s="128"/>
      <c r="I662" s="124"/>
      <c r="J662" s="125"/>
      <c r="K662" s="128"/>
    </row>
    <row r="663" spans="1:11" x14ac:dyDescent="0.3">
      <c r="A663" s="73">
        <v>42881</v>
      </c>
      <c r="B663" s="130">
        <v>2415.820068</v>
      </c>
      <c r="C663" s="125">
        <f t="shared" si="48"/>
        <v>1.042292317597826E-2</v>
      </c>
      <c r="D663" s="128">
        <f t="shared" si="49"/>
        <v>10422.92317597826</v>
      </c>
      <c r="E663" s="128">
        <f t="shared" ca="1" si="50"/>
        <v>25388.530656441842</v>
      </c>
      <c r="F663" s="124">
        <f t="shared" ca="1" si="51"/>
        <v>0.15206377092974299</v>
      </c>
      <c r="G663" s="128"/>
      <c r="H663" s="128"/>
      <c r="I663" s="124"/>
      <c r="J663" s="125"/>
      <c r="K663" s="128"/>
    </row>
    <row r="664" spans="1:11" x14ac:dyDescent="0.3">
      <c r="A664" s="73">
        <v>42880</v>
      </c>
      <c r="B664" s="130">
        <v>2415.070068</v>
      </c>
      <c r="C664" s="125">
        <f t="shared" si="48"/>
        <v>8.6158465062122769E-3</v>
      </c>
      <c r="D664" s="128">
        <f t="shared" si="49"/>
        <v>8615.8465062122777</v>
      </c>
      <c r="E664" s="128">
        <f t="shared" ca="1" si="50"/>
        <v>25388.530656441842</v>
      </c>
      <c r="F664" s="124">
        <f t="shared" ca="1" si="51"/>
        <v>0.15054834074187884</v>
      </c>
      <c r="G664" s="128"/>
      <c r="H664" s="128"/>
      <c r="I664" s="124"/>
      <c r="J664" s="125"/>
      <c r="K664" s="128"/>
    </row>
    <row r="665" spans="1:11" x14ac:dyDescent="0.3">
      <c r="A665" s="73">
        <v>42879</v>
      </c>
      <c r="B665" s="130">
        <v>2404.389893</v>
      </c>
      <c r="C665" s="125">
        <f t="shared" si="48"/>
        <v>1.9836434083946308E-3</v>
      </c>
      <c r="D665" s="128">
        <f t="shared" si="49"/>
        <v>1983.6434083946308</v>
      </c>
      <c r="E665" s="128">
        <f t="shared" ca="1" si="50"/>
        <v>25388.530656441842</v>
      </c>
      <c r="F665" s="124">
        <f t="shared" ca="1" si="51"/>
        <v>0.15037069052374163</v>
      </c>
      <c r="G665" s="128"/>
      <c r="H665" s="128"/>
      <c r="I665" s="124"/>
      <c r="J665" s="125"/>
      <c r="K665" s="128"/>
    </row>
    <row r="666" spans="1:11" x14ac:dyDescent="0.3">
      <c r="A666" s="73">
        <v>42878</v>
      </c>
      <c r="B666" s="130">
        <v>2398.419922</v>
      </c>
      <c r="C666" s="125">
        <f t="shared" si="48"/>
        <v>6.2580313436111368E-4</v>
      </c>
      <c r="D666" s="128">
        <f t="shared" si="49"/>
        <v>625.80313436111373</v>
      </c>
      <c r="E666" s="128">
        <f t="shared" ca="1" si="50"/>
        <v>25388.530656441842</v>
      </c>
      <c r="F666" s="124">
        <f t="shared" ca="1" si="51"/>
        <v>0.14727289468575444</v>
      </c>
      <c r="G666" s="128"/>
      <c r="H666" s="128"/>
      <c r="I666" s="124"/>
      <c r="J666" s="125"/>
      <c r="K666" s="128"/>
    </row>
    <row r="667" spans="1:11" x14ac:dyDescent="0.3">
      <c r="A667" s="73">
        <v>42877</v>
      </c>
      <c r="B667" s="130">
        <v>2394.0200199999999</v>
      </c>
      <c r="C667" s="125">
        <f t="shared" si="48"/>
        <v>-2.2338534377051023E-3</v>
      </c>
      <c r="D667" s="128">
        <f t="shared" si="49"/>
        <v>-2233.8534377051024</v>
      </c>
      <c r="E667" s="128">
        <f t="shared" ca="1" si="50"/>
        <v>25388.530656441842</v>
      </c>
      <c r="F667" s="124">
        <f t="shared" ca="1" si="51"/>
        <v>0.15315547333113066</v>
      </c>
      <c r="G667" s="128"/>
      <c r="H667" s="128"/>
      <c r="I667" s="124"/>
      <c r="J667" s="125"/>
      <c r="K667" s="128"/>
    </row>
    <row r="668" spans="1:11" x14ac:dyDescent="0.3">
      <c r="A668" s="73">
        <v>42874</v>
      </c>
      <c r="B668" s="130">
        <v>2381.7299800000001</v>
      </c>
      <c r="C668" s="125">
        <f t="shared" si="48"/>
        <v>-7.318856292721776E-3</v>
      </c>
      <c r="D668" s="128">
        <f t="shared" si="49"/>
        <v>-7318.8562927217763</v>
      </c>
      <c r="E668" s="128">
        <f t="shared" ca="1" si="50"/>
        <v>25388.530656441842</v>
      </c>
      <c r="F668" s="124">
        <f t="shared" ca="1" si="51"/>
        <v>0.16293135614815979</v>
      </c>
      <c r="G668" s="128"/>
      <c r="H668" s="128"/>
      <c r="I668" s="124"/>
      <c r="J668" s="125"/>
      <c r="K668" s="128"/>
    </row>
    <row r="669" spans="1:11" x14ac:dyDescent="0.3">
      <c r="A669" s="73">
        <v>42873</v>
      </c>
      <c r="B669" s="130">
        <v>2365.719971</v>
      </c>
      <c r="C669" s="125">
        <f t="shared" si="48"/>
        <v>-9.9601797853946517E-3</v>
      </c>
      <c r="D669" s="128">
        <f t="shared" si="49"/>
        <v>-9960.1797853946518</v>
      </c>
      <c r="E669" s="128">
        <f t="shared" ca="1" si="50"/>
        <v>25388.530656441842</v>
      </c>
      <c r="F669" s="124">
        <f t="shared" ca="1" si="51"/>
        <v>0.15270517882983548</v>
      </c>
      <c r="G669" s="128"/>
      <c r="H669" s="128"/>
      <c r="I669" s="124"/>
      <c r="J669" s="125"/>
      <c r="K669" s="128"/>
    </row>
    <row r="670" spans="1:11" x14ac:dyDescent="0.3">
      <c r="A670" s="73">
        <v>42872</v>
      </c>
      <c r="B670" s="130">
        <v>2357.030029</v>
      </c>
      <c r="C670" s="125">
        <f t="shared" si="48"/>
        <v>-1.3022681145353765E-2</v>
      </c>
      <c r="D670" s="128">
        <f t="shared" si="49"/>
        <v>-13022.681145353765</v>
      </c>
      <c r="E670" s="128">
        <f t="shared" ca="1" si="50"/>
        <v>25388.530656441842</v>
      </c>
      <c r="F670" s="124">
        <f t="shared" ca="1" si="51"/>
        <v>0.15538420028039468</v>
      </c>
      <c r="G670" s="128"/>
      <c r="H670" s="128"/>
      <c r="I670" s="124"/>
      <c r="J670" s="125"/>
      <c r="K670" s="128"/>
    </row>
    <row r="671" spans="1:11" x14ac:dyDescent="0.3">
      <c r="A671" s="73">
        <v>42871</v>
      </c>
      <c r="B671" s="130">
        <v>2400.669922</v>
      </c>
      <c r="C671" s="125">
        <f t="shared" si="48"/>
        <v>3.9729506099064338E-3</v>
      </c>
      <c r="D671" s="128">
        <f t="shared" si="49"/>
        <v>3972.9506099064338</v>
      </c>
      <c r="E671" s="128">
        <f t="shared" ca="1" si="50"/>
        <v>25388.530656441842</v>
      </c>
      <c r="F671" s="124">
        <f t="shared" ca="1" si="51"/>
        <v>0.17241392055104221</v>
      </c>
      <c r="G671" s="128"/>
      <c r="H671" s="128"/>
      <c r="I671" s="124"/>
      <c r="J671" s="125"/>
      <c r="K671" s="128"/>
    </row>
    <row r="672" spans="1:11" x14ac:dyDescent="0.3">
      <c r="A672" s="73">
        <v>42870</v>
      </c>
      <c r="B672" s="130">
        <v>2402.320068</v>
      </c>
      <c r="C672" s="125">
        <f t="shared" si="48"/>
        <v>5.8576451089689119E-3</v>
      </c>
      <c r="D672" s="128">
        <f t="shared" si="49"/>
        <v>5857.6451089689117</v>
      </c>
      <c r="E672" s="128">
        <f t="shared" ca="1" si="50"/>
        <v>25388.530656441842</v>
      </c>
      <c r="F672" s="124">
        <f t="shared" ca="1" si="51"/>
        <v>0.1734605212777196</v>
      </c>
      <c r="G672" s="128"/>
      <c r="H672" s="128"/>
      <c r="I672" s="124"/>
      <c r="J672" s="125"/>
      <c r="K672" s="128"/>
    </row>
    <row r="673" spans="1:11" x14ac:dyDescent="0.3">
      <c r="A673" s="73">
        <v>42867</v>
      </c>
      <c r="B673" s="130">
        <v>2390.8999020000001</v>
      </c>
      <c r="C673" s="125">
        <f t="shared" si="48"/>
        <v>2.8101464380911878E-3</v>
      </c>
      <c r="D673" s="128">
        <f t="shared" si="49"/>
        <v>2810.146438091188</v>
      </c>
      <c r="E673" s="128">
        <f t="shared" ca="1" si="50"/>
        <v>25388.530656441842</v>
      </c>
      <c r="F673" s="124">
        <f t="shared" ca="1" si="51"/>
        <v>0.15689083052190167</v>
      </c>
      <c r="G673" s="128"/>
      <c r="H673" s="128"/>
      <c r="I673" s="124"/>
      <c r="J673" s="125"/>
      <c r="K673" s="128"/>
    </row>
    <row r="674" spans="1:11" x14ac:dyDescent="0.3">
      <c r="A674" s="73">
        <v>42866</v>
      </c>
      <c r="B674" s="130">
        <v>2394.4399410000001</v>
      </c>
      <c r="C674" s="125">
        <f t="shared" si="48"/>
        <v>2.3735734091305805E-3</v>
      </c>
      <c r="D674" s="128">
        <f t="shared" si="49"/>
        <v>2373.5734091305803</v>
      </c>
      <c r="E674" s="128">
        <f t="shared" ca="1" si="50"/>
        <v>25388.530656441842</v>
      </c>
      <c r="F674" s="124">
        <f t="shared" ca="1" si="51"/>
        <v>0.1699541967200946</v>
      </c>
      <c r="G674" s="128"/>
      <c r="H674" s="128"/>
      <c r="I674" s="124"/>
      <c r="J674" s="125"/>
      <c r="K674" s="128"/>
    </row>
    <row r="675" spans="1:11" x14ac:dyDescent="0.3">
      <c r="A675" s="73">
        <v>42865</v>
      </c>
      <c r="B675" s="130">
        <v>2399.6298830000001</v>
      </c>
      <c r="C675" s="125">
        <f t="shared" si="48"/>
        <v>5.1016491444766388E-3</v>
      </c>
      <c r="D675" s="128">
        <f t="shared" si="49"/>
        <v>5101.6491444766389</v>
      </c>
      <c r="E675" s="128">
        <f t="shared" ca="1" si="50"/>
        <v>25388.530656441842</v>
      </c>
      <c r="F675" s="124">
        <f t="shared" ca="1" si="51"/>
        <v>0.16254935958220185</v>
      </c>
      <c r="G675" s="128"/>
      <c r="H675" s="128"/>
      <c r="I675" s="124"/>
      <c r="J675" s="125"/>
      <c r="K675" s="128"/>
    </row>
    <row r="676" spans="1:11" x14ac:dyDescent="0.3">
      <c r="A676" s="73">
        <v>42864</v>
      </c>
      <c r="B676" s="130">
        <v>2396.919922</v>
      </c>
      <c r="C676" s="125">
        <f t="shared" si="48"/>
        <v>3.4789331987030714E-3</v>
      </c>
      <c r="D676" s="128">
        <f t="shared" si="49"/>
        <v>3478.9331987030714</v>
      </c>
      <c r="E676" s="128">
        <f t="shared" ca="1" si="50"/>
        <v>25388.530656441842</v>
      </c>
      <c r="F676" s="124">
        <f t="shared" ca="1" si="51"/>
        <v>0.16103967491767701</v>
      </c>
      <c r="G676" s="128"/>
      <c r="H676" s="128"/>
      <c r="I676" s="124"/>
      <c r="J676" s="125"/>
      <c r="K676" s="128"/>
    </row>
    <row r="677" spans="1:11" x14ac:dyDescent="0.3">
      <c r="A677" s="73">
        <v>42863</v>
      </c>
      <c r="B677" s="130">
        <v>2399.3798830000001</v>
      </c>
      <c r="C677" s="125">
        <f t="shared" si="48"/>
        <v>1.0626953664023553E-2</v>
      </c>
      <c r="D677" s="128">
        <f t="shared" si="49"/>
        <v>10626.953664023553</v>
      </c>
      <c r="E677" s="128">
        <f t="shared" ca="1" si="50"/>
        <v>25388.530656441842</v>
      </c>
      <c r="F677" s="124">
        <f t="shared" ca="1" si="51"/>
        <v>0.1511185556300334</v>
      </c>
      <c r="G677" s="128"/>
      <c r="H677" s="128"/>
      <c r="I677" s="124"/>
      <c r="J677" s="125"/>
      <c r="K677" s="128"/>
    </row>
    <row r="678" spans="1:11" x14ac:dyDescent="0.3">
      <c r="A678" s="73">
        <v>42860</v>
      </c>
      <c r="B678" s="130">
        <v>2399.290039</v>
      </c>
      <c r="C678" s="125">
        <f t="shared" si="48"/>
        <v>2.1543966752144428E-2</v>
      </c>
      <c r="D678" s="128">
        <f t="shared" si="49"/>
        <v>21543.966752144428</v>
      </c>
      <c r="E678" s="128">
        <f t="shared" ca="1" si="50"/>
        <v>25388.530656441842</v>
      </c>
      <c r="F678" s="124">
        <f t="shared" ca="1" si="51"/>
        <v>0.16544506834990158</v>
      </c>
      <c r="G678" s="128"/>
      <c r="H678" s="128"/>
      <c r="I678" s="124"/>
      <c r="J678" s="125"/>
      <c r="K678" s="128"/>
    </row>
    <row r="679" spans="1:11" x14ac:dyDescent="0.3">
      <c r="A679" s="73">
        <v>42859</v>
      </c>
      <c r="B679" s="130">
        <v>2389.5200199999999</v>
      </c>
      <c r="C679" s="125">
        <f t="shared" si="48"/>
        <v>1.4296357452934227E-2</v>
      </c>
      <c r="D679" s="128">
        <f t="shared" si="49"/>
        <v>14296.357452934228</v>
      </c>
      <c r="E679" s="128">
        <f t="shared" ca="1" si="50"/>
        <v>25388.530656441842</v>
      </c>
      <c r="F679" s="124">
        <f t="shared" ca="1" si="51"/>
        <v>0.16157390565951157</v>
      </c>
      <c r="G679" s="128"/>
      <c r="H679" s="128"/>
      <c r="I679" s="124"/>
      <c r="J679" s="125"/>
      <c r="K679" s="128"/>
    </row>
    <row r="680" spans="1:11" x14ac:dyDescent="0.3">
      <c r="A680" s="73">
        <v>42858</v>
      </c>
      <c r="B680" s="130">
        <v>2388.1298830000001</v>
      </c>
      <c r="C680" s="125">
        <f t="shared" si="48"/>
        <v>2.1367121580824211E-2</v>
      </c>
      <c r="D680" s="128">
        <f t="shared" si="49"/>
        <v>21367.121580824212</v>
      </c>
      <c r="E680" s="128">
        <f t="shared" ca="1" si="50"/>
        <v>25388.530656441842</v>
      </c>
      <c r="F680" s="124">
        <f t="shared" ca="1" si="51"/>
        <v>0.16458357639178134</v>
      </c>
      <c r="G680" s="128"/>
      <c r="H680" s="128"/>
      <c r="I680" s="124"/>
      <c r="J680" s="125"/>
      <c r="K680" s="128"/>
    </row>
    <row r="681" spans="1:11" x14ac:dyDescent="0.3">
      <c r="A681" s="73">
        <v>42857</v>
      </c>
      <c r="B681" s="130">
        <v>2391.169922</v>
      </c>
      <c r="C681" s="125">
        <f t="shared" si="48"/>
        <v>2.0912044810118102E-2</v>
      </c>
      <c r="D681" s="128">
        <f t="shared" si="49"/>
        <v>20912.044810118103</v>
      </c>
      <c r="E681" s="128">
        <f t="shared" ca="1" si="50"/>
        <v>25388.530656441842</v>
      </c>
      <c r="F681" s="124">
        <f t="shared" ca="1" si="51"/>
        <v>0.16578736768345004</v>
      </c>
      <c r="G681" s="128"/>
      <c r="H681" s="128"/>
      <c r="I681" s="124"/>
      <c r="J681" s="125"/>
      <c r="K681" s="128"/>
    </row>
    <row r="682" spans="1:11" x14ac:dyDescent="0.3">
      <c r="A682" s="73">
        <v>42856</v>
      </c>
      <c r="B682" s="130">
        <v>2388.330078</v>
      </c>
      <c r="C682" s="125">
        <f t="shared" si="48"/>
        <v>1.6738995505600318E-2</v>
      </c>
      <c r="D682" s="128">
        <f t="shared" si="49"/>
        <v>16738.995505600316</v>
      </c>
      <c r="E682" s="128">
        <f t="shared" ca="1" si="50"/>
        <v>25388.530656441842</v>
      </c>
      <c r="F682" s="124">
        <f t="shared" ca="1" si="51"/>
        <v>0.15748990368847138</v>
      </c>
      <c r="G682" s="128"/>
      <c r="H682" s="128"/>
      <c r="I682" s="124"/>
      <c r="J682" s="125"/>
      <c r="K682" s="128"/>
    </row>
    <row r="683" spans="1:11" x14ac:dyDescent="0.3">
      <c r="A683" s="73">
        <v>42853</v>
      </c>
      <c r="B683" s="130">
        <v>2384.1999510000001</v>
      </c>
      <c r="C683" s="125">
        <f t="shared" si="48"/>
        <v>2.3723137535126781E-2</v>
      </c>
      <c r="D683" s="128">
        <f t="shared" si="49"/>
        <v>23723.137535126782</v>
      </c>
      <c r="E683" s="128">
        <f t="shared" ca="1" si="50"/>
        <v>25388.530656441842</v>
      </c>
      <c r="F683" s="124">
        <f t="shared" ca="1" si="51"/>
        <v>0.14546250841558472</v>
      </c>
      <c r="G683" s="128"/>
      <c r="H683" s="128"/>
      <c r="I683" s="124"/>
      <c r="J683" s="125"/>
      <c r="K683" s="128"/>
    </row>
    <row r="684" spans="1:11" x14ac:dyDescent="0.3">
      <c r="A684" s="73">
        <v>42852</v>
      </c>
      <c r="B684" s="130">
        <v>2388.7700199999999</v>
      </c>
      <c r="C684" s="125">
        <f t="shared" si="48"/>
        <v>1.8695692097975947E-2</v>
      </c>
      <c r="D684" s="128">
        <f t="shared" si="49"/>
        <v>18695.692097975945</v>
      </c>
      <c r="E684" s="128">
        <f t="shared" ca="1" si="50"/>
        <v>25388.530656441842</v>
      </c>
      <c r="F684" s="124">
        <f t="shared" ca="1" si="51"/>
        <v>0.15662129633736344</v>
      </c>
      <c r="G684" s="128"/>
      <c r="H684" s="128"/>
      <c r="I684" s="124"/>
      <c r="J684" s="125"/>
      <c r="K684" s="128"/>
    </row>
    <row r="685" spans="1:11" x14ac:dyDescent="0.3">
      <c r="A685" s="73">
        <v>42851</v>
      </c>
      <c r="B685" s="130">
        <v>2387.4499510000001</v>
      </c>
      <c r="C685" s="125">
        <f t="shared" si="48"/>
        <v>1.4304617077707471E-2</v>
      </c>
      <c r="D685" s="128">
        <f t="shared" si="49"/>
        <v>14304.617077707471</v>
      </c>
      <c r="E685" s="128">
        <f t="shared" ca="1" si="50"/>
        <v>25388.530656441842</v>
      </c>
      <c r="F685" s="124">
        <f t="shared" ca="1" si="51"/>
        <v>0.15012929080328741</v>
      </c>
      <c r="G685" s="128"/>
      <c r="H685" s="128"/>
      <c r="I685" s="124"/>
      <c r="J685" s="125"/>
      <c r="K685" s="128"/>
    </row>
    <row r="686" spans="1:11" x14ac:dyDescent="0.3">
      <c r="A686" s="73">
        <v>42850</v>
      </c>
      <c r="B686" s="130">
        <v>2388.610107</v>
      </c>
      <c r="C686" s="125">
        <f t="shared" si="48"/>
        <v>1.3342410432101381E-2</v>
      </c>
      <c r="D686" s="128">
        <f t="shared" si="49"/>
        <v>13342.410432101382</v>
      </c>
      <c r="E686" s="128">
        <f t="shared" ca="1" si="50"/>
        <v>25388.530656441842</v>
      </c>
      <c r="F686" s="124">
        <f t="shared" ca="1" si="51"/>
        <v>0.14006644809513014</v>
      </c>
      <c r="G686" s="128"/>
      <c r="H686" s="128"/>
      <c r="I686" s="124"/>
      <c r="J686" s="125"/>
      <c r="K686" s="128"/>
    </row>
    <row r="687" spans="1:11" x14ac:dyDescent="0.3">
      <c r="A687" s="73">
        <v>42849</v>
      </c>
      <c r="B687" s="130">
        <v>2374.1499020000001</v>
      </c>
      <c r="C687" s="125">
        <f t="shared" si="48"/>
        <v>7.9004655798169399E-3</v>
      </c>
      <c r="D687" s="128">
        <f t="shared" si="49"/>
        <v>7900.4655798169397</v>
      </c>
      <c r="E687" s="128">
        <f t="shared" ca="1" si="50"/>
        <v>25388.530656441842</v>
      </c>
      <c r="F687" s="124">
        <f t="shared" ca="1" si="51"/>
        <v>0.13503368437952412</v>
      </c>
      <c r="G687" s="128"/>
      <c r="H687" s="128"/>
      <c r="I687" s="124"/>
      <c r="J687" s="125"/>
      <c r="K687" s="128"/>
    </row>
    <row r="688" spans="1:11" x14ac:dyDescent="0.3">
      <c r="A688" s="73">
        <v>42846</v>
      </c>
      <c r="B688" s="130">
        <v>2348.6899410000001</v>
      </c>
      <c r="C688" s="125">
        <f t="shared" si="48"/>
        <v>-3.7328043967643776E-3</v>
      </c>
      <c r="D688" s="128">
        <f t="shared" si="49"/>
        <v>-3732.8043967643775</v>
      </c>
      <c r="E688" s="128">
        <f t="shared" ca="1" si="50"/>
        <v>25388.530656441842</v>
      </c>
      <c r="F688" s="124">
        <f t="shared" ca="1" si="51"/>
        <v>0.12496462629209826</v>
      </c>
      <c r="G688" s="128"/>
      <c r="H688" s="128"/>
      <c r="I688" s="124"/>
      <c r="J688" s="125"/>
      <c r="K688" s="128"/>
    </row>
    <row r="689" spans="1:11" x14ac:dyDescent="0.3">
      <c r="A689" s="73">
        <v>42845</v>
      </c>
      <c r="B689" s="130">
        <v>2355.8400879999999</v>
      </c>
      <c r="C689" s="125">
        <f t="shared" si="48"/>
        <v>1.2283036444407092E-3</v>
      </c>
      <c r="D689" s="128">
        <f t="shared" si="49"/>
        <v>1228.3036444407091</v>
      </c>
      <c r="E689" s="128">
        <f t="shared" ca="1" si="50"/>
        <v>25388.530656441842</v>
      </c>
      <c r="F689" s="124">
        <f t="shared" ca="1" si="51"/>
        <v>0.12634467729903487</v>
      </c>
      <c r="G689" s="128"/>
      <c r="H689" s="128"/>
      <c r="I689" s="124"/>
      <c r="J689" s="125"/>
      <c r="K689" s="128"/>
    </row>
    <row r="690" spans="1:11" x14ac:dyDescent="0.3">
      <c r="A690" s="73">
        <v>42844</v>
      </c>
      <c r="B690" s="130">
        <v>2338.169922</v>
      </c>
      <c r="C690" s="125">
        <f t="shared" si="48"/>
        <v>-9.317161048365441E-3</v>
      </c>
      <c r="D690" s="128">
        <f t="shared" si="49"/>
        <v>-9317.1610483654404</v>
      </c>
      <c r="E690" s="128">
        <f t="shared" ca="1" si="50"/>
        <v>25388.530656441842</v>
      </c>
      <c r="F690" s="124">
        <f t="shared" ca="1" si="51"/>
        <v>0.11794994183974916</v>
      </c>
      <c r="G690" s="128"/>
      <c r="H690" s="128"/>
      <c r="I690" s="124"/>
      <c r="J690" s="125"/>
      <c r="K690" s="128"/>
    </row>
    <row r="691" spans="1:11" x14ac:dyDescent="0.3">
      <c r="A691" s="73">
        <v>42843</v>
      </c>
      <c r="B691" s="130">
        <v>2342.1899410000001</v>
      </c>
      <c r="C691" s="125">
        <f t="shared" si="48"/>
        <v>-7.0586162600437818E-3</v>
      </c>
      <c r="D691" s="128">
        <f t="shared" si="49"/>
        <v>-7058.6162600437819</v>
      </c>
      <c r="E691" s="128">
        <f t="shared" ca="1" si="50"/>
        <v>25388.530656441842</v>
      </c>
      <c r="F691" s="124">
        <f t="shared" ca="1" si="51"/>
        <v>0.11405538916354074</v>
      </c>
      <c r="G691" s="128"/>
      <c r="H691" s="128"/>
      <c r="I691" s="124"/>
      <c r="J691" s="125"/>
      <c r="K691" s="128"/>
    </row>
    <row r="692" spans="1:11" x14ac:dyDescent="0.3">
      <c r="A692" s="73">
        <v>42842</v>
      </c>
      <c r="B692" s="130">
        <v>2349.01001</v>
      </c>
      <c r="C692" s="125">
        <f t="shared" si="48"/>
        <v>-5.8026178168704146E-3</v>
      </c>
      <c r="D692" s="128">
        <f t="shared" si="49"/>
        <v>-5802.6178168704146</v>
      </c>
      <c r="E692" s="128">
        <f t="shared" ca="1" si="50"/>
        <v>25388.530656441842</v>
      </c>
      <c r="F692" s="124">
        <f t="shared" ca="1" si="51"/>
        <v>0.11815020716424218</v>
      </c>
      <c r="G692" s="128"/>
      <c r="H692" s="128"/>
      <c r="I692" s="124"/>
      <c r="J692" s="125"/>
      <c r="K692" s="128"/>
    </row>
    <row r="693" spans="1:11" x14ac:dyDescent="0.3">
      <c r="A693" s="73">
        <v>42838</v>
      </c>
      <c r="B693" s="130">
        <v>2328.9499510000001</v>
      </c>
      <c r="C693" s="125">
        <f t="shared" si="48"/>
        <v>-1.6515674022438254E-2</v>
      </c>
      <c r="D693" s="128">
        <f t="shared" si="49"/>
        <v>-16515.674022438252</v>
      </c>
      <c r="E693" s="128">
        <f t="shared" ca="1" si="50"/>
        <v>25388.530656441842</v>
      </c>
      <c r="F693" s="124">
        <f t="shared" ca="1" si="51"/>
        <v>0.11202090068573445</v>
      </c>
      <c r="G693" s="128"/>
      <c r="H693" s="128"/>
      <c r="I693" s="124"/>
      <c r="J693" s="125"/>
      <c r="K693" s="128"/>
    </row>
    <row r="694" spans="1:11" x14ac:dyDescent="0.3">
      <c r="A694" s="73">
        <v>42837</v>
      </c>
      <c r="B694" s="130">
        <v>2344.929932</v>
      </c>
      <c r="C694" s="125">
        <f t="shared" si="48"/>
        <v>-6.8611011688254342E-3</v>
      </c>
      <c r="D694" s="128">
        <f t="shared" si="49"/>
        <v>-6861.1011688254339</v>
      </c>
      <c r="E694" s="128">
        <f t="shared" ca="1" si="50"/>
        <v>25388.530656441842</v>
      </c>
      <c r="F694" s="124">
        <f t="shared" ca="1" si="51"/>
        <v>0.12697464569621864</v>
      </c>
      <c r="G694" s="128"/>
      <c r="H694" s="128"/>
      <c r="I694" s="124"/>
      <c r="J694" s="125"/>
      <c r="K694" s="128"/>
    </row>
    <row r="695" spans="1:11" x14ac:dyDescent="0.3">
      <c r="A695" s="73">
        <v>42836</v>
      </c>
      <c r="B695" s="130">
        <v>2353.780029</v>
      </c>
      <c r="C695" s="125">
        <f t="shared" si="48"/>
        <v>-2.0309080764607801E-3</v>
      </c>
      <c r="D695" s="128">
        <f t="shared" si="49"/>
        <v>-2030.9080764607802</v>
      </c>
      <c r="E695" s="128">
        <f t="shared" ca="1" si="50"/>
        <v>25388.530656441842</v>
      </c>
      <c r="F695" s="124">
        <f t="shared" ca="1" si="51"/>
        <v>0.13011455661504234</v>
      </c>
      <c r="G695" s="128"/>
      <c r="H695" s="128"/>
      <c r="I695" s="124"/>
      <c r="J695" s="125"/>
      <c r="K695" s="128"/>
    </row>
    <row r="696" spans="1:11" x14ac:dyDescent="0.3">
      <c r="A696" s="73">
        <v>42835</v>
      </c>
      <c r="B696" s="130">
        <v>2357.1599120000001</v>
      </c>
      <c r="C696" s="125">
        <f t="shared" si="48"/>
        <v>6.6492526082131409E-3</v>
      </c>
      <c r="D696" s="128">
        <f t="shared" si="49"/>
        <v>6649.2526082131408</v>
      </c>
      <c r="E696" s="128">
        <f t="shared" ca="1" si="50"/>
        <v>25388.530656441842</v>
      </c>
      <c r="F696" s="124">
        <f t="shared" ca="1" si="51"/>
        <v>0.13193303958412672</v>
      </c>
      <c r="G696" s="128"/>
      <c r="H696" s="128"/>
      <c r="I696" s="124"/>
      <c r="J696" s="125"/>
      <c r="K696" s="128"/>
    </row>
    <row r="697" spans="1:11" x14ac:dyDescent="0.3">
      <c r="A697" s="73">
        <v>42832</v>
      </c>
      <c r="B697" s="130">
        <v>2355.540039</v>
      </c>
      <c r="C697" s="125">
        <f t="shared" si="48"/>
        <v>4.9318079073354948E-3</v>
      </c>
      <c r="D697" s="128">
        <f t="shared" si="49"/>
        <v>4931.8079073354947</v>
      </c>
      <c r="E697" s="128">
        <f t="shared" ca="1" si="50"/>
        <v>25388.530656441842</v>
      </c>
      <c r="F697" s="124">
        <f t="shared" ca="1" si="51"/>
        <v>0.14251211228142102</v>
      </c>
      <c r="G697" s="128"/>
      <c r="H697" s="128"/>
      <c r="I697" s="124"/>
      <c r="J697" s="125"/>
      <c r="K697" s="128"/>
    </row>
    <row r="698" spans="1:11" x14ac:dyDescent="0.3">
      <c r="A698" s="73">
        <v>42831</v>
      </c>
      <c r="B698" s="130">
        <v>2357.48999</v>
      </c>
      <c r="C698" s="125">
        <f t="shared" si="48"/>
        <v>4.9148447508393645E-3</v>
      </c>
      <c r="D698" s="128">
        <f t="shared" si="49"/>
        <v>4914.8447508393647</v>
      </c>
      <c r="E698" s="128">
        <f t="shared" ca="1" si="50"/>
        <v>25388.530656441842</v>
      </c>
      <c r="F698" s="124">
        <f t="shared" ca="1" si="51"/>
        <v>0.15450614427350851</v>
      </c>
      <c r="G698" s="128"/>
      <c r="H698" s="128"/>
      <c r="I698" s="124"/>
      <c r="J698" s="125"/>
      <c r="K698" s="128"/>
    </row>
    <row r="699" spans="1:11" x14ac:dyDescent="0.3">
      <c r="A699" s="73">
        <v>42830</v>
      </c>
      <c r="B699" s="130">
        <v>2352.9499510000001</v>
      </c>
      <c r="C699" s="125">
        <f t="shared" si="48"/>
        <v>1.9161575055426372E-3</v>
      </c>
      <c r="D699" s="128">
        <f t="shared" si="49"/>
        <v>1916.1575055426372</v>
      </c>
      <c r="E699" s="128">
        <f t="shared" ca="1" si="50"/>
        <v>25388.530656441842</v>
      </c>
      <c r="F699" s="124">
        <f t="shared" ca="1" si="51"/>
        <v>0.14912579535994297</v>
      </c>
      <c r="G699" s="128"/>
      <c r="H699" s="128"/>
      <c r="I699" s="124"/>
      <c r="J699" s="125"/>
      <c r="K699" s="128"/>
    </row>
    <row r="700" spans="1:11" x14ac:dyDescent="0.3">
      <c r="A700" s="73">
        <v>42829</v>
      </c>
      <c r="B700" s="130">
        <v>2360.1599120000001</v>
      </c>
      <c r="C700" s="125">
        <f t="shared" si="48"/>
        <v>6.8855606446569517E-3</v>
      </c>
      <c r="D700" s="128">
        <f t="shared" si="49"/>
        <v>6885.5606446569518</v>
      </c>
      <c r="E700" s="128">
        <f t="shared" ca="1" si="50"/>
        <v>25388.530656441842</v>
      </c>
      <c r="F700" s="124">
        <f t="shared" ca="1" si="51"/>
        <v>0.15585891283200382</v>
      </c>
      <c r="G700" s="128"/>
      <c r="H700" s="128"/>
      <c r="I700" s="124"/>
      <c r="J700" s="125"/>
      <c r="K700" s="128"/>
    </row>
    <row r="701" spans="1:11" x14ac:dyDescent="0.3">
      <c r="A701" s="73">
        <v>42828</v>
      </c>
      <c r="B701" s="130">
        <v>2358.8400879999999</v>
      </c>
      <c r="C701" s="125">
        <f t="shared" si="48"/>
        <v>-6.163921675333528E-3</v>
      </c>
      <c r="D701" s="128">
        <f t="shared" si="49"/>
        <v>-6163.9216753335277</v>
      </c>
      <c r="E701" s="128">
        <f t="shared" ca="1" si="50"/>
        <v>25388.530656441842</v>
      </c>
      <c r="F701" s="124">
        <f t="shared" ca="1" si="51"/>
        <v>0.14137796659405066</v>
      </c>
      <c r="G701" s="128"/>
      <c r="H701" s="128"/>
      <c r="I701" s="124"/>
      <c r="J701" s="125"/>
      <c r="K701" s="128"/>
    </row>
    <row r="702" spans="1:11" x14ac:dyDescent="0.3">
      <c r="A702" s="73">
        <v>42825</v>
      </c>
      <c r="B702" s="130">
        <v>2362.719971</v>
      </c>
      <c r="C702" s="125">
        <f t="shared" si="48"/>
        <v>-6.5300237569642094E-3</v>
      </c>
      <c r="D702" s="128">
        <f t="shared" si="49"/>
        <v>-6530.0237569642095</v>
      </c>
      <c r="E702" s="128">
        <f t="shared" ca="1" si="50"/>
        <v>25388.530656441842</v>
      </c>
      <c r="F702" s="124">
        <f t="shared" ca="1" si="51"/>
        <v>0.15526822717338806</v>
      </c>
      <c r="G702" s="128"/>
      <c r="H702" s="128"/>
      <c r="I702" s="124"/>
      <c r="J702" s="125"/>
      <c r="K702" s="128"/>
    </row>
    <row r="703" spans="1:11" x14ac:dyDescent="0.3">
      <c r="A703" s="73">
        <v>42824</v>
      </c>
      <c r="B703" s="130">
        <v>2368.0600589999999</v>
      </c>
      <c r="C703" s="125">
        <f t="shared" si="48"/>
        <v>-5.5933217942616409E-3</v>
      </c>
      <c r="D703" s="128">
        <f t="shared" si="49"/>
        <v>-5593.3217942616411</v>
      </c>
      <c r="E703" s="128">
        <f t="shared" ca="1" si="50"/>
        <v>25388.530656441842</v>
      </c>
      <c r="F703" s="124">
        <f t="shared" ca="1" si="51"/>
        <v>0.1461332022174715</v>
      </c>
      <c r="G703" s="128"/>
      <c r="H703" s="128"/>
      <c r="I703" s="124"/>
      <c r="J703" s="125"/>
      <c r="K703" s="128"/>
    </row>
    <row r="704" spans="1:11" x14ac:dyDescent="0.3">
      <c r="A704" s="73">
        <v>42823</v>
      </c>
      <c r="B704" s="130">
        <v>2361.1298830000001</v>
      </c>
      <c r="C704" s="125">
        <f t="shared" si="48"/>
        <v>-1.0116350795651763E-2</v>
      </c>
      <c r="D704" s="128">
        <f t="shared" si="49"/>
        <v>-10116.350795651762</v>
      </c>
      <c r="E704" s="128">
        <f t="shared" ca="1" si="50"/>
        <v>25388.530656441842</v>
      </c>
      <c r="F704" s="124">
        <f t="shared" ca="1" si="51"/>
        <v>0.1391126168554957</v>
      </c>
      <c r="G704" s="128"/>
      <c r="H704" s="128"/>
      <c r="I704" s="124"/>
      <c r="J704" s="125"/>
      <c r="K704" s="128"/>
    </row>
    <row r="705" spans="1:11" x14ac:dyDescent="0.3">
      <c r="A705" s="73">
        <v>42822</v>
      </c>
      <c r="B705" s="130">
        <v>2358.570068</v>
      </c>
      <c r="C705" s="125">
        <f t="shared" si="48"/>
        <v>-2.9084880857832562E-3</v>
      </c>
      <c r="D705" s="128">
        <f t="shared" si="49"/>
        <v>-2908.4880857832563</v>
      </c>
      <c r="E705" s="128">
        <f t="shared" ca="1" si="50"/>
        <v>25388.530656441842</v>
      </c>
      <c r="F705" s="124">
        <f t="shared" ca="1" si="51"/>
        <v>0.14508145661627903</v>
      </c>
      <c r="G705" s="128"/>
      <c r="H705" s="128"/>
      <c r="I705" s="124"/>
      <c r="J705" s="125"/>
      <c r="K705" s="128"/>
    </row>
    <row r="706" spans="1:11" x14ac:dyDescent="0.3">
      <c r="A706" s="73">
        <v>42821</v>
      </c>
      <c r="B706" s="130">
        <v>2341.5900879999999</v>
      </c>
      <c r="C706" s="125">
        <f t="shared" si="48"/>
        <v>-1.3431761677847653E-2</v>
      </c>
      <c r="D706" s="128">
        <f t="shared" si="49"/>
        <v>-13431.761677847653</v>
      </c>
      <c r="E706" s="128">
        <f t="shared" ca="1" si="50"/>
        <v>25388.530656441842</v>
      </c>
      <c r="F706" s="124">
        <f t="shared" ca="1" si="51"/>
        <v>0.13451883213809568</v>
      </c>
      <c r="G706" s="128"/>
      <c r="H706" s="128"/>
      <c r="I706" s="124"/>
      <c r="J706" s="125"/>
      <c r="K706" s="128"/>
    </row>
    <row r="707" spans="1:11" x14ac:dyDescent="0.3">
      <c r="A707" s="73">
        <v>42818</v>
      </c>
      <c r="B707" s="130">
        <v>2343.9799800000001</v>
      </c>
      <c r="C707" s="125">
        <f t="shared" si="48"/>
        <v>-1.2062765243972318E-2</v>
      </c>
      <c r="D707" s="128">
        <f t="shared" si="49"/>
        <v>-12062.765243972317</v>
      </c>
      <c r="E707" s="128">
        <f t="shared" ca="1" si="50"/>
        <v>25388.530656441842</v>
      </c>
      <c r="F707" s="124">
        <f t="shared" ca="1" si="51"/>
        <v>0.14061730531424521</v>
      </c>
      <c r="G707" s="128"/>
      <c r="H707" s="128"/>
      <c r="I707" s="124"/>
      <c r="J707" s="125"/>
      <c r="K707" s="128"/>
    </row>
    <row r="708" spans="1:11" x14ac:dyDescent="0.3">
      <c r="A708" s="73">
        <v>42817</v>
      </c>
      <c r="B708" s="130">
        <v>2345.959961</v>
      </c>
      <c r="C708" s="125">
        <f t="shared" si="48"/>
        <v>-7.9962767781889266E-3</v>
      </c>
      <c r="D708" s="128">
        <f t="shared" si="49"/>
        <v>-7996.276778188927</v>
      </c>
      <c r="E708" s="128">
        <f t="shared" ca="1" si="50"/>
        <v>25388.530656441842</v>
      </c>
      <c r="F708" s="124">
        <f t="shared" ca="1" si="51"/>
        <v>0.15164571540676963</v>
      </c>
      <c r="G708" s="128"/>
      <c r="H708" s="128"/>
      <c r="I708" s="124"/>
      <c r="J708" s="125"/>
      <c r="K708" s="128"/>
    </row>
    <row r="709" spans="1:11" x14ac:dyDescent="0.3">
      <c r="A709" s="73">
        <v>42816</v>
      </c>
      <c r="B709" s="130">
        <v>2348.4499510000001</v>
      </c>
      <c r="C709" s="125">
        <f t="shared" si="48"/>
        <v>-6.1490275512194881E-3</v>
      </c>
      <c r="D709" s="128">
        <f t="shared" si="49"/>
        <v>-6149.0275512194885</v>
      </c>
      <c r="E709" s="128">
        <f t="shared" ca="1" si="50"/>
        <v>25388.530656441842</v>
      </c>
      <c r="F709" s="124">
        <f t="shared" ca="1" si="51"/>
        <v>0.15349667429114011</v>
      </c>
      <c r="G709" s="128"/>
      <c r="H709" s="128"/>
      <c r="I709" s="124"/>
      <c r="J709" s="125"/>
      <c r="K709" s="128"/>
    </row>
    <row r="710" spans="1:11" x14ac:dyDescent="0.3">
      <c r="A710" s="73">
        <v>42815</v>
      </c>
      <c r="B710" s="130">
        <v>2344.0200199999999</v>
      </c>
      <c r="C710" s="125">
        <f t="shared" si="48"/>
        <v>-1.0289637306774346E-2</v>
      </c>
      <c r="D710" s="128">
        <f t="shared" si="49"/>
        <v>-10289.637306774346</v>
      </c>
      <c r="E710" s="128">
        <f t="shared" ca="1" si="50"/>
        <v>25388.530656441842</v>
      </c>
      <c r="F710" s="124">
        <f t="shared" ca="1" si="51"/>
        <v>0.1508855285654489</v>
      </c>
      <c r="G710" s="128"/>
      <c r="H710" s="128"/>
      <c r="I710" s="124"/>
      <c r="J710" s="125"/>
      <c r="K710" s="128"/>
    </row>
    <row r="711" spans="1:11" x14ac:dyDescent="0.3">
      <c r="A711" s="73">
        <v>42814</v>
      </c>
      <c r="B711" s="130">
        <v>2373.469971</v>
      </c>
      <c r="C711" s="125">
        <f t="shared" si="48"/>
        <v>-7.7467276031095711E-4</v>
      </c>
      <c r="D711" s="128">
        <f t="shared" si="49"/>
        <v>-774.67276031095707</v>
      </c>
      <c r="E711" s="128">
        <f t="shared" ca="1" si="50"/>
        <v>25388.530656441842</v>
      </c>
      <c r="F711" s="124">
        <f t="shared" ca="1" si="51"/>
        <v>0.15790316824214301</v>
      </c>
      <c r="G711" s="128"/>
      <c r="H711" s="128"/>
      <c r="I711" s="124"/>
      <c r="J711" s="125"/>
      <c r="K711" s="128"/>
    </row>
    <row r="712" spans="1:11" x14ac:dyDescent="0.3">
      <c r="A712" s="73">
        <v>42811</v>
      </c>
      <c r="B712" s="130">
        <v>2378.25</v>
      </c>
      <c r="C712" s="125">
        <f t="shared" ref="C712:C775" si="52">B712/B722-1</f>
        <v>-2.0435885565561751E-3</v>
      </c>
      <c r="D712" s="128">
        <f t="shared" ref="D712:D775" si="53">C712*$B$5</f>
        <v>-2043.588556556175</v>
      </c>
      <c r="E712" s="128">
        <f t="shared" ref="E712:E775" ca="1" si="54">ABS(_xlfn.PERCENTILE.INC(OFFSET(D712,0,0,Window),1-VaRLevel))</f>
        <v>25388.530656441842</v>
      </c>
      <c r="F712" s="124">
        <f t="shared" ca="1" si="51"/>
        <v>0.15921714096155215</v>
      </c>
      <c r="G712" s="128"/>
      <c r="H712" s="128"/>
      <c r="I712" s="124"/>
      <c r="J712" s="125"/>
      <c r="K712" s="128"/>
    </row>
    <row r="713" spans="1:11" x14ac:dyDescent="0.3">
      <c r="A713" s="73">
        <v>42810</v>
      </c>
      <c r="B713" s="130">
        <v>2381.3798830000001</v>
      </c>
      <c r="C713" s="125">
        <f t="shared" si="52"/>
        <v>-2.2672424669356595E-4</v>
      </c>
      <c r="D713" s="128">
        <f t="shared" si="53"/>
        <v>-226.72424669356593</v>
      </c>
      <c r="E713" s="128">
        <f t="shared" ca="1" si="54"/>
        <v>25388.530656441842</v>
      </c>
      <c r="F713" s="124">
        <f t="shared" ref="F713:F776" ca="1" si="55">B713/OFFSET(B713,250,0)-1</f>
        <v>0.16188672429123807</v>
      </c>
      <c r="G713" s="128"/>
      <c r="H713" s="128"/>
      <c r="I713" s="124"/>
      <c r="J713" s="125"/>
      <c r="K713" s="128"/>
    </row>
    <row r="714" spans="1:11" x14ac:dyDescent="0.3">
      <c r="A714" s="73">
        <v>42809</v>
      </c>
      <c r="B714" s="130">
        <v>2385.26001</v>
      </c>
      <c r="C714" s="125">
        <f t="shared" si="52"/>
        <v>-4.465830470528509E-3</v>
      </c>
      <c r="D714" s="128">
        <f t="shared" si="53"/>
        <v>-4465.8304705285091</v>
      </c>
      <c r="E714" s="128">
        <f t="shared" ca="1" si="54"/>
        <v>25388.530656441842</v>
      </c>
      <c r="F714" s="124">
        <f t="shared" ca="1" si="55"/>
        <v>0.16890705616652046</v>
      </c>
      <c r="G714" s="128"/>
      <c r="H714" s="128"/>
      <c r="I714" s="124"/>
      <c r="J714" s="125"/>
      <c r="K714" s="128"/>
    </row>
    <row r="715" spans="1:11" x14ac:dyDescent="0.3">
      <c r="A715" s="73">
        <v>42808</v>
      </c>
      <c r="B715" s="130">
        <v>2365.4499510000001</v>
      </c>
      <c r="C715" s="125">
        <f t="shared" si="52"/>
        <v>7.6579262575515727E-4</v>
      </c>
      <c r="D715" s="128">
        <f t="shared" si="53"/>
        <v>765.79262575515725</v>
      </c>
      <c r="E715" s="128">
        <f t="shared" ca="1" si="54"/>
        <v>25388.530656441842</v>
      </c>
      <c r="F715" s="124">
        <f t="shared" ca="1" si="55"/>
        <v>0.1668442422817864</v>
      </c>
      <c r="G715" s="128"/>
      <c r="H715" s="128"/>
      <c r="I715" s="124"/>
      <c r="J715" s="125"/>
      <c r="K715" s="128"/>
    </row>
    <row r="716" spans="1:11" x14ac:dyDescent="0.3">
      <c r="A716" s="73">
        <v>42807</v>
      </c>
      <c r="B716" s="130">
        <v>2373.469971</v>
      </c>
      <c r="C716" s="125">
        <f t="shared" si="52"/>
        <v>1.569773604810587E-3</v>
      </c>
      <c r="D716" s="128">
        <f t="shared" si="53"/>
        <v>1569.7736048105871</v>
      </c>
      <c r="E716" s="128">
        <f t="shared" ca="1" si="54"/>
        <v>25388.530656441842</v>
      </c>
      <c r="F716" s="124">
        <f t="shared" ca="1" si="55"/>
        <v>0.17735730279459383</v>
      </c>
      <c r="G716" s="128"/>
      <c r="H716" s="128"/>
      <c r="I716" s="124"/>
      <c r="J716" s="125"/>
      <c r="K716" s="128"/>
    </row>
    <row r="717" spans="1:11" x14ac:dyDescent="0.3">
      <c r="A717" s="73">
        <v>42804</v>
      </c>
      <c r="B717" s="130">
        <v>2372.6000979999999</v>
      </c>
      <c r="C717" s="125">
        <f t="shared" si="52"/>
        <v>2.2219072057549916E-3</v>
      </c>
      <c r="D717" s="128">
        <f t="shared" si="53"/>
        <v>2221.9072057549915</v>
      </c>
      <c r="E717" s="128">
        <f t="shared" ca="1" si="54"/>
        <v>25388.530656441842</v>
      </c>
      <c r="F717" s="124">
        <f t="shared" ca="1" si="55"/>
        <v>0.17476385909297809</v>
      </c>
      <c r="G717" s="128"/>
      <c r="H717" s="128"/>
      <c r="I717" s="124"/>
      <c r="J717" s="125"/>
      <c r="K717" s="128"/>
    </row>
    <row r="718" spans="1:11" x14ac:dyDescent="0.3">
      <c r="A718" s="73">
        <v>42803</v>
      </c>
      <c r="B718" s="130">
        <v>2364.8701169999999</v>
      </c>
      <c r="C718" s="125">
        <f t="shared" si="52"/>
        <v>4.4845312167285378E-4</v>
      </c>
      <c r="D718" s="128">
        <f t="shared" si="53"/>
        <v>448.4531216728538</v>
      </c>
      <c r="E718" s="128">
        <f t="shared" ca="1" si="54"/>
        <v>25388.530656441842</v>
      </c>
      <c r="F718" s="124">
        <f t="shared" ca="1" si="55"/>
        <v>0.16945993502002077</v>
      </c>
      <c r="G718" s="128"/>
      <c r="H718" s="128"/>
      <c r="I718" s="124"/>
      <c r="J718" s="125"/>
      <c r="K718" s="128"/>
    </row>
    <row r="719" spans="1:11" x14ac:dyDescent="0.3">
      <c r="A719" s="73">
        <v>42802</v>
      </c>
      <c r="B719" s="130">
        <v>2362.9799800000001</v>
      </c>
      <c r="C719" s="125">
        <f t="shared" si="52"/>
        <v>6.7678450071495533E-5</v>
      </c>
      <c r="D719" s="128">
        <f t="shared" si="53"/>
        <v>67.678450071495533</v>
      </c>
      <c r="E719" s="128">
        <f t="shared" ca="1" si="54"/>
        <v>25388.530656441842</v>
      </c>
      <c r="F719" s="124">
        <f t="shared" ca="1" si="55"/>
        <v>0.1876837930482087</v>
      </c>
      <c r="G719" s="128"/>
      <c r="H719" s="128"/>
      <c r="I719" s="124"/>
      <c r="J719" s="125"/>
      <c r="K719" s="128"/>
    </row>
    <row r="720" spans="1:11" x14ac:dyDescent="0.3">
      <c r="A720" s="73">
        <v>42801</v>
      </c>
      <c r="B720" s="130">
        <v>2368.389893</v>
      </c>
      <c r="C720" s="125">
        <f t="shared" si="52"/>
        <v>1.2725270987687942E-3</v>
      </c>
      <c r="D720" s="128">
        <f t="shared" si="53"/>
        <v>1272.5270987687943</v>
      </c>
      <c r="E720" s="128">
        <f t="shared" ca="1" si="54"/>
        <v>25388.530656441842</v>
      </c>
      <c r="F720" s="124">
        <f t="shared" ca="1" si="55"/>
        <v>0.19058840025643509</v>
      </c>
      <c r="G720" s="128"/>
      <c r="H720" s="128"/>
      <c r="I720" s="124"/>
      <c r="J720" s="125"/>
      <c r="K720" s="128"/>
    </row>
    <row r="721" spans="1:11" x14ac:dyDescent="0.3">
      <c r="A721" s="73">
        <v>42800</v>
      </c>
      <c r="B721" s="130">
        <v>2375.3100589999999</v>
      </c>
      <c r="C721" s="125">
        <f t="shared" si="52"/>
        <v>1.0271588451615132E-2</v>
      </c>
      <c r="D721" s="128">
        <f t="shared" si="53"/>
        <v>10271.588451615133</v>
      </c>
      <c r="E721" s="128">
        <f t="shared" ca="1" si="54"/>
        <v>25388.530656441842</v>
      </c>
      <c r="F721" s="124">
        <f t="shared" ca="1" si="55"/>
        <v>0.20010006113345358</v>
      </c>
      <c r="G721" s="128"/>
      <c r="H721" s="128"/>
      <c r="I721" s="124"/>
      <c r="J721" s="125"/>
      <c r="K721" s="128"/>
    </row>
    <row r="722" spans="1:11" x14ac:dyDescent="0.3">
      <c r="A722" s="73">
        <v>42797</v>
      </c>
      <c r="B722" s="130">
        <v>2383.1201169999999</v>
      </c>
      <c r="C722" s="125">
        <f t="shared" si="52"/>
        <v>1.5294751426601527E-2</v>
      </c>
      <c r="D722" s="128">
        <f t="shared" si="53"/>
        <v>15294.751426601528</v>
      </c>
      <c r="E722" s="128">
        <f t="shared" ca="1" si="54"/>
        <v>25388.530656441842</v>
      </c>
      <c r="F722" s="124">
        <f t="shared" ca="1" si="55"/>
        <v>0.19051240163400007</v>
      </c>
      <c r="G722" s="128"/>
      <c r="H722" s="128"/>
      <c r="I722" s="124"/>
      <c r="J722" s="125"/>
      <c r="K722" s="128"/>
    </row>
    <row r="723" spans="1:11" x14ac:dyDescent="0.3">
      <c r="A723" s="73">
        <v>42796</v>
      </c>
      <c r="B723" s="130">
        <v>2381.919922</v>
      </c>
      <c r="C723" s="125">
        <f t="shared" si="52"/>
        <v>1.3906532723209519E-2</v>
      </c>
      <c r="D723" s="128">
        <f t="shared" si="53"/>
        <v>13906.532723209519</v>
      </c>
      <c r="E723" s="128">
        <f t="shared" ca="1" si="54"/>
        <v>25388.530656441842</v>
      </c>
      <c r="F723" s="124">
        <f t="shared" ca="1" si="55"/>
        <v>0.19096592178443861</v>
      </c>
      <c r="G723" s="128"/>
      <c r="H723" s="128"/>
      <c r="I723" s="124"/>
      <c r="J723" s="125"/>
      <c r="K723" s="128"/>
    </row>
    <row r="724" spans="1:11" x14ac:dyDescent="0.3">
      <c r="A724" s="73">
        <v>42795</v>
      </c>
      <c r="B724" s="130">
        <v>2395.959961</v>
      </c>
      <c r="C724" s="125">
        <f t="shared" si="52"/>
        <v>2.4974495440579281E-2</v>
      </c>
      <c r="D724" s="128">
        <f t="shared" si="53"/>
        <v>24974.495440579281</v>
      </c>
      <c r="E724" s="128">
        <f t="shared" ca="1" si="54"/>
        <v>25388.530656441842</v>
      </c>
      <c r="F724" s="124">
        <f t="shared" ca="1" si="55"/>
        <v>0.20194638916087415</v>
      </c>
      <c r="G724" s="128"/>
      <c r="H724" s="128"/>
      <c r="I724" s="124"/>
      <c r="J724" s="125"/>
      <c r="K724" s="128"/>
    </row>
    <row r="725" spans="1:11" x14ac:dyDescent="0.3">
      <c r="A725" s="73">
        <v>42794</v>
      </c>
      <c r="B725" s="130">
        <v>2363.639893</v>
      </c>
      <c r="C725" s="125">
        <f t="shared" si="52"/>
        <v>1.5200211747020242E-2</v>
      </c>
      <c r="D725" s="128">
        <f t="shared" si="53"/>
        <v>15200.211747020243</v>
      </c>
      <c r="E725" s="128">
        <f t="shared" ca="1" si="54"/>
        <v>25388.530656441842</v>
      </c>
      <c r="F725" s="124">
        <f t="shared" ca="1" si="55"/>
        <v>0.18988142228809668</v>
      </c>
      <c r="G725" s="128"/>
      <c r="H725" s="128"/>
      <c r="I725" s="124"/>
      <c r="J725" s="125"/>
      <c r="K725" s="128"/>
    </row>
    <row r="726" spans="1:11" x14ac:dyDescent="0.3">
      <c r="A726" s="73">
        <v>42793</v>
      </c>
      <c r="B726" s="130">
        <v>2369.75</v>
      </c>
      <c r="C726" s="125">
        <f t="shared" si="52"/>
        <v>2.3163896088225222E-2</v>
      </c>
      <c r="D726" s="128">
        <f t="shared" si="53"/>
        <v>23163.896088225221</v>
      </c>
      <c r="E726" s="128">
        <f t="shared" ca="1" si="54"/>
        <v>25388.530656441842</v>
      </c>
      <c r="F726" s="124">
        <f t="shared" ca="1" si="55"/>
        <v>0.19784165023792544</v>
      </c>
      <c r="G726" s="128"/>
      <c r="H726" s="128"/>
      <c r="I726" s="124"/>
      <c r="J726" s="125"/>
      <c r="K726" s="128"/>
    </row>
    <row r="727" spans="1:11" x14ac:dyDescent="0.3">
      <c r="A727" s="73">
        <v>42790</v>
      </c>
      <c r="B727" s="130">
        <v>2367.3400879999999</v>
      </c>
      <c r="C727" s="125">
        <f t="shared" si="52"/>
        <v>2.5768335298394174E-2</v>
      </c>
      <c r="D727" s="128">
        <f t="shared" si="53"/>
        <v>25768.335298394173</v>
      </c>
      <c r="E727" s="128">
        <f t="shared" ca="1" si="54"/>
        <v>25388.530656441842</v>
      </c>
      <c r="F727" s="124">
        <f t="shared" ca="1" si="55"/>
        <v>0.2251854657591017</v>
      </c>
      <c r="G727" s="128"/>
      <c r="H727" s="128"/>
      <c r="I727" s="124"/>
      <c r="J727" s="125"/>
      <c r="K727" s="128"/>
    </row>
    <row r="728" spans="1:11" x14ac:dyDescent="0.3">
      <c r="A728" s="73">
        <v>42789</v>
      </c>
      <c r="B728" s="130">
        <v>2363.8100589999999</v>
      </c>
      <c r="C728" s="125">
        <f t="shared" si="52"/>
        <v>3.0130754901662948E-2</v>
      </c>
      <c r="D728" s="128">
        <f t="shared" si="53"/>
        <v>30130.754901662949</v>
      </c>
      <c r="E728" s="128">
        <f t="shared" ca="1" si="54"/>
        <v>25388.530656441842</v>
      </c>
      <c r="F728" s="124">
        <f t="shared" ca="1" si="55"/>
        <v>0.21342367985536281</v>
      </c>
      <c r="G728" s="128"/>
      <c r="H728" s="128"/>
      <c r="I728" s="124"/>
      <c r="J728" s="125"/>
      <c r="K728" s="128"/>
    </row>
    <row r="729" spans="1:11" x14ac:dyDescent="0.3">
      <c r="A729" s="73">
        <v>42788</v>
      </c>
      <c r="B729" s="130">
        <v>2362.820068</v>
      </c>
      <c r="C729" s="125">
        <f t="shared" si="52"/>
        <v>3.0413237927925607E-2</v>
      </c>
      <c r="D729" s="128">
        <f t="shared" si="53"/>
        <v>30413.237927925606</v>
      </c>
      <c r="E729" s="128">
        <f t="shared" ca="1" si="54"/>
        <v>25388.530656441842</v>
      </c>
      <c r="F729" s="124">
        <f t="shared" ca="1" si="55"/>
        <v>0.21064719338100746</v>
      </c>
      <c r="G729" s="128"/>
      <c r="H729" s="128"/>
      <c r="I729" s="124"/>
      <c r="J729" s="125"/>
      <c r="K729" s="128"/>
    </row>
    <row r="730" spans="1:11" x14ac:dyDescent="0.3">
      <c r="A730" s="73">
        <v>42787</v>
      </c>
      <c r="B730" s="130">
        <v>2365.3798830000001</v>
      </c>
      <c r="C730" s="125">
        <f t="shared" si="52"/>
        <v>3.1763540376675614E-2</v>
      </c>
      <c r="D730" s="128">
        <f t="shared" si="53"/>
        <v>31763.540376675614</v>
      </c>
      <c r="E730" s="128">
        <f t="shared" ca="1" si="54"/>
        <v>25388.530656441842</v>
      </c>
      <c r="F730" s="124">
        <f t="shared" ca="1" si="55"/>
        <v>0.22571241731790437</v>
      </c>
      <c r="G730" s="128"/>
      <c r="H730" s="128"/>
      <c r="I730" s="124"/>
      <c r="J730" s="125"/>
      <c r="K730" s="128"/>
    </row>
    <row r="731" spans="1:11" x14ac:dyDescent="0.3">
      <c r="A731" s="73">
        <v>42783</v>
      </c>
      <c r="B731" s="130">
        <v>2351.1599120000001</v>
      </c>
      <c r="C731" s="125">
        <f t="shared" si="52"/>
        <v>2.3391452944839575E-2</v>
      </c>
      <c r="D731" s="128">
        <f t="shared" si="53"/>
        <v>23391.452944839573</v>
      </c>
      <c r="E731" s="128">
        <f t="shared" ca="1" si="54"/>
        <v>25388.530656441842</v>
      </c>
      <c r="F731" s="124">
        <f t="shared" ca="1" si="55"/>
        <v>0.22375297981280129</v>
      </c>
      <c r="G731" s="128"/>
      <c r="H731" s="128"/>
      <c r="I731" s="124"/>
      <c r="J731" s="125"/>
      <c r="K731" s="128"/>
    </row>
    <row r="732" spans="1:11" x14ac:dyDescent="0.3">
      <c r="A732" s="73">
        <v>42782</v>
      </c>
      <c r="B732" s="130">
        <v>2347.219971</v>
      </c>
      <c r="C732" s="125">
        <f t="shared" si="52"/>
        <v>2.9098743954369288E-2</v>
      </c>
      <c r="D732" s="128">
        <f t="shared" si="53"/>
        <v>29098.743954369289</v>
      </c>
      <c r="E732" s="128">
        <f t="shared" ca="1" si="54"/>
        <v>25388.530656441842</v>
      </c>
      <c r="F732" s="124">
        <f t="shared" ca="1" si="55"/>
        <v>0.20648674942174239</v>
      </c>
      <c r="G732" s="128"/>
      <c r="H732" s="128"/>
      <c r="I732" s="124"/>
      <c r="J732" s="125"/>
      <c r="K732" s="128"/>
    </row>
    <row r="733" spans="1:11" x14ac:dyDescent="0.3">
      <c r="A733" s="73">
        <v>42781</v>
      </c>
      <c r="B733" s="130">
        <v>2349.25</v>
      </c>
      <c r="C733" s="125">
        <f t="shared" si="52"/>
        <v>3.0576188064208587E-2</v>
      </c>
      <c r="D733" s="128">
        <f t="shared" si="53"/>
        <v>30576.188064208585</v>
      </c>
      <c r="E733" s="128">
        <f t="shared" ca="1" si="54"/>
        <v>25388.530656441842</v>
      </c>
      <c r="F733" s="124">
        <f t="shared" ca="1" si="55"/>
        <v>0.22498407767077655</v>
      </c>
      <c r="G733" s="128"/>
      <c r="H733" s="128"/>
      <c r="I733" s="124"/>
      <c r="J733" s="125"/>
      <c r="K733" s="128"/>
    </row>
    <row r="734" spans="1:11" x14ac:dyDescent="0.3">
      <c r="A734" s="73">
        <v>42780</v>
      </c>
      <c r="B734" s="130">
        <v>2337.580078</v>
      </c>
      <c r="C734" s="125">
        <f t="shared" si="52"/>
        <v>2.5762749953160302E-2</v>
      </c>
      <c r="D734" s="128">
        <f t="shared" si="53"/>
        <v>25762.749953160303</v>
      </c>
      <c r="E734" s="128">
        <f t="shared" ca="1" si="54"/>
        <v>25388.530656441842</v>
      </c>
      <c r="F734" s="124">
        <f t="shared" ca="1" si="55"/>
        <v>0.21886722578651807</v>
      </c>
      <c r="G734" s="128"/>
      <c r="H734" s="128"/>
      <c r="I734" s="124"/>
      <c r="J734" s="125"/>
      <c r="K734" s="128"/>
    </row>
    <row r="735" spans="1:11" x14ac:dyDescent="0.3">
      <c r="A735" s="73">
        <v>42779</v>
      </c>
      <c r="B735" s="130">
        <v>2328.25</v>
      </c>
      <c r="C735" s="125">
        <f t="shared" si="52"/>
        <v>2.0759393237064439E-2</v>
      </c>
      <c r="D735" s="128">
        <f t="shared" si="53"/>
        <v>20759.39323706444</v>
      </c>
      <c r="E735" s="128">
        <f t="shared" ca="1" si="54"/>
        <v>25388.530656441842</v>
      </c>
      <c r="F735" s="124">
        <f t="shared" ca="1" si="55"/>
        <v>0.20833812460440448</v>
      </c>
      <c r="G735" s="128"/>
      <c r="H735" s="128"/>
      <c r="I735" s="124"/>
      <c r="J735" s="125"/>
      <c r="K735" s="128"/>
    </row>
    <row r="736" spans="1:11" x14ac:dyDescent="0.3">
      <c r="A736" s="73">
        <v>42776</v>
      </c>
      <c r="B736" s="130">
        <v>2316.1000979999999</v>
      </c>
      <c r="C736" s="125">
        <f t="shared" si="52"/>
        <v>9.3303049869428722E-3</v>
      </c>
      <c r="D736" s="128">
        <f t="shared" si="53"/>
        <v>9330.3049869428723</v>
      </c>
      <c r="E736" s="128">
        <f t="shared" ca="1" si="54"/>
        <v>25388.530656441842</v>
      </c>
      <c r="F736" s="124">
        <f t="shared" ca="1" si="55"/>
        <v>0.2218424713074989</v>
      </c>
      <c r="G736" s="128"/>
      <c r="H736" s="128"/>
      <c r="I736" s="124"/>
      <c r="J736" s="125"/>
      <c r="K736" s="128"/>
    </row>
    <row r="737" spans="1:11" x14ac:dyDescent="0.3">
      <c r="A737" s="73">
        <v>42775</v>
      </c>
      <c r="B737" s="130">
        <v>2307.8701169999999</v>
      </c>
      <c r="C737" s="125">
        <f t="shared" si="52"/>
        <v>4.8723310741236592E-3</v>
      </c>
      <c r="D737" s="128">
        <f t="shared" si="53"/>
        <v>4872.3310741236592</v>
      </c>
      <c r="E737" s="128">
        <f t="shared" ca="1" si="54"/>
        <v>25388.530656441842</v>
      </c>
      <c r="F737" s="124">
        <f t="shared" ca="1" si="55"/>
        <v>0.23760984197026702</v>
      </c>
      <c r="G737" s="128"/>
      <c r="H737" s="128"/>
      <c r="I737" s="124"/>
      <c r="J737" s="125"/>
      <c r="K737" s="128"/>
    </row>
    <row r="738" spans="1:11" x14ac:dyDescent="0.3">
      <c r="A738" s="73">
        <v>42774</v>
      </c>
      <c r="B738" s="130">
        <v>2294.669922</v>
      </c>
      <c r="C738" s="125">
        <f t="shared" si="52"/>
        <v>-1.6099212971101284E-3</v>
      </c>
      <c r="D738" s="128">
        <f t="shared" si="53"/>
        <v>-1609.9212971101285</v>
      </c>
      <c r="E738" s="128">
        <f t="shared" ca="1" si="54"/>
        <v>27083.620354849401</v>
      </c>
      <c r="F738" s="124">
        <f t="shared" ca="1" si="55"/>
        <v>0.25454872241790616</v>
      </c>
      <c r="G738" s="128"/>
      <c r="H738" s="128"/>
      <c r="I738" s="124"/>
      <c r="J738" s="125"/>
      <c r="K738" s="128"/>
    </row>
    <row r="739" spans="1:11" x14ac:dyDescent="0.3">
      <c r="A739" s="73">
        <v>42773</v>
      </c>
      <c r="B739" s="130">
        <v>2293.080078</v>
      </c>
      <c r="C739" s="125">
        <f t="shared" si="52"/>
        <v>5.7059693833934055E-3</v>
      </c>
      <c r="D739" s="128">
        <f t="shared" si="53"/>
        <v>5705.9693833934052</v>
      </c>
      <c r="E739" s="128">
        <f t="shared" ca="1" si="54"/>
        <v>31027.626965398336</v>
      </c>
      <c r="F739" s="124">
        <f t="shared" ca="1" si="55"/>
        <v>0.23825780381555139</v>
      </c>
      <c r="G739" s="128"/>
      <c r="H739" s="128"/>
      <c r="I739" s="124"/>
      <c r="J739" s="125"/>
      <c r="K739" s="128"/>
    </row>
    <row r="740" spans="1:11" x14ac:dyDescent="0.3">
      <c r="A740" s="73">
        <v>42772</v>
      </c>
      <c r="B740" s="130">
        <v>2292.5600589999999</v>
      </c>
      <c r="C740" s="125">
        <f t="shared" si="52"/>
        <v>1.207845161215082E-2</v>
      </c>
      <c r="D740" s="128">
        <f t="shared" si="53"/>
        <v>12078.45161215082</v>
      </c>
      <c r="E740" s="128">
        <f t="shared" ca="1" si="54"/>
        <v>31027.626965398336</v>
      </c>
      <c r="F740" s="124">
        <f t="shared" ca="1" si="55"/>
        <v>0.23774307841550368</v>
      </c>
      <c r="G740" s="128"/>
      <c r="H740" s="128"/>
      <c r="I740" s="124"/>
      <c r="J740" s="125"/>
      <c r="K740" s="128"/>
    </row>
    <row r="741" spans="1:11" x14ac:dyDescent="0.3">
      <c r="A741" s="73">
        <v>42769</v>
      </c>
      <c r="B741" s="130">
        <v>2297.419922</v>
      </c>
      <c r="C741" s="125">
        <f t="shared" si="52"/>
        <v>1.1495508020378242E-2</v>
      </c>
      <c r="D741" s="128">
        <f t="shared" si="53"/>
        <v>11495.508020378242</v>
      </c>
      <c r="E741" s="128">
        <f t="shared" ca="1" si="54"/>
        <v>31027.626965398336</v>
      </c>
      <c r="F741" s="124">
        <f t="shared" ca="1" si="55"/>
        <v>0.23954376463930971</v>
      </c>
      <c r="G741" s="128"/>
      <c r="H741" s="128"/>
      <c r="I741" s="124"/>
      <c r="J741" s="125"/>
      <c r="K741" s="128"/>
    </row>
    <row r="742" spans="1:11" x14ac:dyDescent="0.3">
      <c r="A742" s="73">
        <v>42768</v>
      </c>
      <c r="B742" s="130">
        <v>2280.8500979999999</v>
      </c>
      <c r="C742" s="125">
        <f t="shared" si="52"/>
        <v>7.5806128256323824E-3</v>
      </c>
      <c r="D742" s="128">
        <f t="shared" si="53"/>
        <v>7580.6128256323827</v>
      </c>
      <c r="E742" s="128">
        <f t="shared" ca="1" si="54"/>
        <v>31027.626965398336</v>
      </c>
      <c r="F742" s="124">
        <f t="shared" ca="1" si="55"/>
        <v>0.2131858400329214</v>
      </c>
      <c r="G742" s="128"/>
      <c r="H742" s="128"/>
      <c r="I742" s="124"/>
      <c r="J742" s="125"/>
      <c r="K742" s="128"/>
    </row>
    <row r="743" spans="1:11" x14ac:dyDescent="0.3">
      <c r="A743" s="73">
        <v>42767</v>
      </c>
      <c r="B743" s="130">
        <v>2279.5500489999999</v>
      </c>
      <c r="C743" s="125">
        <f t="shared" si="52"/>
        <v>3.3717109370492437E-3</v>
      </c>
      <c r="D743" s="128">
        <f t="shared" si="53"/>
        <v>3371.7109370492435</v>
      </c>
      <c r="E743" s="128">
        <f t="shared" ca="1" si="54"/>
        <v>31027.626965398336</v>
      </c>
      <c r="F743" s="124">
        <f t="shared" ca="1" si="55"/>
        <v>0.19008593662805651</v>
      </c>
      <c r="G743" s="128"/>
      <c r="H743" s="128"/>
      <c r="I743" s="124"/>
      <c r="J743" s="125"/>
      <c r="K743" s="128"/>
    </row>
    <row r="744" spans="1:11" x14ac:dyDescent="0.3">
      <c r="A744" s="73">
        <v>42766</v>
      </c>
      <c r="B744" s="130">
        <v>2278.8701169999999</v>
      </c>
      <c r="C744" s="125">
        <f t="shared" si="52"/>
        <v>4.841603657166571E-3</v>
      </c>
      <c r="D744" s="128">
        <f t="shared" si="53"/>
        <v>4841.6036571665709</v>
      </c>
      <c r="E744" s="128">
        <f t="shared" ca="1" si="54"/>
        <v>31027.626965398336</v>
      </c>
      <c r="F744" s="124">
        <f t="shared" ca="1" si="55"/>
        <v>0.19154736524139571</v>
      </c>
      <c r="G744" s="128"/>
      <c r="H744" s="128"/>
      <c r="I744" s="124"/>
      <c r="J744" s="125"/>
      <c r="K744" s="128"/>
    </row>
    <row r="745" spans="1:11" x14ac:dyDescent="0.3">
      <c r="A745" s="73">
        <v>42765</v>
      </c>
      <c r="B745" s="130">
        <v>2280.8999020000001</v>
      </c>
      <c r="C745" s="125">
        <f t="shared" si="52"/>
        <v>2.7520879323643666E-3</v>
      </c>
      <c r="D745" s="128">
        <f t="shared" si="53"/>
        <v>2752.0879323643667</v>
      </c>
      <c r="E745" s="128">
        <f t="shared" ca="1" si="54"/>
        <v>31027.626965398336</v>
      </c>
      <c r="F745" s="124">
        <f t="shared" ca="1" si="55"/>
        <v>0.19856222300315585</v>
      </c>
      <c r="G745" s="128"/>
      <c r="H745" s="128"/>
      <c r="I745" s="124"/>
      <c r="J745" s="125"/>
      <c r="K745" s="128"/>
    </row>
    <row r="746" spans="1:11" x14ac:dyDescent="0.3">
      <c r="A746" s="73">
        <v>42762</v>
      </c>
      <c r="B746" s="130">
        <v>2294.6899410000001</v>
      </c>
      <c r="C746" s="125">
        <f t="shared" si="52"/>
        <v>1.068074938345176E-2</v>
      </c>
      <c r="D746" s="128">
        <f t="shared" si="53"/>
        <v>10680.749383451759</v>
      </c>
      <c r="E746" s="128">
        <f t="shared" ca="1" si="54"/>
        <v>31027.626965398336</v>
      </c>
      <c r="F746" s="124">
        <f t="shared" ca="1" si="55"/>
        <v>0.18320800208518184</v>
      </c>
      <c r="G746" s="128"/>
      <c r="H746" s="128"/>
      <c r="I746" s="124"/>
      <c r="J746" s="125"/>
      <c r="K746" s="128"/>
    </row>
    <row r="747" spans="1:11" x14ac:dyDescent="0.3">
      <c r="A747" s="73">
        <v>42761</v>
      </c>
      <c r="B747" s="130">
        <v>2296.679932</v>
      </c>
      <c r="C747" s="125">
        <f t="shared" si="52"/>
        <v>9.3876304702815716E-3</v>
      </c>
      <c r="D747" s="128">
        <f t="shared" si="53"/>
        <v>9387.6304702815723</v>
      </c>
      <c r="E747" s="128">
        <f t="shared" ca="1" si="54"/>
        <v>31027.626965398336</v>
      </c>
      <c r="F747" s="124">
        <f t="shared" ca="1" si="55"/>
        <v>0.18370920290123482</v>
      </c>
      <c r="G747" s="128"/>
      <c r="H747" s="128"/>
      <c r="I747" s="124"/>
      <c r="J747" s="125"/>
      <c r="K747" s="128"/>
    </row>
    <row r="748" spans="1:11" x14ac:dyDescent="0.3">
      <c r="A748" s="73">
        <v>42760</v>
      </c>
      <c r="B748" s="130">
        <v>2298.3701169999999</v>
      </c>
      <c r="C748" s="125">
        <f t="shared" si="52"/>
        <v>1.2988768245801641E-2</v>
      </c>
      <c r="D748" s="128">
        <f t="shared" si="53"/>
        <v>12988.768245801641</v>
      </c>
      <c r="E748" s="128">
        <f t="shared" ca="1" si="54"/>
        <v>31027.626965398336</v>
      </c>
      <c r="F748" s="124">
        <f t="shared" ca="1" si="55"/>
        <v>0.21391079097934984</v>
      </c>
      <c r="G748" s="128"/>
      <c r="H748" s="128"/>
      <c r="I748" s="124"/>
      <c r="J748" s="125"/>
      <c r="K748" s="128"/>
    </row>
    <row r="749" spans="1:11" x14ac:dyDescent="0.3">
      <c r="A749" s="73">
        <v>42759</v>
      </c>
      <c r="B749" s="130">
        <v>2280.070068</v>
      </c>
      <c r="C749" s="125">
        <f t="shared" si="52"/>
        <v>4.9231638602273975E-3</v>
      </c>
      <c r="D749" s="128">
        <f t="shared" si="53"/>
        <v>4923.1638602273979</v>
      </c>
      <c r="E749" s="128">
        <f t="shared" ca="1" si="54"/>
        <v>31027.626965398336</v>
      </c>
      <c r="F749" s="124">
        <f t="shared" ca="1" si="55"/>
        <v>0.21090317179651885</v>
      </c>
      <c r="G749" s="128"/>
      <c r="H749" s="128"/>
      <c r="I749" s="124"/>
      <c r="J749" s="125"/>
      <c r="K749" s="128"/>
    </row>
    <row r="750" spans="1:11" x14ac:dyDescent="0.3">
      <c r="A750" s="73">
        <v>42758</v>
      </c>
      <c r="B750" s="130">
        <v>2265.1999510000001</v>
      </c>
      <c r="C750" s="125">
        <f t="shared" si="52"/>
        <v>-5.1735320922760009E-3</v>
      </c>
      <c r="D750" s="128">
        <f t="shared" si="53"/>
        <v>-5173.5320922760011</v>
      </c>
      <c r="E750" s="128">
        <f t="shared" ca="1" si="54"/>
        <v>31400.366994106927</v>
      </c>
      <c r="F750" s="124">
        <f t="shared" ca="1" si="55"/>
        <v>0.18993709126790104</v>
      </c>
      <c r="G750" s="128"/>
      <c r="H750" s="128"/>
      <c r="I750" s="124"/>
      <c r="J750" s="125"/>
      <c r="K750" s="128"/>
    </row>
    <row r="751" spans="1:11" x14ac:dyDescent="0.3">
      <c r="A751" s="73">
        <v>42755</v>
      </c>
      <c r="B751" s="130">
        <v>2271.3100589999999</v>
      </c>
      <c r="C751" s="125">
        <f t="shared" si="52"/>
        <v>1.0180956368444072E-3</v>
      </c>
      <c r="D751" s="128">
        <f t="shared" si="53"/>
        <v>1018.0956368444072</v>
      </c>
      <c r="E751" s="128">
        <f t="shared" ca="1" si="54"/>
        <v>31400.366994106927</v>
      </c>
      <c r="F751" s="124">
        <f t="shared" ca="1" si="55"/>
        <v>0.21002307426482369</v>
      </c>
      <c r="G751" s="128"/>
      <c r="H751" s="128"/>
      <c r="I751" s="124"/>
      <c r="J751" s="125"/>
      <c r="K751" s="128"/>
    </row>
    <row r="752" spans="1:11" x14ac:dyDescent="0.3">
      <c r="A752" s="73">
        <v>42754</v>
      </c>
      <c r="B752" s="130">
        <v>2263.6899410000001</v>
      </c>
      <c r="C752" s="125">
        <f t="shared" si="52"/>
        <v>-3.1091309038863146E-3</v>
      </c>
      <c r="D752" s="128">
        <f t="shared" si="53"/>
        <v>-3109.1309038863146</v>
      </c>
      <c r="E752" s="128">
        <f t="shared" ca="1" si="54"/>
        <v>31400.366994106927</v>
      </c>
      <c r="F752" s="124">
        <f t="shared" ca="1" si="55"/>
        <v>0.18710467906523043</v>
      </c>
      <c r="G752" s="128"/>
      <c r="H752" s="128"/>
      <c r="I752" s="124"/>
      <c r="J752" s="125"/>
      <c r="K752" s="128"/>
    </row>
    <row r="753" spans="1:11" x14ac:dyDescent="0.3">
      <c r="A753" s="73">
        <v>42753</v>
      </c>
      <c r="B753" s="130">
        <v>2271.889893</v>
      </c>
      <c r="C753" s="125">
        <f t="shared" si="52"/>
        <v>6.2271360174519508E-3</v>
      </c>
      <c r="D753" s="128">
        <f t="shared" si="53"/>
        <v>6227.1360174519505</v>
      </c>
      <c r="E753" s="128">
        <f t="shared" ca="1" si="54"/>
        <v>31400.366994106927</v>
      </c>
      <c r="F753" s="124">
        <f t="shared" ca="1" si="55"/>
        <v>0.21557092609147688</v>
      </c>
      <c r="G753" s="128"/>
      <c r="H753" s="128"/>
      <c r="I753" s="124"/>
      <c r="J753" s="125"/>
      <c r="K753" s="128"/>
    </row>
    <row r="754" spans="1:11" x14ac:dyDescent="0.3">
      <c r="A754" s="73">
        <v>42752</v>
      </c>
      <c r="B754" s="130">
        <v>2267.889893</v>
      </c>
      <c r="C754" s="125">
        <f t="shared" si="52"/>
        <v>1.2979910930069227E-2</v>
      </c>
      <c r="D754" s="128">
        <f t="shared" si="53"/>
        <v>12979.910930069227</v>
      </c>
      <c r="E754" s="128">
        <f t="shared" ca="1" si="54"/>
        <v>35896.827345320969</v>
      </c>
      <c r="F754" s="124">
        <f t="shared" ca="1" si="55"/>
        <v>0.21973503717378917</v>
      </c>
      <c r="G754" s="128"/>
      <c r="H754" s="128"/>
      <c r="I754" s="124"/>
      <c r="J754" s="125"/>
      <c r="K754" s="128"/>
    </row>
    <row r="755" spans="1:11" x14ac:dyDescent="0.3">
      <c r="A755" s="73">
        <v>42748</v>
      </c>
      <c r="B755" s="130">
        <v>2274.639893</v>
      </c>
      <c r="C755" s="125">
        <f t="shared" si="52"/>
        <v>1.1283659019928116E-2</v>
      </c>
      <c r="D755" s="128">
        <f t="shared" si="53"/>
        <v>11283.659019928116</v>
      </c>
      <c r="E755" s="128">
        <f t="shared" ca="1" si="54"/>
        <v>38340.826135906646</v>
      </c>
      <c r="F755" s="124">
        <f t="shared" ca="1" si="55"/>
        <v>0.20905951970075365</v>
      </c>
      <c r="G755" s="128"/>
      <c r="H755" s="128"/>
      <c r="I755" s="124"/>
      <c r="J755" s="125"/>
      <c r="K755" s="128"/>
    </row>
    <row r="756" spans="1:11" x14ac:dyDescent="0.3">
      <c r="A756" s="73">
        <v>42747</v>
      </c>
      <c r="B756" s="130">
        <v>2270.4399410000001</v>
      </c>
      <c r="C756" s="125">
        <f t="shared" si="52"/>
        <v>9.1203330391240733E-3</v>
      </c>
      <c r="D756" s="128">
        <f t="shared" si="53"/>
        <v>9120.3330391240725</v>
      </c>
      <c r="E756" s="128">
        <f t="shared" ca="1" si="54"/>
        <v>50132.308327694736</v>
      </c>
      <c r="F756" s="124">
        <f t="shared" ca="1" si="55"/>
        <v>0.20746889861281348</v>
      </c>
      <c r="G756" s="128"/>
      <c r="H756" s="128"/>
      <c r="I756" s="124"/>
      <c r="J756" s="125"/>
      <c r="K756" s="128"/>
    </row>
    <row r="757" spans="1:11" x14ac:dyDescent="0.3">
      <c r="A757" s="73">
        <v>42746</v>
      </c>
      <c r="B757" s="130">
        <v>2275.320068</v>
      </c>
      <c r="C757" s="125">
        <f t="shared" si="52"/>
        <v>2.8384865361337219E-3</v>
      </c>
      <c r="D757" s="128">
        <f t="shared" si="53"/>
        <v>2838.486536133722</v>
      </c>
      <c r="E757" s="128">
        <f t="shared" ca="1" si="54"/>
        <v>63135.072495295455</v>
      </c>
      <c r="F757" s="124">
        <f t="shared" ca="1" si="55"/>
        <v>0.18392795875491741</v>
      </c>
      <c r="G757" s="128"/>
      <c r="H757" s="128"/>
      <c r="I757" s="124"/>
      <c r="J757" s="125"/>
      <c r="K757" s="128"/>
    </row>
    <row r="758" spans="1:11" x14ac:dyDescent="0.3">
      <c r="A758" s="73">
        <v>42745</v>
      </c>
      <c r="B758" s="130">
        <v>2268.8999020000001</v>
      </c>
      <c r="C758" s="125">
        <f t="shared" si="52"/>
        <v>2.2572159572966655E-3</v>
      </c>
      <c r="D758" s="128">
        <f t="shared" si="53"/>
        <v>2257.2159572966657</v>
      </c>
      <c r="E758" s="128">
        <f t="shared" ca="1" si="54"/>
        <v>66952.960489997917</v>
      </c>
      <c r="F758" s="124">
        <f t="shared" ca="1" si="55"/>
        <v>0.20029829823695411</v>
      </c>
      <c r="G758" s="128"/>
      <c r="H758" s="128"/>
      <c r="I758" s="124"/>
      <c r="J758" s="125"/>
      <c r="K758" s="128"/>
    </row>
    <row r="759" spans="1:11" x14ac:dyDescent="0.3">
      <c r="A759" s="73">
        <v>42744</v>
      </c>
      <c r="B759" s="130">
        <v>2268.8999020000001</v>
      </c>
      <c r="C759" s="125">
        <f t="shared" si="52"/>
        <v>3.511756571084268E-3</v>
      </c>
      <c r="D759" s="128">
        <f t="shared" si="53"/>
        <v>3511.7565710842678</v>
      </c>
      <c r="E759" s="128">
        <f t="shared" ca="1" si="54"/>
        <v>73407.11780363883</v>
      </c>
      <c r="F759" s="124">
        <f t="shared" ca="1" si="55"/>
        <v>0.17033230796317889</v>
      </c>
      <c r="G759" s="128"/>
      <c r="H759" s="128"/>
      <c r="I759" s="124"/>
      <c r="J759" s="125"/>
      <c r="K759" s="128"/>
    </row>
    <row r="760" spans="1:11" x14ac:dyDescent="0.3">
      <c r="A760" s="73">
        <v>42741</v>
      </c>
      <c r="B760" s="130">
        <v>2276.9799800000001</v>
      </c>
      <c r="C760" s="125">
        <f t="shared" si="52"/>
        <v>5.2093203870040572E-3</v>
      </c>
      <c r="D760" s="128">
        <f t="shared" si="53"/>
        <v>5209.320387004057</v>
      </c>
      <c r="E760" s="128">
        <f t="shared" ca="1" si="54"/>
        <v>73407.11780363883</v>
      </c>
      <c r="F760" s="124">
        <f t="shared" ca="1" si="55"/>
        <v>0.18366452037967074</v>
      </c>
      <c r="G760" s="128"/>
      <c r="H760" s="128"/>
      <c r="I760" s="124"/>
      <c r="J760" s="125"/>
      <c r="K760" s="128"/>
    </row>
    <row r="761" spans="1:11" x14ac:dyDescent="0.3">
      <c r="A761" s="73">
        <v>42740</v>
      </c>
      <c r="B761" s="130">
        <v>2269</v>
      </c>
      <c r="C761" s="125">
        <f t="shared" si="52"/>
        <v>-7.750753017709E-4</v>
      </c>
      <c r="D761" s="128">
        <f t="shared" si="53"/>
        <v>-775.07530177089996</v>
      </c>
      <c r="E761" s="128">
        <f t="shared" ca="1" si="54"/>
        <v>73407.11780363883</v>
      </c>
      <c r="F761" s="124">
        <f t="shared" ca="1" si="55"/>
        <v>0.18052265873313256</v>
      </c>
      <c r="G761" s="128"/>
      <c r="H761" s="128"/>
      <c r="I761" s="124"/>
      <c r="J761" s="125"/>
      <c r="K761" s="128"/>
    </row>
    <row r="762" spans="1:11" x14ac:dyDescent="0.3">
      <c r="A762" s="73">
        <v>42739</v>
      </c>
      <c r="B762" s="130">
        <v>2270.75</v>
      </c>
      <c r="C762" s="125">
        <f t="shared" si="52"/>
        <v>3.6330881334791787E-3</v>
      </c>
      <c r="D762" s="128">
        <f t="shared" si="53"/>
        <v>3633.0881334791789</v>
      </c>
      <c r="E762" s="128">
        <f t="shared" ca="1" si="54"/>
        <v>73567.600531975768</v>
      </c>
      <c r="F762" s="124">
        <f t="shared" ca="1" si="55"/>
        <v>0.16862833926033449</v>
      </c>
      <c r="G762" s="128"/>
      <c r="H762" s="128"/>
      <c r="I762" s="124"/>
      <c r="J762" s="125"/>
      <c r="K762" s="128"/>
    </row>
    <row r="763" spans="1:11" x14ac:dyDescent="0.3">
      <c r="A763" s="73">
        <v>42738</v>
      </c>
      <c r="B763" s="130">
        <v>2257.830078</v>
      </c>
      <c r="C763" s="125">
        <f t="shared" si="52"/>
        <v>-1.0628102440268794E-4</v>
      </c>
      <c r="D763" s="128">
        <f t="shared" si="53"/>
        <v>-106.28102440268793</v>
      </c>
      <c r="E763" s="128">
        <f t="shared" ca="1" si="54"/>
        <v>73567.600531975768</v>
      </c>
      <c r="F763" s="124">
        <f t="shared" ca="1" si="55"/>
        <v>0.13443975493433147</v>
      </c>
      <c r="G763" s="128"/>
      <c r="H763" s="128"/>
      <c r="I763" s="124"/>
      <c r="J763" s="125"/>
      <c r="K763" s="128"/>
    </row>
    <row r="764" spans="1:11" x14ac:dyDescent="0.3">
      <c r="A764" s="73">
        <v>42734</v>
      </c>
      <c r="B764" s="130">
        <v>2238.830078</v>
      </c>
      <c r="C764" s="125">
        <f t="shared" si="52"/>
        <v>-1.0256252438105906E-2</v>
      </c>
      <c r="D764" s="128">
        <f t="shared" si="53"/>
        <v>-10256.252438105907</v>
      </c>
      <c r="E764" s="128">
        <f t="shared" ca="1" si="54"/>
        <v>73567.600531975768</v>
      </c>
      <c r="F764" s="124">
        <f t="shared" ca="1" si="55"/>
        <v>0.11013984226559792</v>
      </c>
      <c r="G764" s="128"/>
      <c r="H764" s="128"/>
      <c r="I764" s="124"/>
      <c r="J764" s="125"/>
      <c r="K764" s="128"/>
    </row>
    <row r="765" spans="1:11" x14ac:dyDescent="0.3">
      <c r="A765" s="73">
        <v>42733</v>
      </c>
      <c r="B765" s="130">
        <v>2249.26001</v>
      </c>
      <c r="C765" s="125">
        <f t="shared" si="52"/>
        <v>-1.7840743042417673E-3</v>
      </c>
      <c r="D765" s="128">
        <f t="shared" si="53"/>
        <v>-1784.0743042417673</v>
      </c>
      <c r="E765" s="128">
        <f t="shared" ca="1" si="54"/>
        <v>73567.600531975768</v>
      </c>
      <c r="F765" s="124">
        <f t="shared" ca="1" si="55"/>
        <v>0.11755585742405605</v>
      </c>
      <c r="G765" s="128"/>
      <c r="H765" s="128"/>
      <c r="I765" s="124"/>
      <c r="J765" s="125"/>
      <c r="K765" s="128"/>
    </row>
    <row r="766" spans="1:11" x14ac:dyDescent="0.3">
      <c r="A766" s="73">
        <v>42732</v>
      </c>
      <c r="B766" s="130">
        <v>2249.919922</v>
      </c>
      <c r="C766" s="125">
        <f t="shared" si="52"/>
        <v>-9.5962747514182212E-3</v>
      </c>
      <c r="D766" s="128">
        <f t="shared" si="53"/>
        <v>-9596.2747514182211</v>
      </c>
      <c r="E766" s="128">
        <f t="shared" ca="1" si="54"/>
        <v>73567.600531975768</v>
      </c>
      <c r="F766" s="124">
        <f t="shared" ca="1" si="55"/>
        <v>0.10077594594057593</v>
      </c>
      <c r="G766" s="128"/>
      <c r="H766" s="128"/>
      <c r="I766" s="124"/>
      <c r="J766" s="125"/>
      <c r="K766" s="128"/>
    </row>
    <row r="767" spans="1:11" x14ac:dyDescent="0.3">
      <c r="A767" s="73">
        <v>42731</v>
      </c>
      <c r="B767" s="130">
        <v>2268.8798830000001</v>
      </c>
      <c r="C767" s="125">
        <f t="shared" si="52"/>
        <v>5.2814060532639928E-3</v>
      </c>
      <c r="D767" s="128">
        <f t="shared" si="53"/>
        <v>5281.4060532639924</v>
      </c>
      <c r="E767" s="128">
        <f t="shared" ca="1" si="54"/>
        <v>73567.600531975768</v>
      </c>
      <c r="F767" s="124">
        <f t="shared" ca="1" si="55"/>
        <v>9.9604414809983499E-2</v>
      </c>
      <c r="G767" s="128"/>
      <c r="H767" s="128"/>
      <c r="I767" s="124"/>
      <c r="J767" s="125"/>
      <c r="K767" s="128"/>
    </row>
    <row r="768" spans="1:11" x14ac:dyDescent="0.3">
      <c r="A768" s="73">
        <v>42727</v>
      </c>
      <c r="B768" s="130">
        <v>2263.790039</v>
      </c>
      <c r="C768" s="125">
        <f t="shared" si="52"/>
        <v>1.8853522393262878E-3</v>
      </c>
      <c r="D768" s="128">
        <f t="shared" si="53"/>
        <v>1885.3522393262879</v>
      </c>
      <c r="E768" s="128">
        <f t="shared" ca="1" si="54"/>
        <v>73567.600531975768</v>
      </c>
      <c r="F768" s="124">
        <f t="shared" ca="1" si="55"/>
        <v>8.921934720333824E-2</v>
      </c>
      <c r="G768" s="128"/>
      <c r="H768" s="128"/>
      <c r="I768" s="124"/>
      <c r="J768" s="125"/>
      <c r="K768" s="128"/>
    </row>
    <row r="769" spans="1:11" x14ac:dyDescent="0.3">
      <c r="A769" s="73">
        <v>42726</v>
      </c>
      <c r="B769" s="130">
        <v>2260.959961</v>
      </c>
      <c r="C769" s="125">
        <f t="shared" si="52"/>
        <v>6.575588168391544E-3</v>
      </c>
      <c r="D769" s="128">
        <f t="shared" si="53"/>
        <v>6575.5881683915441</v>
      </c>
      <c r="E769" s="128">
        <f t="shared" ca="1" si="54"/>
        <v>73567.600531975768</v>
      </c>
      <c r="F769" s="124">
        <f t="shared" ca="1" si="55"/>
        <v>9.9421327984439589E-2</v>
      </c>
      <c r="G769" s="128"/>
      <c r="H769" s="128"/>
      <c r="I769" s="124"/>
      <c r="J769" s="125"/>
      <c r="K769" s="128"/>
    </row>
    <row r="770" spans="1:11" x14ac:dyDescent="0.3">
      <c r="A770" s="73">
        <v>42725</v>
      </c>
      <c r="B770" s="130">
        <v>2265.179932</v>
      </c>
      <c r="C770" s="125">
        <f t="shared" si="52"/>
        <v>1.063191066012581E-2</v>
      </c>
      <c r="D770" s="128">
        <f t="shared" si="53"/>
        <v>10631.91066012581</v>
      </c>
      <c r="E770" s="128">
        <f t="shared" ca="1" si="54"/>
        <v>73567.600531975768</v>
      </c>
      <c r="F770" s="124">
        <f t="shared" ca="1" si="55"/>
        <v>9.9073718451199166E-2</v>
      </c>
      <c r="G770" s="128"/>
      <c r="H770" s="128"/>
      <c r="I770" s="124"/>
      <c r="J770" s="125"/>
      <c r="K770" s="128"/>
    </row>
    <row r="771" spans="1:11" x14ac:dyDescent="0.3">
      <c r="A771" s="73">
        <v>42724</v>
      </c>
      <c r="B771" s="130">
        <v>2270.76001</v>
      </c>
      <c r="C771" s="125">
        <f t="shared" si="52"/>
        <v>2.6457479796019978E-2</v>
      </c>
      <c r="D771" s="128">
        <f t="shared" si="53"/>
        <v>26457.479796019979</v>
      </c>
      <c r="E771" s="128">
        <f t="shared" ca="1" si="54"/>
        <v>73567.600531975768</v>
      </c>
      <c r="F771" s="124">
        <f t="shared" ca="1" si="55"/>
        <v>0.1000198456124024</v>
      </c>
      <c r="G771" s="128"/>
      <c r="H771" s="128"/>
      <c r="I771" s="124"/>
      <c r="J771" s="125"/>
      <c r="K771" s="128"/>
    </row>
    <row r="772" spans="1:11" x14ac:dyDescent="0.3">
      <c r="A772" s="73">
        <v>42723</v>
      </c>
      <c r="B772" s="130">
        <v>2262.530029</v>
      </c>
      <c r="C772" s="125">
        <f t="shared" si="52"/>
        <v>2.6225702710470866E-2</v>
      </c>
      <c r="D772" s="128">
        <f t="shared" si="53"/>
        <v>26225.702710470865</v>
      </c>
      <c r="E772" s="128">
        <f t="shared" ca="1" si="54"/>
        <v>73567.600531975768</v>
      </c>
      <c r="F772" s="124">
        <f t="shared" ca="1" si="55"/>
        <v>0.10964362456517995</v>
      </c>
      <c r="G772" s="128"/>
      <c r="H772" s="128"/>
      <c r="I772" s="124"/>
      <c r="J772" s="125"/>
      <c r="K772" s="128"/>
    </row>
    <row r="773" spans="1:11" x14ac:dyDescent="0.3">
      <c r="A773" s="73">
        <v>42720</v>
      </c>
      <c r="B773" s="130">
        <v>2258.070068</v>
      </c>
      <c r="C773" s="125">
        <f t="shared" si="52"/>
        <v>3.0164975696564067E-2</v>
      </c>
      <c r="D773" s="128">
        <f t="shared" si="53"/>
        <v>30164.975696564066</v>
      </c>
      <c r="E773" s="128">
        <f t="shared" ca="1" si="54"/>
        <v>73567.600531975768</v>
      </c>
      <c r="F773" s="124">
        <f t="shared" ca="1" si="55"/>
        <v>0.11722041470781974</v>
      </c>
      <c r="G773" s="128"/>
      <c r="H773" s="128"/>
      <c r="I773" s="124"/>
      <c r="J773" s="125"/>
      <c r="K773" s="128"/>
    </row>
    <row r="774" spans="1:11" x14ac:dyDescent="0.3">
      <c r="A774" s="73">
        <v>42719</v>
      </c>
      <c r="B774" s="130">
        <v>2262.030029</v>
      </c>
      <c r="C774" s="125">
        <f t="shared" si="52"/>
        <v>3.2381267901793187E-2</v>
      </c>
      <c r="D774" s="128">
        <f t="shared" si="53"/>
        <v>32381.267901793188</v>
      </c>
      <c r="E774" s="128">
        <f t="shared" ca="1" si="54"/>
        <v>73567.600531975768</v>
      </c>
      <c r="F774" s="124">
        <f t="shared" ca="1" si="55"/>
        <v>0.12788510569850153</v>
      </c>
      <c r="G774" s="128"/>
      <c r="H774" s="128"/>
      <c r="I774" s="124"/>
      <c r="J774" s="125"/>
      <c r="K774" s="128"/>
    </row>
    <row r="775" spans="1:11" x14ac:dyDescent="0.3">
      <c r="A775" s="73">
        <v>42718</v>
      </c>
      <c r="B775" s="130">
        <v>2253.280029</v>
      </c>
      <c r="C775" s="125">
        <f t="shared" si="52"/>
        <v>2.4772476265991106E-2</v>
      </c>
      <c r="D775" s="128">
        <f t="shared" si="53"/>
        <v>24772.476265991107</v>
      </c>
      <c r="E775" s="128">
        <f t="shared" ca="1" si="54"/>
        <v>73567.600531975768</v>
      </c>
      <c r="F775" s="124">
        <f t="shared" ca="1" si="55"/>
        <v>0.10352664073338946</v>
      </c>
      <c r="G775" s="128"/>
      <c r="H775" s="128"/>
      <c r="I775" s="124"/>
      <c r="J775" s="125"/>
      <c r="K775" s="128"/>
    </row>
    <row r="776" spans="1:11" x14ac:dyDescent="0.3">
      <c r="A776" s="73">
        <v>42717</v>
      </c>
      <c r="B776" s="130">
        <v>2271.719971</v>
      </c>
      <c r="C776" s="125">
        <f t="shared" ref="C776:C839" si="56">B776/B786-1</f>
        <v>3.041741659790298E-2</v>
      </c>
      <c r="D776" s="128">
        <f t="shared" ref="D776:D839" si="57">C776*$B$5</f>
        <v>30417.416597902979</v>
      </c>
      <c r="E776" s="128">
        <f t="shared" ref="E776:E839" ca="1" si="58">ABS(_xlfn.PERCENTILE.INC(OFFSET(D776,0,0,Window),1-VaRLevel))</f>
        <v>73567.600531975768</v>
      </c>
      <c r="F776" s="124">
        <f t="shared" ca="1" si="55"/>
        <v>9.5824017753364243E-2</v>
      </c>
      <c r="G776" s="128"/>
      <c r="H776" s="128"/>
      <c r="I776" s="124"/>
      <c r="J776" s="125"/>
      <c r="K776" s="128"/>
    </row>
    <row r="777" spans="1:11" x14ac:dyDescent="0.3">
      <c r="A777" s="73">
        <v>42716</v>
      </c>
      <c r="B777" s="130">
        <v>2256.959961</v>
      </c>
      <c r="C777" s="125">
        <f t="shared" si="56"/>
        <v>2.508947128953487E-2</v>
      </c>
      <c r="D777" s="128">
        <f t="shared" si="57"/>
        <v>25089.471289534871</v>
      </c>
      <c r="E777" s="128">
        <f t="shared" ca="1" si="58"/>
        <v>73567.600531975768</v>
      </c>
      <c r="F777" s="124">
        <f t="shared" ref="F777:F840" ca="1" si="59">B777/OFFSET(B777,250,0)-1</f>
        <v>0.10450664499379658</v>
      </c>
      <c r="G777" s="128"/>
      <c r="H777" s="128"/>
      <c r="I777" s="124"/>
      <c r="J777" s="125"/>
      <c r="K777" s="128"/>
    </row>
    <row r="778" spans="1:11" x14ac:dyDescent="0.3">
      <c r="A778" s="73">
        <v>42713</v>
      </c>
      <c r="B778" s="130">
        <v>2259.530029</v>
      </c>
      <c r="C778" s="125">
        <f t="shared" si="56"/>
        <v>2.0864268622360571E-2</v>
      </c>
      <c r="D778" s="128">
        <f t="shared" si="57"/>
        <v>20864.268622360571</v>
      </c>
      <c r="E778" s="128">
        <f t="shared" ca="1" si="58"/>
        <v>73567.600531975768</v>
      </c>
      <c r="F778" s="124">
        <f t="shared" ca="1" si="59"/>
        <v>0.11750600657430699</v>
      </c>
      <c r="G778" s="128"/>
      <c r="H778" s="128"/>
      <c r="I778" s="124"/>
      <c r="J778" s="125"/>
      <c r="K778" s="128"/>
    </row>
    <row r="779" spans="1:11" x14ac:dyDescent="0.3">
      <c r="A779" s="73">
        <v>42712</v>
      </c>
      <c r="B779" s="130">
        <v>2246.1899410000001</v>
      </c>
      <c r="C779" s="125">
        <f t="shared" si="56"/>
        <v>1.8809631402390892E-2</v>
      </c>
      <c r="D779" s="128">
        <f t="shared" si="57"/>
        <v>18809.631402390893</v>
      </c>
      <c r="E779" s="128">
        <f t="shared" ca="1" si="58"/>
        <v>73567.600531975768</v>
      </c>
      <c r="F779" s="124">
        <f t="shared" ca="1" si="59"/>
        <v>0.1161913299149544</v>
      </c>
      <c r="G779" s="128"/>
      <c r="H779" s="128"/>
      <c r="I779" s="124"/>
      <c r="J779" s="125"/>
      <c r="K779" s="128"/>
    </row>
    <row r="780" spans="1:11" x14ac:dyDescent="0.3">
      <c r="A780" s="73">
        <v>42711</v>
      </c>
      <c r="B780" s="130">
        <v>2241.3500979999999</v>
      </c>
      <c r="C780" s="125">
        <f t="shared" si="56"/>
        <v>1.7435862088261977E-2</v>
      </c>
      <c r="D780" s="128">
        <f t="shared" si="57"/>
        <v>17435.862088261976</v>
      </c>
      <c r="E780" s="128">
        <f t="shared" ca="1" si="58"/>
        <v>73567.600531975768</v>
      </c>
      <c r="F780" s="124">
        <f t="shared" ca="1" si="59"/>
        <v>9.2153472000248149E-2</v>
      </c>
      <c r="G780" s="128"/>
      <c r="H780" s="128"/>
      <c r="I780" s="124"/>
      <c r="J780" s="125"/>
      <c r="K780" s="128"/>
    </row>
    <row r="781" spans="1:11" x14ac:dyDescent="0.3">
      <c r="A781" s="73">
        <v>42710</v>
      </c>
      <c r="B781" s="130">
        <v>2212.2299800000001</v>
      </c>
      <c r="C781" s="125">
        <f t="shared" si="56"/>
        <v>6.3916733091164968E-3</v>
      </c>
      <c r="D781" s="128">
        <f t="shared" si="57"/>
        <v>6391.673309116497</v>
      </c>
      <c r="E781" s="128">
        <f t="shared" ca="1" si="58"/>
        <v>73567.600531975768</v>
      </c>
      <c r="F781" s="124">
        <f t="shared" ca="1" si="59"/>
        <v>8.0390885712170457E-2</v>
      </c>
      <c r="G781" s="128"/>
      <c r="H781" s="128"/>
      <c r="I781" s="124"/>
      <c r="J781" s="125"/>
      <c r="K781" s="128"/>
    </row>
    <row r="782" spans="1:11" x14ac:dyDescent="0.3">
      <c r="A782" s="73">
        <v>42709</v>
      </c>
      <c r="B782" s="130">
        <v>2204.709961</v>
      </c>
      <c r="C782" s="125">
        <f t="shared" si="56"/>
        <v>1.0454218811363214E-2</v>
      </c>
      <c r="D782" s="128">
        <f t="shared" si="57"/>
        <v>10454.218811363215</v>
      </c>
      <c r="E782" s="128">
        <f t="shared" ca="1" si="58"/>
        <v>73567.600531975768</v>
      </c>
      <c r="F782" s="124">
        <f t="shared" ca="1" si="59"/>
        <v>6.8385612927987616E-2</v>
      </c>
      <c r="G782" s="128"/>
      <c r="H782" s="128"/>
      <c r="I782" s="124"/>
      <c r="J782" s="125"/>
      <c r="K782" s="128"/>
    </row>
    <row r="783" spans="1:11" x14ac:dyDescent="0.3">
      <c r="A783" s="73">
        <v>42706</v>
      </c>
      <c r="B783" s="130">
        <v>2191.9499510000001</v>
      </c>
      <c r="C783" s="125">
        <f t="shared" si="56"/>
        <v>2.2083076107521915E-3</v>
      </c>
      <c r="D783" s="128">
        <f t="shared" si="57"/>
        <v>2208.3076107521915</v>
      </c>
      <c r="E783" s="128">
        <f t="shared" ca="1" si="58"/>
        <v>73567.600531975768</v>
      </c>
      <c r="F783" s="124">
        <f t="shared" ca="1" si="59"/>
        <v>5.5308621875533204E-2</v>
      </c>
      <c r="G783" s="128"/>
      <c r="H783" s="128"/>
      <c r="I783" s="124"/>
      <c r="J783" s="125"/>
      <c r="K783" s="128"/>
    </row>
    <row r="784" spans="1:11" x14ac:dyDescent="0.3">
      <c r="A784" s="73">
        <v>42705</v>
      </c>
      <c r="B784" s="130">
        <v>2191.080078</v>
      </c>
      <c r="C784" s="125">
        <f t="shared" si="56"/>
        <v>6.4954189749049096E-3</v>
      </c>
      <c r="D784" s="128">
        <f t="shared" si="57"/>
        <v>6495.4189749049092</v>
      </c>
      <c r="E784" s="128">
        <f t="shared" ca="1" si="58"/>
        <v>73567.600531975768</v>
      </c>
      <c r="F784" s="124">
        <f t="shared" ca="1" si="59"/>
        <v>4.7516668246003535E-2</v>
      </c>
      <c r="G784" s="128"/>
      <c r="H784" s="128"/>
      <c r="I784" s="124"/>
      <c r="J784" s="125"/>
      <c r="K784" s="128"/>
    </row>
    <row r="785" spans="1:11" x14ac:dyDescent="0.3">
      <c r="A785" s="73">
        <v>42704</v>
      </c>
      <c r="B785" s="130">
        <v>2198.8100589999999</v>
      </c>
      <c r="C785" s="125">
        <f t="shared" si="56"/>
        <v>8.4481064873473954E-3</v>
      </c>
      <c r="D785" s="128">
        <f t="shared" si="57"/>
        <v>8448.1064873473952</v>
      </c>
      <c r="E785" s="128">
        <f t="shared" ca="1" si="58"/>
        <v>73567.600531975768</v>
      </c>
      <c r="F785" s="124">
        <f t="shared" ca="1" si="59"/>
        <v>7.2789069917193805E-2</v>
      </c>
      <c r="G785" s="128"/>
      <c r="H785" s="128"/>
      <c r="I785" s="124"/>
      <c r="J785" s="125"/>
      <c r="K785" s="128"/>
    </row>
    <row r="786" spans="1:11" x14ac:dyDescent="0.3">
      <c r="A786" s="73">
        <v>42703</v>
      </c>
      <c r="B786" s="130">
        <v>2204.6599120000001</v>
      </c>
      <c r="C786" s="125">
        <f t="shared" si="56"/>
        <v>1.8695112242889111E-2</v>
      </c>
      <c r="D786" s="128">
        <f t="shared" si="57"/>
        <v>18695.11224288911</v>
      </c>
      <c r="E786" s="128">
        <f t="shared" ca="1" si="58"/>
        <v>73567.600531975768</v>
      </c>
      <c r="F786" s="124">
        <f t="shared" ca="1" si="59"/>
        <v>6.0182399410522835E-2</v>
      </c>
      <c r="G786" s="128"/>
      <c r="H786" s="128"/>
      <c r="I786" s="124"/>
      <c r="J786" s="125"/>
      <c r="K786" s="128"/>
    </row>
    <row r="787" spans="1:11" x14ac:dyDescent="0.3">
      <c r="A787" s="73">
        <v>42702</v>
      </c>
      <c r="B787" s="130">
        <v>2201.719971</v>
      </c>
      <c r="C787" s="125">
        <f t="shared" si="56"/>
        <v>1.7219164611674609E-2</v>
      </c>
      <c r="D787" s="128">
        <f t="shared" si="57"/>
        <v>17219.164611674609</v>
      </c>
      <c r="E787" s="128">
        <f t="shared" ca="1" si="58"/>
        <v>73567.600531975768</v>
      </c>
      <c r="F787" s="124">
        <f t="shared" ca="1" si="59"/>
        <v>4.7126738186855643E-2</v>
      </c>
      <c r="G787" s="128"/>
      <c r="H787" s="128"/>
      <c r="I787" s="124"/>
      <c r="J787" s="125"/>
      <c r="K787" s="128"/>
    </row>
    <row r="788" spans="1:11" x14ac:dyDescent="0.3">
      <c r="A788" s="73">
        <v>42699</v>
      </c>
      <c r="B788" s="130">
        <v>2213.3500979999999</v>
      </c>
      <c r="C788" s="125">
        <f t="shared" si="56"/>
        <v>2.116287966821262E-2</v>
      </c>
      <c r="D788" s="128">
        <f t="shared" si="57"/>
        <v>21162.879668212619</v>
      </c>
      <c r="E788" s="128">
        <f t="shared" ca="1" si="58"/>
        <v>73567.600531975768</v>
      </c>
      <c r="F788" s="124">
        <f t="shared" ca="1" si="59"/>
        <v>6.3900957803165737E-2</v>
      </c>
      <c r="G788" s="128"/>
      <c r="H788" s="128"/>
      <c r="I788" s="124"/>
      <c r="J788" s="125"/>
      <c r="K788" s="128"/>
    </row>
    <row r="789" spans="1:11" x14ac:dyDescent="0.3">
      <c r="A789" s="73">
        <v>42697</v>
      </c>
      <c r="B789" s="130">
        <v>2204.719971</v>
      </c>
      <c r="C789" s="125">
        <f t="shared" si="56"/>
        <v>1.9165500590934581E-2</v>
      </c>
      <c r="D789" s="128">
        <f t="shared" si="57"/>
        <v>19165.500590934582</v>
      </c>
      <c r="E789" s="128">
        <f t="shared" ca="1" si="58"/>
        <v>73567.600531975768</v>
      </c>
      <c r="F789" s="124">
        <f t="shared" ca="1" si="59"/>
        <v>5.4834366675784008E-2</v>
      </c>
      <c r="G789" s="128"/>
      <c r="H789" s="128"/>
      <c r="I789" s="124"/>
      <c r="J789" s="125"/>
      <c r="K789" s="128"/>
    </row>
    <row r="790" spans="1:11" x14ac:dyDescent="0.3">
      <c r="A790" s="73">
        <v>42696</v>
      </c>
      <c r="B790" s="130">
        <v>2202.9399410000001</v>
      </c>
      <c r="C790" s="125">
        <f t="shared" si="56"/>
        <v>2.9622857153924986E-2</v>
      </c>
      <c r="D790" s="128">
        <f t="shared" si="57"/>
        <v>29622.857153924986</v>
      </c>
      <c r="E790" s="128">
        <f t="shared" ca="1" si="58"/>
        <v>73567.600531975768</v>
      </c>
      <c r="F790" s="124">
        <f t="shared" ca="1" si="59"/>
        <v>5.4608385208662513E-2</v>
      </c>
      <c r="G790" s="128"/>
      <c r="H790" s="128"/>
      <c r="I790" s="124"/>
      <c r="J790" s="125"/>
      <c r="K790" s="128"/>
    </row>
    <row r="791" spans="1:11" x14ac:dyDescent="0.3">
      <c r="A791" s="73">
        <v>42695</v>
      </c>
      <c r="B791" s="130">
        <v>2198.179932</v>
      </c>
      <c r="C791" s="125">
        <f t="shared" si="56"/>
        <v>3.1273415860292975E-2</v>
      </c>
      <c r="D791" s="128">
        <f t="shared" si="57"/>
        <v>31273.415860292975</v>
      </c>
      <c r="E791" s="128">
        <f t="shared" ca="1" si="58"/>
        <v>73567.600531975768</v>
      </c>
      <c r="F791" s="124">
        <f t="shared" ca="1" si="59"/>
        <v>5.2193746989062983E-2</v>
      </c>
      <c r="G791" s="128"/>
      <c r="H791" s="128"/>
      <c r="I791" s="124"/>
      <c r="J791" s="125"/>
      <c r="K791" s="128"/>
    </row>
    <row r="792" spans="1:11" x14ac:dyDescent="0.3">
      <c r="A792" s="73">
        <v>42692</v>
      </c>
      <c r="B792" s="130">
        <v>2181.8999020000001</v>
      </c>
      <c r="C792" s="125">
        <f t="shared" si="56"/>
        <v>4.6384471918081038E-2</v>
      </c>
      <c r="D792" s="128">
        <f t="shared" si="57"/>
        <v>46384.471918081035</v>
      </c>
      <c r="E792" s="128">
        <f t="shared" ca="1" si="58"/>
        <v>73567.600531975768</v>
      </c>
      <c r="F792" s="124">
        <f t="shared" ca="1" si="59"/>
        <v>4.5677306025811104E-2</v>
      </c>
      <c r="G792" s="128"/>
      <c r="H792" s="128"/>
      <c r="I792" s="124"/>
      <c r="J792" s="125"/>
      <c r="K792" s="128"/>
    </row>
    <row r="793" spans="1:11" x14ac:dyDescent="0.3">
      <c r="A793" s="73">
        <v>42691</v>
      </c>
      <c r="B793" s="130">
        <v>2187.1201169999999</v>
      </c>
      <c r="C793" s="125">
        <f t="shared" si="56"/>
        <v>4.7140371888365173E-2</v>
      </c>
      <c r="D793" s="128">
        <f t="shared" si="57"/>
        <v>47140.371888365175</v>
      </c>
      <c r="E793" s="128">
        <f t="shared" ca="1" si="58"/>
        <v>73567.600531975768</v>
      </c>
      <c r="F793" s="124">
        <f t="shared" ca="1" si="59"/>
        <v>4.6884743059210088E-2</v>
      </c>
      <c r="G793" s="128"/>
      <c r="H793" s="128"/>
      <c r="I793" s="124"/>
      <c r="J793" s="125"/>
      <c r="K793" s="128"/>
    </row>
    <row r="794" spans="1:11" x14ac:dyDescent="0.3">
      <c r="A794" s="73">
        <v>42690</v>
      </c>
      <c r="B794" s="130">
        <v>2176.9399410000001</v>
      </c>
      <c r="C794" s="125">
        <f t="shared" si="56"/>
        <v>3.7655987407505975E-2</v>
      </c>
      <c r="D794" s="128">
        <f t="shared" si="57"/>
        <v>37655.987407505978</v>
      </c>
      <c r="E794" s="128">
        <f t="shared" ca="1" si="58"/>
        <v>73567.600531975768</v>
      </c>
      <c r="F794" s="124">
        <f t="shared" ca="1" si="59"/>
        <v>4.5982179594771244E-2</v>
      </c>
      <c r="G794" s="128"/>
      <c r="H794" s="128"/>
      <c r="I794" s="124"/>
      <c r="J794" s="125"/>
      <c r="K794" s="128"/>
    </row>
    <row r="795" spans="1:11" x14ac:dyDescent="0.3">
      <c r="A795" s="73">
        <v>42689</v>
      </c>
      <c r="B795" s="130">
        <v>2180.389893</v>
      </c>
      <c r="C795" s="125">
        <f t="shared" si="56"/>
        <v>3.2518479222167773E-2</v>
      </c>
      <c r="D795" s="128">
        <f t="shared" si="57"/>
        <v>32518.479222167774</v>
      </c>
      <c r="E795" s="128">
        <f t="shared" ca="1" si="58"/>
        <v>73567.600531975768</v>
      </c>
      <c r="F795" s="124">
        <f t="shared" ca="1" si="59"/>
        <v>4.6463208216564578E-2</v>
      </c>
      <c r="G795" s="128"/>
      <c r="H795" s="128"/>
      <c r="I795" s="124"/>
      <c r="J795" s="125"/>
      <c r="K795" s="128"/>
    </row>
    <row r="796" spans="1:11" x14ac:dyDescent="0.3">
      <c r="A796" s="73">
        <v>42688</v>
      </c>
      <c r="B796" s="130">
        <v>2164.1999510000001</v>
      </c>
      <c r="C796" s="125">
        <f t="shared" si="56"/>
        <v>1.7896221223257847E-2</v>
      </c>
      <c r="D796" s="128">
        <f t="shared" si="57"/>
        <v>17896.221223257846</v>
      </c>
      <c r="E796" s="128">
        <f t="shared" ca="1" si="58"/>
        <v>73567.600531975768</v>
      </c>
      <c r="F796" s="124">
        <f t="shared" ca="1" si="59"/>
        <v>5.5480781331502582E-2</v>
      </c>
      <c r="G796" s="128"/>
      <c r="H796" s="128"/>
      <c r="I796" s="124"/>
      <c r="J796" s="125"/>
      <c r="K796" s="128"/>
    </row>
    <row r="797" spans="1:11" x14ac:dyDescent="0.3">
      <c r="A797" s="73">
        <v>42685</v>
      </c>
      <c r="B797" s="130">
        <v>2164.4499510000001</v>
      </c>
      <c r="C797" s="125">
        <f t="shared" si="56"/>
        <v>1.7889325470751505E-2</v>
      </c>
      <c r="D797" s="128">
        <f t="shared" si="57"/>
        <v>17889.325470751504</v>
      </c>
      <c r="E797" s="128">
        <f t="shared" ca="1" si="58"/>
        <v>73567.600531975768</v>
      </c>
      <c r="F797" s="124">
        <f t="shared" ca="1" si="59"/>
        <v>5.4188854025756239E-2</v>
      </c>
      <c r="G797" s="128"/>
      <c r="H797" s="128"/>
      <c r="I797" s="124"/>
      <c r="J797" s="125"/>
      <c r="K797" s="128"/>
    </row>
    <row r="798" spans="1:11" x14ac:dyDescent="0.3">
      <c r="A798" s="73">
        <v>42684</v>
      </c>
      <c r="B798" s="130">
        <v>2167.4799800000001</v>
      </c>
      <c r="C798" s="125">
        <f t="shared" si="56"/>
        <v>1.6145942115622924E-2</v>
      </c>
      <c r="D798" s="128">
        <f t="shared" si="57"/>
        <v>16145.942115622924</v>
      </c>
      <c r="E798" s="128">
        <f t="shared" ca="1" si="58"/>
        <v>73567.600531975768</v>
      </c>
      <c r="F798" s="124">
        <f t="shared" ca="1" si="59"/>
        <v>7.1397470250464057E-2</v>
      </c>
      <c r="G798" s="128"/>
      <c r="H798" s="128"/>
      <c r="I798" s="124"/>
      <c r="J798" s="125"/>
      <c r="K798" s="128"/>
    </row>
    <row r="799" spans="1:11" x14ac:dyDescent="0.3">
      <c r="A799" s="73">
        <v>42683</v>
      </c>
      <c r="B799" s="130">
        <v>2163.26001</v>
      </c>
      <c r="C799" s="125">
        <f t="shared" si="56"/>
        <v>1.1138517622646837E-2</v>
      </c>
      <c r="D799" s="128">
        <f t="shared" si="57"/>
        <v>11138.517622646837</v>
      </c>
      <c r="E799" s="128">
        <f t="shared" ca="1" si="58"/>
        <v>73567.600531975768</v>
      </c>
      <c r="F799" s="124">
        <f t="shared" ca="1" si="59"/>
        <v>5.7327351164725426E-2</v>
      </c>
      <c r="G799" s="128"/>
      <c r="H799" s="128"/>
      <c r="I799" s="124"/>
      <c r="J799" s="125"/>
      <c r="K799" s="128"/>
    </row>
    <row r="800" spans="1:11" x14ac:dyDescent="0.3">
      <c r="A800" s="73">
        <v>42682</v>
      </c>
      <c r="B800" s="130">
        <v>2139.5600589999999</v>
      </c>
      <c r="C800" s="125">
        <f t="shared" si="56"/>
        <v>-1.6796940722173526E-3</v>
      </c>
      <c r="D800" s="128">
        <f t="shared" si="57"/>
        <v>-1679.6940722173526</v>
      </c>
      <c r="E800" s="128">
        <f t="shared" ca="1" si="58"/>
        <v>73567.600531975768</v>
      </c>
      <c r="F800" s="124">
        <f t="shared" ca="1" si="59"/>
        <v>3.111328144578307E-2</v>
      </c>
      <c r="G800" s="128"/>
      <c r="H800" s="128"/>
      <c r="I800" s="124"/>
      <c r="J800" s="125"/>
      <c r="K800" s="128"/>
    </row>
    <row r="801" spans="1:11" x14ac:dyDescent="0.3">
      <c r="A801" s="73">
        <v>42681</v>
      </c>
      <c r="B801" s="130">
        <v>2131.5200199999999</v>
      </c>
      <c r="C801" s="125">
        <f t="shared" si="56"/>
        <v>-9.2082838438333203E-3</v>
      </c>
      <c r="D801" s="128">
        <f t="shared" si="57"/>
        <v>-9208.2838438333201</v>
      </c>
      <c r="E801" s="128">
        <f t="shared" ca="1" si="58"/>
        <v>73567.600531975768</v>
      </c>
      <c r="F801" s="124">
        <f t="shared" ca="1" si="59"/>
        <v>2.3922549475315469E-2</v>
      </c>
      <c r="G801" s="128"/>
      <c r="H801" s="128"/>
      <c r="I801" s="124"/>
      <c r="J801" s="125"/>
      <c r="K801" s="128"/>
    </row>
    <row r="802" spans="1:11" x14ac:dyDescent="0.3">
      <c r="A802" s="73">
        <v>42678</v>
      </c>
      <c r="B802" s="130">
        <v>2085.179932</v>
      </c>
      <c r="C802" s="125">
        <f t="shared" si="56"/>
        <v>-2.614469834142874E-2</v>
      </c>
      <c r="D802" s="128">
        <f t="shared" si="57"/>
        <v>-26144.698341428739</v>
      </c>
      <c r="E802" s="128">
        <f t="shared" ca="1" si="58"/>
        <v>73567.600531975768</v>
      </c>
      <c r="F802" s="124">
        <f t="shared" ca="1" si="59"/>
        <v>3.1751742787557991E-3</v>
      </c>
      <c r="G802" s="128"/>
      <c r="H802" s="128"/>
      <c r="I802" s="124"/>
      <c r="J802" s="125"/>
      <c r="K802" s="128"/>
    </row>
    <row r="803" spans="1:11" x14ac:dyDescent="0.3">
      <c r="A803" s="73">
        <v>42677</v>
      </c>
      <c r="B803" s="130">
        <v>2088.6599120000001</v>
      </c>
      <c r="C803" s="125">
        <f t="shared" si="56"/>
        <v>-2.4601498984312631E-2</v>
      </c>
      <c r="D803" s="128">
        <f t="shared" si="57"/>
        <v>-24601.498984312631</v>
      </c>
      <c r="E803" s="128">
        <f t="shared" ca="1" si="58"/>
        <v>73567.600531975768</v>
      </c>
      <c r="F803" s="124">
        <f t="shared" ca="1" si="59"/>
        <v>-5.0209790615606265E-3</v>
      </c>
      <c r="G803" s="128"/>
      <c r="H803" s="128"/>
      <c r="I803" s="124"/>
      <c r="J803" s="125"/>
      <c r="K803" s="128"/>
    </row>
    <row r="804" spans="1:11" x14ac:dyDescent="0.3">
      <c r="A804" s="73">
        <v>42676</v>
      </c>
      <c r="B804" s="130">
        <v>2097.9399410000001</v>
      </c>
      <c r="C804" s="125">
        <f t="shared" si="56"/>
        <v>-2.1615591714269855E-2</v>
      </c>
      <c r="D804" s="128">
        <f t="shared" si="57"/>
        <v>-21615.591714269856</v>
      </c>
      <c r="E804" s="128">
        <f t="shared" ca="1" si="58"/>
        <v>73567.600531975768</v>
      </c>
      <c r="F804" s="124">
        <f t="shared" ca="1" si="59"/>
        <v>-9.4764638080313546E-4</v>
      </c>
      <c r="G804" s="128"/>
      <c r="H804" s="128"/>
      <c r="I804" s="124"/>
      <c r="J804" s="125"/>
      <c r="K804" s="128"/>
    </row>
    <row r="805" spans="1:11" x14ac:dyDescent="0.3">
      <c r="A805" s="73">
        <v>42675</v>
      </c>
      <c r="B805" s="130">
        <v>2111.719971</v>
      </c>
      <c r="C805" s="125">
        <f t="shared" si="56"/>
        <v>-1.3030531745657048E-2</v>
      </c>
      <c r="D805" s="128">
        <f t="shared" si="57"/>
        <v>-13030.531745657048</v>
      </c>
      <c r="E805" s="128">
        <f t="shared" ca="1" si="58"/>
        <v>73567.600531975768</v>
      </c>
      <c r="F805" s="124">
        <f t="shared" ca="1" si="59"/>
        <v>4.4759867649950547E-3</v>
      </c>
      <c r="G805" s="128"/>
      <c r="H805" s="128"/>
      <c r="I805" s="124"/>
      <c r="J805" s="125"/>
      <c r="K805" s="128"/>
    </row>
    <row r="806" spans="1:11" x14ac:dyDescent="0.3">
      <c r="A806" s="73">
        <v>42674</v>
      </c>
      <c r="B806" s="130">
        <v>2126.1499020000001</v>
      </c>
      <c r="C806" s="125">
        <f t="shared" si="56"/>
        <v>-1.6463578650360855E-4</v>
      </c>
      <c r="D806" s="128">
        <f t="shared" si="57"/>
        <v>-164.63578650360856</v>
      </c>
      <c r="E806" s="128">
        <f t="shared" ca="1" si="58"/>
        <v>73567.600531975768</v>
      </c>
      <c r="F806" s="124">
        <f t="shared" ca="1" si="59"/>
        <v>7.754261181247335E-3</v>
      </c>
      <c r="G806" s="128"/>
      <c r="H806" s="128"/>
      <c r="I806" s="124"/>
      <c r="J806" s="125"/>
      <c r="K806" s="128"/>
    </row>
    <row r="807" spans="1:11" x14ac:dyDescent="0.3">
      <c r="A807" s="73">
        <v>42671</v>
      </c>
      <c r="B807" s="130">
        <v>2126.4099120000001</v>
      </c>
      <c r="C807" s="125">
        <f t="shared" si="56"/>
        <v>-3.0802295668991286E-3</v>
      </c>
      <c r="D807" s="128">
        <f t="shared" si="57"/>
        <v>-3080.2295668991287</v>
      </c>
      <c r="E807" s="128">
        <f t="shared" ca="1" si="58"/>
        <v>73567.600531975768</v>
      </c>
      <c r="F807" s="124">
        <f t="shared" ca="1" si="59"/>
        <v>1.0627058520127575E-2</v>
      </c>
      <c r="G807" s="128"/>
      <c r="H807" s="128"/>
      <c r="I807" s="124"/>
      <c r="J807" s="125"/>
      <c r="K807" s="128"/>
    </row>
    <row r="808" spans="1:11" x14ac:dyDescent="0.3">
      <c r="A808" s="73">
        <v>42670</v>
      </c>
      <c r="B808" s="130">
        <v>2133.040039</v>
      </c>
      <c r="C808" s="125">
        <f t="shared" si="56"/>
        <v>2.2976717485700959E-4</v>
      </c>
      <c r="D808" s="128">
        <f t="shared" si="57"/>
        <v>229.76717485700959</v>
      </c>
      <c r="E808" s="128">
        <f t="shared" ca="1" si="58"/>
        <v>73567.600531975768</v>
      </c>
      <c r="F808" s="124">
        <f t="shared" ca="1" si="59"/>
        <v>2.581560154938578E-2</v>
      </c>
      <c r="G808" s="128"/>
      <c r="H808" s="128"/>
      <c r="I808" s="124"/>
      <c r="J808" s="125"/>
      <c r="K808" s="128"/>
    </row>
    <row r="809" spans="1:11" x14ac:dyDescent="0.3">
      <c r="A809" s="73">
        <v>42669</v>
      </c>
      <c r="B809" s="130">
        <v>2139.429932</v>
      </c>
      <c r="C809" s="125">
        <f t="shared" si="56"/>
        <v>1.168672145153149E-4</v>
      </c>
      <c r="D809" s="128">
        <f t="shared" si="57"/>
        <v>116.8672145153149</v>
      </c>
      <c r="E809" s="128">
        <f t="shared" ca="1" si="58"/>
        <v>73567.600531975768</v>
      </c>
      <c r="F809" s="124">
        <f t="shared" ca="1" si="59"/>
        <v>2.3939783052010277E-2</v>
      </c>
      <c r="G809" s="128"/>
      <c r="H809" s="128"/>
      <c r="I809" s="124"/>
      <c r="J809" s="125"/>
      <c r="K809" s="128"/>
    </row>
    <row r="810" spans="1:11" x14ac:dyDescent="0.3">
      <c r="A810" s="73">
        <v>42668</v>
      </c>
      <c r="B810" s="130">
        <v>2143.1599120000001</v>
      </c>
      <c r="C810" s="125">
        <f t="shared" si="56"/>
        <v>3.009239379886397E-3</v>
      </c>
      <c r="D810" s="128">
        <f t="shared" si="57"/>
        <v>3009.2393798863968</v>
      </c>
      <c r="E810" s="128">
        <f t="shared" ca="1" si="58"/>
        <v>73567.600531975768</v>
      </c>
      <c r="F810" s="124">
        <f t="shared" ca="1" si="59"/>
        <v>2.5263621653869084E-2</v>
      </c>
      <c r="G810" s="128"/>
      <c r="H810" s="128"/>
      <c r="I810" s="124"/>
      <c r="J810" s="125"/>
      <c r="K810" s="128"/>
    </row>
    <row r="811" spans="1:11" x14ac:dyDescent="0.3">
      <c r="A811" s="73">
        <v>42667</v>
      </c>
      <c r="B811" s="130">
        <v>2151.330078</v>
      </c>
      <c r="C811" s="125">
        <f t="shared" si="56"/>
        <v>-5.6986007512627168E-3</v>
      </c>
      <c r="D811" s="128">
        <f t="shared" si="57"/>
        <v>-5698.6007512627166</v>
      </c>
      <c r="E811" s="128">
        <f t="shared" ca="1" si="58"/>
        <v>73567.600531975768</v>
      </c>
      <c r="F811" s="124">
        <f t="shared" ca="1" si="59"/>
        <v>4.1357569582727072E-2</v>
      </c>
      <c r="G811" s="128"/>
      <c r="H811" s="128"/>
      <c r="I811" s="124"/>
      <c r="J811" s="125"/>
      <c r="K811" s="128"/>
    </row>
    <row r="812" spans="1:11" x14ac:dyDescent="0.3">
      <c r="A812" s="73">
        <v>42664</v>
      </c>
      <c r="B812" s="130">
        <v>2141.1599120000001</v>
      </c>
      <c r="C812" s="125">
        <f t="shared" si="56"/>
        <v>-5.8410384068691146E-3</v>
      </c>
      <c r="D812" s="128">
        <f t="shared" si="57"/>
        <v>-5841.0384068691146</v>
      </c>
      <c r="E812" s="128">
        <f t="shared" ca="1" si="58"/>
        <v>73567.600531975768</v>
      </c>
      <c r="F812" s="124">
        <f t="shared" ca="1" si="59"/>
        <v>3.3787494229159165E-2</v>
      </c>
      <c r="G812" s="128"/>
      <c r="H812" s="128"/>
      <c r="I812" s="124"/>
      <c r="J812" s="125"/>
      <c r="K812" s="128"/>
    </row>
    <row r="813" spans="1:11" x14ac:dyDescent="0.3">
      <c r="A813" s="73">
        <v>42663</v>
      </c>
      <c r="B813" s="130">
        <v>2141.3400879999999</v>
      </c>
      <c r="C813" s="125">
        <f t="shared" si="56"/>
        <v>-8.9921332766362827E-3</v>
      </c>
      <c r="D813" s="128">
        <f t="shared" si="57"/>
        <v>-8992.133276636283</v>
      </c>
      <c r="E813" s="128">
        <f t="shared" ca="1" si="58"/>
        <v>73567.600531975768</v>
      </c>
      <c r="F813" s="124">
        <f t="shared" ca="1" si="59"/>
        <v>3.1896580548810727E-2</v>
      </c>
      <c r="G813" s="128"/>
      <c r="H813" s="128"/>
      <c r="I813" s="124"/>
      <c r="J813" s="125"/>
      <c r="K813" s="128"/>
    </row>
    <row r="814" spans="1:11" x14ac:dyDescent="0.3">
      <c r="A814" s="73">
        <v>42662</v>
      </c>
      <c r="B814" s="130">
        <v>2144.290039</v>
      </c>
      <c r="C814" s="125">
        <f t="shared" si="56"/>
        <v>-7.1490145263437554E-3</v>
      </c>
      <c r="D814" s="128">
        <f t="shared" si="57"/>
        <v>-7149.0145263437553</v>
      </c>
      <c r="E814" s="128">
        <f t="shared" ca="1" si="58"/>
        <v>73567.600531975768</v>
      </c>
      <c r="F814" s="124">
        <f t="shared" ca="1" si="59"/>
        <v>4.4715995806519748E-2</v>
      </c>
      <c r="G814" s="128"/>
      <c r="H814" s="128"/>
      <c r="I814" s="124"/>
      <c r="J814" s="125"/>
      <c r="K814" s="128"/>
    </row>
    <row r="815" spans="1:11" x14ac:dyDescent="0.3">
      <c r="A815" s="73">
        <v>42661</v>
      </c>
      <c r="B815" s="130">
        <v>2139.6000979999999</v>
      </c>
      <c r="C815" s="125">
        <f t="shared" si="56"/>
        <v>-5.063911969197421E-3</v>
      </c>
      <c r="D815" s="128">
        <f t="shared" si="57"/>
        <v>-5063.9119691974211</v>
      </c>
      <c r="E815" s="128">
        <f t="shared" ca="1" si="58"/>
        <v>73567.600531975768</v>
      </c>
      <c r="F815" s="124">
        <f t="shared" ca="1" si="59"/>
        <v>5.9764114102490717E-2</v>
      </c>
      <c r="G815" s="128"/>
      <c r="H815" s="128"/>
      <c r="I815" s="124"/>
      <c r="J815" s="125"/>
      <c r="K815" s="128"/>
    </row>
    <row r="816" spans="1:11" x14ac:dyDescent="0.3">
      <c r="A816" s="73">
        <v>42660</v>
      </c>
      <c r="B816" s="130">
        <v>2126.5</v>
      </c>
      <c r="C816" s="125">
        <f t="shared" si="56"/>
        <v>-1.6055872564657458E-2</v>
      </c>
      <c r="D816" s="128">
        <f t="shared" si="57"/>
        <v>-16055.872564657458</v>
      </c>
      <c r="E816" s="128">
        <f t="shared" ca="1" si="58"/>
        <v>73567.600531975768</v>
      </c>
      <c r="F816" s="124">
        <f t="shared" ca="1" si="59"/>
        <v>4.7139744558569063E-2</v>
      </c>
      <c r="G816" s="128"/>
      <c r="H816" s="128"/>
      <c r="I816" s="124"/>
      <c r="J816" s="125"/>
      <c r="K816" s="128"/>
    </row>
    <row r="817" spans="1:11" x14ac:dyDescent="0.3">
      <c r="A817" s="73">
        <v>42657</v>
      </c>
      <c r="B817" s="130">
        <v>2132.9799800000001</v>
      </c>
      <c r="C817" s="125">
        <f t="shared" si="56"/>
        <v>-1.6275666625690799E-2</v>
      </c>
      <c r="D817" s="128">
        <f t="shared" si="57"/>
        <v>-16275.666625690799</v>
      </c>
      <c r="E817" s="128">
        <f t="shared" ca="1" si="58"/>
        <v>73567.600531975768</v>
      </c>
      <c r="F817" s="124">
        <f t="shared" ca="1" si="59"/>
        <v>4.8838028155890001E-2</v>
      </c>
      <c r="G817" s="128"/>
      <c r="H817" s="128"/>
      <c r="I817" s="124"/>
      <c r="J817" s="125"/>
      <c r="K817" s="128"/>
    </row>
    <row r="818" spans="1:11" x14ac:dyDescent="0.3">
      <c r="A818" s="73">
        <v>42656</v>
      </c>
      <c r="B818" s="130">
        <v>2132.5500489999999</v>
      </c>
      <c r="C818" s="125">
        <f t="shared" si="56"/>
        <v>-8.6372441510079723E-3</v>
      </c>
      <c r="D818" s="128">
        <f t="shared" si="57"/>
        <v>-8637.2441510079716</v>
      </c>
      <c r="E818" s="128">
        <f t="shared" ca="1" si="58"/>
        <v>73567.600531975768</v>
      </c>
      <c r="F818" s="124">
        <f t="shared" ca="1" si="59"/>
        <v>4.8910321986343375E-2</v>
      </c>
      <c r="G818" s="128"/>
      <c r="H818" s="128"/>
      <c r="I818" s="124"/>
      <c r="J818" s="125"/>
      <c r="K818" s="128"/>
    </row>
    <row r="819" spans="1:11" x14ac:dyDescent="0.3">
      <c r="A819" s="73">
        <v>42655</v>
      </c>
      <c r="B819" s="130">
        <v>2139.179932</v>
      </c>
      <c r="C819" s="125">
        <f t="shared" si="56"/>
        <v>-1.482482638403182E-2</v>
      </c>
      <c r="D819" s="128">
        <f t="shared" si="57"/>
        <v>-14824.82638403182</v>
      </c>
      <c r="E819" s="128">
        <f t="shared" ca="1" si="58"/>
        <v>73567.600531975768</v>
      </c>
      <c r="F819" s="124">
        <f t="shared" ca="1" si="59"/>
        <v>5.6980200139685078E-2</v>
      </c>
      <c r="G819" s="128"/>
      <c r="H819" s="128"/>
      <c r="I819" s="124"/>
      <c r="J819" s="125"/>
      <c r="K819" s="128"/>
    </row>
    <row r="820" spans="1:11" x14ac:dyDescent="0.3">
      <c r="A820" s="73">
        <v>42654</v>
      </c>
      <c r="B820" s="130">
        <v>2136.7299800000001</v>
      </c>
      <c r="C820" s="125">
        <f t="shared" si="56"/>
        <v>-1.0741066946795774E-2</v>
      </c>
      <c r="D820" s="128">
        <f t="shared" si="57"/>
        <v>-10741.066946795774</v>
      </c>
      <c r="E820" s="128">
        <f t="shared" ca="1" si="58"/>
        <v>73567.600531975768</v>
      </c>
      <c r="F820" s="124">
        <f t="shared" ca="1" si="59"/>
        <v>7.1450773585179261E-2</v>
      </c>
      <c r="G820" s="128"/>
      <c r="H820" s="128"/>
      <c r="I820" s="124"/>
      <c r="J820" s="125"/>
      <c r="K820" s="128"/>
    </row>
    <row r="821" spans="1:11" x14ac:dyDescent="0.3">
      <c r="A821" s="73">
        <v>42653</v>
      </c>
      <c r="B821" s="130">
        <v>2163.6599120000001</v>
      </c>
      <c r="C821" s="125">
        <f t="shared" si="56"/>
        <v>8.1821971008548822E-3</v>
      </c>
      <c r="D821" s="128">
        <f t="shared" si="57"/>
        <v>8182.1971008548826</v>
      </c>
      <c r="E821" s="128">
        <f t="shared" ca="1" si="58"/>
        <v>73567.600531975768</v>
      </c>
      <c r="F821" s="124">
        <f t="shared" ca="1" si="59"/>
        <v>7.9837687322102502E-2</v>
      </c>
      <c r="G821" s="128"/>
      <c r="H821" s="128"/>
      <c r="I821" s="124"/>
      <c r="J821" s="125"/>
      <c r="K821" s="128"/>
    </row>
    <row r="822" spans="1:11" x14ac:dyDescent="0.3">
      <c r="A822" s="73">
        <v>42650</v>
      </c>
      <c r="B822" s="130">
        <v>2153.73999</v>
      </c>
      <c r="C822" s="125">
        <f t="shared" si="56"/>
        <v>-5.05843852858745E-3</v>
      </c>
      <c r="D822" s="128">
        <f t="shared" si="57"/>
        <v>-5058.4385285874496</v>
      </c>
      <c r="E822" s="128">
        <f t="shared" ca="1" si="58"/>
        <v>73567.600531975768</v>
      </c>
      <c r="F822" s="124">
        <f t="shared" ca="1" si="59"/>
        <v>6.7550301683533709E-2</v>
      </c>
      <c r="G822" s="128"/>
      <c r="H822" s="128"/>
      <c r="I822" s="124"/>
      <c r="J822" s="125"/>
      <c r="K822" s="128"/>
    </row>
    <row r="823" spans="1:11" x14ac:dyDescent="0.3">
      <c r="A823" s="73">
        <v>42649</v>
      </c>
      <c r="B823" s="130">
        <v>2160.7700199999999</v>
      </c>
      <c r="C823" s="125">
        <f t="shared" si="56"/>
        <v>-7.5372328023093349E-3</v>
      </c>
      <c r="D823" s="128">
        <f t="shared" si="57"/>
        <v>-7537.2328023093351</v>
      </c>
      <c r="E823" s="128">
        <f t="shared" ca="1" si="58"/>
        <v>73567.600531975768</v>
      </c>
      <c r="F823" s="124">
        <f t="shared" ca="1" si="59"/>
        <v>7.2400976685568663E-2</v>
      </c>
      <c r="G823" s="128"/>
      <c r="H823" s="128"/>
      <c r="I823" s="124"/>
      <c r="J823" s="125"/>
      <c r="K823" s="128"/>
    </row>
    <row r="824" spans="1:11" x14ac:dyDescent="0.3">
      <c r="A824" s="73">
        <v>42648</v>
      </c>
      <c r="B824" s="130">
        <v>2159.7299800000001</v>
      </c>
      <c r="C824" s="125">
        <f t="shared" si="56"/>
        <v>-1.5672439886055267E-3</v>
      </c>
      <c r="D824" s="128">
        <f t="shared" si="57"/>
        <v>-1567.2439886055267</v>
      </c>
      <c r="E824" s="128">
        <f t="shared" ca="1" si="58"/>
        <v>73567.600531975768</v>
      </c>
      <c r="F824" s="124">
        <f t="shared" ca="1" si="59"/>
        <v>7.2662035469944541E-2</v>
      </c>
      <c r="G824" s="128"/>
      <c r="H824" s="128"/>
      <c r="I824" s="124"/>
      <c r="J824" s="125"/>
      <c r="K824" s="128"/>
    </row>
    <row r="825" spans="1:11" x14ac:dyDescent="0.3">
      <c r="A825" s="73">
        <v>42647</v>
      </c>
      <c r="B825" s="130">
        <v>2150.48999</v>
      </c>
      <c r="C825" s="125">
        <f t="shared" si="56"/>
        <v>5.0145717042351379E-3</v>
      </c>
      <c r="D825" s="128">
        <f t="shared" si="57"/>
        <v>5014.571704235138</v>
      </c>
      <c r="E825" s="128">
        <f t="shared" ca="1" si="58"/>
        <v>73567.600531975768</v>
      </c>
      <c r="F825" s="124">
        <f t="shared" ca="1" si="59"/>
        <v>7.7491588667186084E-2</v>
      </c>
      <c r="G825" s="128"/>
      <c r="H825" s="128"/>
      <c r="I825" s="124"/>
      <c r="J825" s="125"/>
      <c r="K825" s="128"/>
    </row>
    <row r="826" spans="1:11" x14ac:dyDescent="0.3">
      <c r="A826" s="73">
        <v>42646</v>
      </c>
      <c r="B826" s="130">
        <v>2161.1999510000001</v>
      </c>
      <c r="C826" s="125">
        <f t="shared" si="56"/>
        <v>1.032192340417315E-2</v>
      </c>
      <c r="D826" s="128">
        <f t="shared" si="57"/>
        <v>10321.923404173151</v>
      </c>
      <c r="E826" s="128">
        <f t="shared" ca="1" si="58"/>
        <v>73567.600531975768</v>
      </c>
      <c r="F826" s="124">
        <f t="shared" ca="1" si="59"/>
        <v>9.1559205913064767E-2</v>
      </c>
      <c r="G826" s="128"/>
      <c r="H826" s="128"/>
      <c r="I826" s="124"/>
      <c r="J826" s="125"/>
      <c r="K826" s="128"/>
    </row>
    <row r="827" spans="1:11" x14ac:dyDescent="0.3">
      <c r="A827" s="73">
        <v>42643</v>
      </c>
      <c r="B827" s="130">
        <v>2168.2700199999999</v>
      </c>
      <c r="C827" s="125">
        <f t="shared" si="56"/>
        <v>1.3608196300193054E-2</v>
      </c>
      <c r="D827" s="128">
        <f t="shared" si="57"/>
        <v>13608.196300193054</v>
      </c>
      <c r="E827" s="128">
        <f t="shared" ca="1" si="58"/>
        <v>73567.600531975768</v>
      </c>
      <c r="F827" s="124">
        <f t="shared" ca="1" si="59"/>
        <v>9.1200506545469517E-2</v>
      </c>
      <c r="G827" s="128"/>
      <c r="H827" s="128"/>
      <c r="I827" s="124"/>
      <c r="J827" s="125"/>
      <c r="K827" s="128"/>
    </row>
    <row r="828" spans="1:11" x14ac:dyDescent="0.3">
      <c r="A828" s="73">
        <v>42642</v>
      </c>
      <c r="B828" s="130">
        <v>2151.1298830000001</v>
      </c>
      <c r="C828" s="125">
        <f t="shared" si="56"/>
        <v>1.8022377271396106E-3</v>
      </c>
      <c r="D828" s="128">
        <f t="shared" si="57"/>
        <v>1802.2377271396106</v>
      </c>
      <c r="E828" s="128">
        <f t="shared" ca="1" si="58"/>
        <v>73567.600531975768</v>
      </c>
      <c r="F828" s="124">
        <f t="shared" ca="1" si="59"/>
        <v>0.10237470253342318</v>
      </c>
      <c r="G828" s="128"/>
      <c r="H828" s="128"/>
      <c r="I828" s="124"/>
      <c r="J828" s="125"/>
      <c r="K828" s="128"/>
    </row>
    <row r="829" spans="1:11" x14ac:dyDescent="0.3">
      <c r="A829" s="73">
        <v>42641</v>
      </c>
      <c r="B829" s="130">
        <v>2171.3701169999999</v>
      </c>
      <c r="C829" s="125">
        <f t="shared" si="56"/>
        <v>2.1451096106812173E-2</v>
      </c>
      <c r="D829" s="128">
        <f t="shared" si="57"/>
        <v>21451.096106812172</v>
      </c>
      <c r="E829" s="128">
        <f t="shared" ca="1" si="58"/>
        <v>73567.600531975768</v>
      </c>
      <c r="F829" s="124">
        <f t="shared" ca="1" si="59"/>
        <v>0.12867637198309811</v>
      </c>
      <c r="G829" s="128"/>
      <c r="H829" s="128"/>
      <c r="I829" s="124"/>
      <c r="J829" s="125"/>
      <c r="K829" s="128"/>
    </row>
    <row r="830" spans="1:11" x14ac:dyDescent="0.3">
      <c r="A830" s="73">
        <v>42640</v>
      </c>
      <c r="B830" s="130">
        <v>2159.929932</v>
      </c>
      <c r="C830" s="125">
        <f t="shared" si="56"/>
        <v>1.5472309470787149E-2</v>
      </c>
      <c r="D830" s="128">
        <f t="shared" si="57"/>
        <v>15472.30947078715</v>
      </c>
      <c r="E830" s="128">
        <f t="shared" ca="1" si="58"/>
        <v>73567.600531975768</v>
      </c>
      <c r="F830" s="124">
        <f t="shared" ca="1" si="59"/>
        <v>0.12494591197875482</v>
      </c>
      <c r="G830" s="128"/>
      <c r="H830" s="128"/>
      <c r="I830" s="124"/>
      <c r="J830" s="125"/>
      <c r="K830" s="128"/>
    </row>
    <row r="831" spans="1:11" x14ac:dyDescent="0.3">
      <c r="A831" s="73">
        <v>42639</v>
      </c>
      <c r="B831" s="130">
        <v>2146.1000979999999</v>
      </c>
      <c r="C831" s="125">
        <f t="shared" si="56"/>
        <v>-5.9933770408414633E-3</v>
      </c>
      <c r="D831" s="128">
        <f t="shared" si="57"/>
        <v>-5993.377040841463</v>
      </c>
      <c r="E831" s="128">
        <f t="shared" ca="1" si="58"/>
        <v>73567.600531975768</v>
      </c>
      <c r="F831" s="124">
        <f t="shared" ca="1" si="59"/>
        <v>0.1390645546275362</v>
      </c>
      <c r="G831" s="128"/>
      <c r="H831" s="128"/>
      <c r="I831" s="124"/>
      <c r="J831" s="125"/>
      <c r="K831" s="128"/>
    </row>
    <row r="832" spans="1:11" x14ac:dyDescent="0.3">
      <c r="A832" s="73">
        <v>42636</v>
      </c>
      <c r="B832" s="130">
        <v>2164.6899410000001</v>
      </c>
      <c r="C832" s="125">
        <f t="shared" si="56"/>
        <v>1.7332318664445401E-2</v>
      </c>
      <c r="D832" s="128">
        <f t="shared" si="57"/>
        <v>17332.3186644454</v>
      </c>
      <c r="E832" s="128">
        <f t="shared" ca="1" si="58"/>
        <v>73567.600531975768</v>
      </c>
      <c r="F832" s="124">
        <f t="shared" ca="1" si="59"/>
        <v>0.15034776725797783</v>
      </c>
      <c r="G832" s="128"/>
      <c r="H832" s="128"/>
      <c r="I832" s="124"/>
      <c r="J832" s="125"/>
      <c r="K832" s="128"/>
    </row>
    <row r="833" spans="1:11" x14ac:dyDescent="0.3">
      <c r="A833" s="73">
        <v>42635</v>
      </c>
      <c r="B833" s="130">
        <v>2177.179932</v>
      </c>
      <c r="C833" s="125">
        <f t="shared" si="56"/>
        <v>-1.8888355143478197E-3</v>
      </c>
      <c r="D833" s="128">
        <f t="shared" si="57"/>
        <v>-1888.8355143478198</v>
      </c>
      <c r="E833" s="128">
        <f t="shared" ca="1" si="58"/>
        <v>73567.600531975768</v>
      </c>
      <c r="F833" s="124">
        <f t="shared" ca="1" si="59"/>
        <v>0.12728984556207346</v>
      </c>
      <c r="G833" s="128"/>
      <c r="H833" s="128"/>
      <c r="I833" s="124"/>
      <c r="J833" s="125"/>
      <c r="K833" s="128"/>
    </row>
    <row r="834" spans="1:11" x14ac:dyDescent="0.3">
      <c r="A834" s="73">
        <v>42634</v>
      </c>
      <c r="B834" s="130">
        <v>2163.1201169999999</v>
      </c>
      <c r="C834" s="125">
        <f t="shared" si="56"/>
        <v>-1.0538933988100796E-2</v>
      </c>
      <c r="D834" s="128">
        <f t="shared" si="57"/>
        <v>-10538.933988100796</v>
      </c>
      <c r="E834" s="128">
        <f t="shared" ca="1" si="58"/>
        <v>73567.600531975768</v>
      </c>
      <c r="F834" s="124">
        <f t="shared" ca="1" si="59"/>
        <v>0.11948832867287873</v>
      </c>
      <c r="G834" s="128"/>
      <c r="H834" s="128"/>
      <c r="I834" s="124"/>
      <c r="J834" s="125"/>
      <c r="K834" s="128"/>
    </row>
    <row r="835" spans="1:11" x14ac:dyDescent="0.3">
      <c r="A835" s="73">
        <v>42633</v>
      </c>
      <c r="B835" s="130">
        <v>2139.76001</v>
      </c>
      <c r="C835" s="125">
        <f t="shared" si="56"/>
        <v>-2.1367664203355785E-2</v>
      </c>
      <c r="D835" s="128">
        <f t="shared" si="57"/>
        <v>-21367.664203355784</v>
      </c>
      <c r="E835" s="128">
        <f t="shared" ca="1" si="58"/>
        <v>73567.600531975768</v>
      </c>
      <c r="F835" s="124">
        <f t="shared" ca="1" si="59"/>
        <v>0.10367451307188857</v>
      </c>
      <c r="G835" s="128"/>
      <c r="H835" s="128"/>
      <c r="I835" s="124"/>
      <c r="J835" s="125"/>
      <c r="K835" s="128"/>
    </row>
    <row r="836" spans="1:11" x14ac:dyDescent="0.3">
      <c r="A836" s="73">
        <v>42632</v>
      </c>
      <c r="B836" s="130">
        <v>2139.1201169999999</v>
      </c>
      <c r="C836" s="125">
        <f t="shared" si="56"/>
        <v>-1.8743228550199831E-2</v>
      </c>
      <c r="D836" s="128">
        <f t="shared" si="57"/>
        <v>-18743.22855019983</v>
      </c>
      <c r="E836" s="128">
        <f t="shared" ca="1" si="58"/>
        <v>73567.600531975768</v>
      </c>
      <c r="F836" s="124">
        <f t="shared" ca="1" si="59"/>
        <v>0.10108410184113215</v>
      </c>
      <c r="G836" s="128"/>
      <c r="H836" s="128"/>
      <c r="I836" s="124"/>
      <c r="J836" s="125"/>
      <c r="K836" s="128"/>
    </row>
    <row r="837" spans="1:11" x14ac:dyDescent="0.3">
      <c r="A837" s="73">
        <v>42629</v>
      </c>
      <c r="B837" s="130">
        <v>2139.1599120000001</v>
      </c>
      <c r="C837" s="125">
        <f t="shared" si="56"/>
        <v>-1.4602596868302009E-2</v>
      </c>
      <c r="D837" s="128">
        <f t="shared" si="57"/>
        <v>-14602.596868302009</v>
      </c>
      <c r="E837" s="128">
        <f t="shared" ca="1" si="58"/>
        <v>73567.600531975768</v>
      </c>
      <c r="F837" s="124">
        <f t="shared" ca="1" si="59"/>
        <v>8.7540706537812207E-2</v>
      </c>
      <c r="G837" s="128"/>
      <c r="H837" s="128"/>
      <c r="I837" s="124"/>
      <c r="J837" s="125"/>
      <c r="K837" s="128"/>
    </row>
    <row r="838" spans="1:11" x14ac:dyDescent="0.3">
      <c r="A838" s="73">
        <v>42628</v>
      </c>
      <c r="B838" s="130">
        <v>2147.26001</v>
      </c>
      <c r="C838" s="125">
        <f t="shared" si="56"/>
        <v>-1.091224649793876E-2</v>
      </c>
      <c r="D838" s="128">
        <f t="shared" si="57"/>
        <v>-10912.246497938761</v>
      </c>
      <c r="E838" s="128">
        <f t="shared" ca="1" si="58"/>
        <v>73567.600531975768</v>
      </c>
      <c r="F838" s="124">
        <f t="shared" ca="1" si="59"/>
        <v>9.6643043363662251E-2</v>
      </c>
      <c r="G838" s="128"/>
      <c r="H838" s="128"/>
      <c r="I838" s="124"/>
      <c r="J838" s="125"/>
      <c r="K838" s="128"/>
    </row>
    <row r="839" spans="1:11" x14ac:dyDescent="0.3">
      <c r="A839" s="73">
        <v>42627</v>
      </c>
      <c r="B839" s="130">
        <v>2125.7700199999999</v>
      </c>
      <c r="C839" s="125">
        <f t="shared" si="56"/>
        <v>-2.3137554129784244E-2</v>
      </c>
      <c r="D839" s="128">
        <f t="shared" si="57"/>
        <v>-23137.554129784243</v>
      </c>
      <c r="E839" s="128">
        <f t="shared" ca="1" si="58"/>
        <v>73567.600531975768</v>
      </c>
      <c r="F839" s="124">
        <f t="shared" ca="1" si="59"/>
        <v>6.8118818378967827E-2</v>
      </c>
      <c r="G839" s="128"/>
      <c r="H839" s="128"/>
      <c r="I839" s="124"/>
      <c r="J839" s="125"/>
      <c r="K839" s="128"/>
    </row>
    <row r="840" spans="1:11" x14ac:dyDescent="0.3">
      <c r="A840" s="73">
        <v>42626</v>
      </c>
      <c r="B840" s="130">
        <v>2127.0200199999999</v>
      </c>
      <c r="C840" s="125">
        <f t="shared" ref="C840:C903" si="60">B840/B850-1</f>
        <v>-2.4472736799691086E-2</v>
      </c>
      <c r="D840" s="128">
        <f t="shared" ref="D840:D903" si="61">C840*$B$5</f>
        <v>-24472.736799691087</v>
      </c>
      <c r="E840" s="128">
        <f t="shared" ref="E840:E903" ca="1" si="62">ABS(_xlfn.PERCENTILE.INC(OFFSET(D840,0,0,Window),1-VaRLevel))</f>
        <v>73567.600531975768</v>
      </c>
      <c r="F840" s="124">
        <f t="shared" ca="1" si="59"/>
        <v>6.6009771466801315E-2</v>
      </c>
      <c r="G840" s="128"/>
      <c r="H840" s="128"/>
      <c r="I840" s="124"/>
      <c r="J840" s="125"/>
      <c r="K840" s="128"/>
    </row>
    <row r="841" spans="1:11" x14ac:dyDescent="0.3">
      <c r="A841" s="73">
        <v>42625</v>
      </c>
      <c r="B841" s="130">
        <v>2159.040039</v>
      </c>
      <c r="C841" s="125">
        <f t="shared" si="60"/>
        <v>-4.6103344429779813E-3</v>
      </c>
      <c r="D841" s="128">
        <f t="shared" si="61"/>
        <v>-4610.3344429779818</v>
      </c>
      <c r="E841" s="128">
        <f t="shared" ca="1" si="62"/>
        <v>73567.600531975768</v>
      </c>
      <c r="F841" s="124">
        <f t="shared" ref="F841:F904" ca="1" si="63">B841/OFFSET(B841,250,0)-1</f>
        <v>9.14771704574735E-2</v>
      </c>
      <c r="G841" s="128"/>
      <c r="H841" s="128"/>
      <c r="I841" s="124"/>
      <c r="J841" s="125"/>
      <c r="K841" s="128"/>
    </row>
    <row r="842" spans="1:11" x14ac:dyDescent="0.3">
      <c r="A842" s="73">
        <v>42622</v>
      </c>
      <c r="B842" s="130">
        <v>2127.8100589999999</v>
      </c>
      <c r="C842" s="125">
        <f t="shared" si="60"/>
        <v>-2.0557205667355194E-2</v>
      </c>
      <c r="D842" s="128">
        <f t="shared" si="61"/>
        <v>-20557.205667355192</v>
      </c>
      <c r="E842" s="128">
        <f t="shared" ca="1" si="62"/>
        <v>73567.600531975768</v>
      </c>
      <c r="F842" s="124">
        <f t="shared" ca="1" si="63"/>
        <v>8.9491726908823566E-2</v>
      </c>
      <c r="G842" s="128"/>
      <c r="H842" s="128"/>
      <c r="I842" s="124"/>
      <c r="J842" s="125"/>
      <c r="K842" s="128"/>
    </row>
    <row r="843" spans="1:11" x14ac:dyDescent="0.3">
      <c r="A843" s="73">
        <v>42621</v>
      </c>
      <c r="B843" s="130">
        <v>2181.3000489999999</v>
      </c>
      <c r="C843" s="125">
        <f t="shared" si="60"/>
        <v>2.6937576577297229E-3</v>
      </c>
      <c r="D843" s="128">
        <f t="shared" si="61"/>
        <v>2693.7576577297227</v>
      </c>
      <c r="E843" s="128">
        <f t="shared" ca="1" si="62"/>
        <v>73567.600531975768</v>
      </c>
      <c r="F843" s="124">
        <f t="shared" ca="1" si="63"/>
        <v>0.11231227887952788</v>
      </c>
      <c r="G843" s="128"/>
      <c r="H843" s="128"/>
      <c r="I843" s="124"/>
      <c r="J843" s="125"/>
      <c r="K843" s="128"/>
    </row>
    <row r="844" spans="1:11" x14ac:dyDescent="0.3">
      <c r="A844" s="73">
        <v>42620</v>
      </c>
      <c r="B844" s="130">
        <v>2186.1599120000001</v>
      </c>
      <c r="C844" s="125">
        <f t="shared" si="60"/>
        <v>-3.3837396916214235E-4</v>
      </c>
      <c r="D844" s="128">
        <f t="shared" si="61"/>
        <v>-338.37396916214237</v>
      </c>
      <c r="E844" s="128">
        <f t="shared" ca="1" si="62"/>
        <v>73567.600531975768</v>
      </c>
      <c r="F844" s="124">
        <f t="shared" ca="1" si="63"/>
        <v>0.11979258631048118</v>
      </c>
      <c r="G844" s="128"/>
      <c r="H844" s="128"/>
      <c r="I844" s="124"/>
      <c r="J844" s="125"/>
      <c r="K844" s="128"/>
    </row>
    <row r="845" spans="1:11" x14ac:dyDescent="0.3">
      <c r="A845" s="73">
        <v>42619</v>
      </c>
      <c r="B845" s="130">
        <v>2186.4799800000001</v>
      </c>
      <c r="C845" s="125">
        <f t="shared" si="60"/>
        <v>1.7593772625139614E-3</v>
      </c>
      <c r="D845" s="128">
        <f t="shared" si="61"/>
        <v>1759.3772625139613</v>
      </c>
      <c r="E845" s="128">
        <f t="shared" ca="1" si="62"/>
        <v>73567.600531975768</v>
      </c>
      <c r="F845" s="124">
        <f t="shared" ca="1" si="63"/>
        <v>0.12586761142466862</v>
      </c>
      <c r="G845" s="128"/>
      <c r="H845" s="128"/>
      <c r="I845" s="124"/>
      <c r="J845" s="125"/>
      <c r="K845" s="128"/>
    </row>
    <row r="846" spans="1:11" x14ac:dyDescent="0.3">
      <c r="A846" s="73">
        <v>42615</v>
      </c>
      <c r="B846" s="130">
        <v>2179.9799800000001</v>
      </c>
      <c r="C846" s="125">
        <f t="shared" si="60"/>
        <v>-1.781304194657829E-3</v>
      </c>
      <c r="D846" s="128">
        <f t="shared" si="61"/>
        <v>-1781.3041946578289</v>
      </c>
      <c r="E846" s="128">
        <f t="shared" ca="1" si="62"/>
        <v>73567.600531975768</v>
      </c>
      <c r="F846" s="124">
        <f t="shared" ca="1" si="63"/>
        <v>0.10692031743756214</v>
      </c>
      <c r="G846" s="128"/>
      <c r="H846" s="128"/>
      <c r="I846" s="124"/>
      <c r="J846" s="125"/>
      <c r="K846" s="128"/>
    </row>
    <row r="847" spans="1:11" x14ac:dyDescent="0.3">
      <c r="A847" s="73">
        <v>42614</v>
      </c>
      <c r="B847" s="130">
        <v>2170.860107</v>
      </c>
      <c r="C847" s="125">
        <f t="shared" si="60"/>
        <v>-7.3890100923721391E-3</v>
      </c>
      <c r="D847" s="128">
        <f t="shared" si="61"/>
        <v>-7389.0100923721393</v>
      </c>
      <c r="E847" s="128">
        <f t="shared" ca="1" si="62"/>
        <v>73567.600531975768</v>
      </c>
      <c r="F847" s="124">
        <f t="shared" ca="1" si="63"/>
        <v>0.12993834114167657</v>
      </c>
      <c r="G847" s="128"/>
      <c r="H847" s="128"/>
      <c r="I847" s="124"/>
      <c r="J847" s="125"/>
      <c r="K847" s="128"/>
    </row>
    <row r="848" spans="1:11" x14ac:dyDescent="0.3">
      <c r="A848" s="73">
        <v>42613</v>
      </c>
      <c r="B848" s="130">
        <v>2170.9499510000001</v>
      </c>
      <c r="C848" s="125">
        <f t="shared" si="60"/>
        <v>-5.1644747778728517E-3</v>
      </c>
      <c r="D848" s="128">
        <f t="shared" si="61"/>
        <v>-5164.4747778728515</v>
      </c>
      <c r="E848" s="128">
        <f t="shared" ca="1" si="62"/>
        <v>73567.600531975768</v>
      </c>
      <c r="F848" s="124">
        <f t="shared" ca="1" si="63"/>
        <v>0.11266289044640065</v>
      </c>
      <c r="G848" s="128"/>
      <c r="H848" s="128"/>
      <c r="I848" s="124"/>
      <c r="J848" s="125"/>
      <c r="K848" s="128"/>
    </row>
    <row r="849" spans="1:11" x14ac:dyDescent="0.3">
      <c r="A849" s="73">
        <v>42612</v>
      </c>
      <c r="B849" s="130">
        <v>2176.1201169999999</v>
      </c>
      <c r="C849" s="125">
        <f t="shared" si="60"/>
        <v>-9.3188489834261645E-4</v>
      </c>
      <c r="D849" s="128">
        <f t="shared" si="61"/>
        <v>-931.88489834261645</v>
      </c>
      <c r="E849" s="128">
        <f t="shared" ca="1" si="62"/>
        <v>73567.600531975768</v>
      </c>
      <c r="F849" s="124">
        <f t="shared" ca="1" si="63"/>
        <v>0.11661183140357823</v>
      </c>
      <c r="G849" s="128"/>
      <c r="H849" s="128"/>
      <c r="I849" s="124"/>
      <c r="J849" s="125"/>
      <c r="K849" s="128"/>
    </row>
    <row r="850" spans="1:11" x14ac:dyDescent="0.3">
      <c r="A850" s="73">
        <v>42611</v>
      </c>
      <c r="B850" s="130">
        <v>2180.3798830000001</v>
      </c>
      <c r="C850" s="125">
        <f t="shared" si="60"/>
        <v>-4.4608905495820972E-3</v>
      </c>
      <c r="D850" s="128">
        <f t="shared" si="61"/>
        <v>-4460.8905495820973</v>
      </c>
      <c r="E850" s="128">
        <f t="shared" ca="1" si="62"/>
        <v>73567.600531975768</v>
      </c>
      <c r="F850" s="124">
        <f t="shared" ca="1" si="63"/>
        <v>0.13926374080640058</v>
      </c>
      <c r="G850" s="128"/>
      <c r="H850" s="128"/>
      <c r="I850" s="124"/>
      <c r="J850" s="125"/>
      <c r="K850" s="128"/>
    </row>
    <row r="851" spans="1:11" x14ac:dyDescent="0.3">
      <c r="A851" s="73">
        <v>42608</v>
      </c>
      <c r="B851" s="130">
        <v>2169.040039</v>
      </c>
      <c r="C851" s="125">
        <f t="shared" si="60"/>
        <v>-6.8725577084978173E-3</v>
      </c>
      <c r="D851" s="128">
        <f t="shared" si="61"/>
        <v>-6872.5577084978177</v>
      </c>
      <c r="E851" s="128">
        <f t="shared" ca="1" si="62"/>
        <v>79062.270064976998</v>
      </c>
      <c r="F851" s="124">
        <f t="shared" ca="1" si="63"/>
        <v>9.9818464648157246E-2</v>
      </c>
      <c r="G851" s="128"/>
      <c r="H851" s="128"/>
      <c r="I851" s="124"/>
      <c r="J851" s="125"/>
      <c r="K851" s="128"/>
    </row>
    <row r="852" spans="1:11" x14ac:dyDescent="0.3">
      <c r="A852" s="73">
        <v>42607</v>
      </c>
      <c r="B852" s="130">
        <v>2172.469971</v>
      </c>
      <c r="C852" s="125">
        <f t="shared" si="60"/>
        <v>-6.0939375522517381E-3</v>
      </c>
      <c r="D852" s="128">
        <f t="shared" si="61"/>
        <v>-6093.9375522517385</v>
      </c>
      <c r="E852" s="128">
        <f t="shared" ca="1" si="62"/>
        <v>79062.270064976998</v>
      </c>
      <c r="F852" s="124">
        <f t="shared" ca="1" si="63"/>
        <v>9.2313714049469642E-2</v>
      </c>
      <c r="G852" s="128"/>
      <c r="H852" s="128"/>
      <c r="I852" s="124"/>
      <c r="J852" s="125"/>
      <c r="K852" s="128"/>
    </row>
    <row r="853" spans="1:11" x14ac:dyDescent="0.3">
      <c r="A853" s="73">
        <v>42606</v>
      </c>
      <c r="B853" s="130">
        <v>2175.4399410000001</v>
      </c>
      <c r="C853" s="125">
        <f t="shared" si="60"/>
        <v>-2.3005851661039856E-5</v>
      </c>
      <c r="D853" s="128">
        <f t="shared" si="61"/>
        <v>-23.005851661039856</v>
      </c>
      <c r="E853" s="128">
        <f t="shared" ca="1" si="62"/>
        <v>79062.270064976998</v>
      </c>
      <c r="F853" s="124">
        <f t="shared" ca="1" si="63"/>
        <v>9.4472849374602985E-2</v>
      </c>
      <c r="G853" s="128"/>
      <c r="H853" s="128"/>
      <c r="I853" s="124"/>
      <c r="J853" s="125"/>
      <c r="K853" s="128"/>
    </row>
    <row r="854" spans="1:11" x14ac:dyDescent="0.3">
      <c r="A854" s="73">
        <v>42605</v>
      </c>
      <c r="B854" s="130">
        <v>2186.8999020000001</v>
      </c>
      <c r="C854" s="125">
        <f t="shared" si="60"/>
        <v>2.3650444249316838E-3</v>
      </c>
      <c r="D854" s="128">
        <f t="shared" si="61"/>
        <v>2365.0444249316838</v>
      </c>
      <c r="E854" s="128">
        <f t="shared" ca="1" si="62"/>
        <v>79062.270064976998</v>
      </c>
      <c r="F854" s="124">
        <f t="shared" ca="1" si="63"/>
        <v>0.1269717191512969</v>
      </c>
      <c r="G854" s="128"/>
      <c r="H854" s="128"/>
      <c r="I854" s="124"/>
      <c r="J854" s="125"/>
      <c r="K854" s="128"/>
    </row>
    <row r="855" spans="1:11" x14ac:dyDescent="0.3">
      <c r="A855" s="73">
        <v>42604</v>
      </c>
      <c r="B855" s="130">
        <v>2182.639893</v>
      </c>
      <c r="C855" s="125">
        <f t="shared" si="60"/>
        <v>8.0242473754266186E-4</v>
      </c>
      <c r="D855" s="128">
        <f t="shared" si="61"/>
        <v>802.42473754266189</v>
      </c>
      <c r="E855" s="128">
        <f t="shared" ca="1" si="62"/>
        <v>79062.270064976998</v>
      </c>
      <c r="F855" s="124">
        <f t="shared" ca="1" si="63"/>
        <v>0.16868077946156412</v>
      </c>
      <c r="G855" s="128"/>
      <c r="H855" s="128"/>
      <c r="I855" s="124"/>
      <c r="J855" s="125"/>
      <c r="K855" s="128"/>
    </row>
    <row r="856" spans="1:11" x14ac:dyDescent="0.3">
      <c r="A856" s="73">
        <v>42601</v>
      </c>
      <c r="B856" s="130">
        <v>2183.8701169999999</v>
      </c>
      <c r="C856" s="125">
        <f t="shared" si="60"/>
        <v>4.5811246038507392E-4</v>
      </c>
      <c r="D856" s="128">
        <f t="shared" si="61"/>
        <v>458.11246038507392</v>
      </c>
      <c r="E856" s="128">
        <f t="shared" ca="1" si="62"/>
        <v>83747.873465294833</v>
      </c>
      <c r="F856" s="124">
        <f t="shared" ca="1" si="63"/>
        <v>0.15352769211422923</v>
      </c>
      <c r="G856" s="128"/>
      <c r="H856" s="128"/>
      <c r="I856" s="124"/>
      <c r="J856" s="125"/>
      <c r="K856" s="128"/>
    </row>
    <row r="857" spans="1:11" x14ac:dyDescent="0.3">
      <c r="A857" s="73">
        <v>42600</v>
      </c>
      <c r="B857" s="130">
        <v>2187.0200199999999</v>
      </c>
      <c r="C857" s="125">
        <f t="shared" si="60"/>
        <v>1.052097493357973E-2</v>
      </c>
      <c r="D857" s="128">
        <f t="shared" si="61"/>
        <v>10520.97493357973</v>
      </c>
      <c r="E857" s="128">
        <f t="shared" ca="1" si="62"/>
        <v>88931.240147518372</v>
      </c>
      <c r="F857" s="124">
        <f t="shared" ca="1" si="63"/>
        <v>0.10966111926849464</v>
      </c>
      <c r="G857" s="128"/>
      <c r="H857" s="128"/>
      <c r="I857" s="124"/>
      <c r="J857" s="125"/>
      <c r="K857" s="128"/>
    </row>
    <row r="858" spans="1:11" x14ac:dyDescent="0.3">
      <c r="A858" s="73">
        <v>42599</v>
      </c>
      <c r="B858" s="130">
        <v>2182.219971</v>
      </c>
      <c r="C858" s="125">
        <f t="shared" si="60"/>
        <v>8.5174308356263939E-3</v>
      </c>
      <c r="D858" s="128">
        <f t="shared" si="61"/>
        <v>8517.4308356263937</v>
      </c>
      <c r="E858" s="128">
        <f t="shared" ca="1" si="62"/>
        <v>88931.240147518372</v>
      </c>
      <c r="F858" s="124">
        <f t="shared" ca="1" si="63"/>
        <v>7.1959440809532094E-2</v>
      </c>
      <c r="G858" s="128"/>
      <c r="H858" s="128"/>
      <c r="I858" s="124"/>
      <c r="J858" s="125"/>
      <c r="K858" s="128"/>
    </row>
    <row r="859" spans="1:11" x14ac:dyDescent="0.3">
      <c r="A859" s="73">
        <v>42598</v>
      </c>
      <c r="B859" s="130">
        <v>2178.1499020000001</v>
      </c>
      <c r="C859" s="125">
        <f t="shared" si="60"/>
        <v>9.7911817248976796E-3</v>
      </c>
      <c r="D859" s="128">
        <f t="shared" si="61"/>
        <v>9791.1817248976804</v>
      </c>
      <c r="E859" s="128">
        <f t="shared" ca="1" si="62"/>
        <v>88931.240147518372</v>
      </c>
      <c r="F859" s="124">
        <f t="shared" ca="1" si="63"/>
        <v>4.7383783464176155E-2</v>
      </c>
      <c r="G859" s="128"/>
      <c r="H859" s="128"/>
      <c r="I859" s="124"/>
      <c r="J859" s="125"/>
      <c r="K859" s="128"/>
    </row>
    <row r="860" spans="1:11" x14ac:dyDescent="0.3">
      <c r="A860" s="73">
        <v>42597</v>
      </c>
      <c r="B860" s="130">
        <v>2190.1499020000001</v>
      </c>
      <c r="C860" s="125">
        <f t="shared" si="60"/>
        <v>8.8950881765732515E-3</v>
      </c>
      <c r="D860" s="128">
        <f t="shared" si="61"/>
        <v>8895.088176573252</v>
      </c>
      <c r="E860" s="128">
        <f t="shared" ca="1" si="62"/>
        <v>88931.240147518372</v>
      </c>
      <c r="F860" s="124">
        <f t="shared" ca="1" si="63"/>
        <v>4.4460438866487095E-2</v>
      </c>
      <c r="G860" s="128"/>
      <c r="H860" s="128"/>
      <c r="I860" s="124"/>
      <c r="J860" s="125"/>
      <c r="K860" s="128"/>
    </row>
    <row r="861" spans="1:11" x14ac:dyDescent="0.3">
      <c r="A861" s="73">
        <v>42594</v>
      </c>
      <c r="B861" s="130">
        <v>2184.0500489999999</v>
      </c>
      <c r="C861" s="125">
        <f t="shared" si="60"/>
        <v>4.8076695476850784E-3</v>
      </c>
      <c r="D861" s="128">
        <f t="shared" si="61"/>
        <v>4807.6695476850782</v>
      </c>
      <c r="E861" s="128">
        <f t="shared" ca="1" si="62"/>
        <v>88931.240147518372</v>
      </c>
      <c r="F861" s="124">
        <f t="shared" ca="1" si="63"/>
        <v>3.8816855791458549E-2</v>
      </c>
      <c r="G861" s="128"/>
      <c r="H861" s="128"/>
      <c r="I861" s="124"/>
      <c r="J861" s="125"/>
      <c r="K861" s="128"/>
    </row>
    <row r="862" spans="1:11" x14ac:dyDescent="0.3">
      <c r="A862" s="73">
        <v>42593</v>
      </c>
      <c r="B862" s="130">
        <v>2185.790039</v>
      </c>
      <c r="C862" s="125">
        <f t="shared" si="60"/>
        <v>7.2486380894216662E-3</v>
      </c>
      <c r="D862" s="128">
        <f t="shared" si="61"/>
        <v>7248.6380894216663</v>
      </c>
      <c r="E862" s="128">
        <f t="shared" ca="1" si="62"/>
        <v>88931.240147518372</v>
      </c>
      <c r="F862" s="124">
        <f t="shared" ca="1" si="63"/>
        <v>4.5062488999762396E-2</v>
      </c>
      <c r="G862" s="128"/>
      <c r="H862" s="128"/>
      <c r="I862" s="124"/>
      <c r="J862" s="125"/>
      <c r="K862" s="128"/>
    </row>
    <row r="863" spans="1:11" x14ac:dyDescent="0.3">
      <c r="A863" s="73">
        <v>42592</v>
      </c>
      <c r="B863" s="130">
        <v>2175.48999</v>
      </c>
      <c r="C863" s="125">
        <f t="shared" si="60"/>
        <v>4.1124314261327122E-3</v>
      </c>
      <c r="D863" s="128">
        <f t="shared" si="61"/>
        <v>4112.4314261327117</v>
      </c>
      <c r="E863" s="128">
        <f t="shared" ca="1" si="62"/>
        <v>88931.240147518372</v>
      </c>
      <c r="F863" s="124">
        <f t="shared" ca="1" si="63"/>
        <v>4.4206846404241329E-2</v>
      </c>
      <c r="G863" s="128"/>
      <c r="H863" s="128"/>
      <c r="I863" s="124"/>
      <c r="J863" s="125"/>
      <c r="K863" s="128"/>
    </row>
    <row r="864" spans="1:11" x14ac:dyDescent="0.3">
      <c r="A864" s="73">
        <v>42591</v>
      </c>
      <c r="B864" s="130">
        <v>2181.73999</v>
      </c>
      <c r="C864" s="125">
        <f t="shared" si="60"/>
        <v>5.7902333571837605E-3</v>
      </c>
      <c r="D864" s="128">
        <f t="shared" si="61"/>
        <v>5790.2333571837607</v>
      </c>
      <c r="E864" s="128">
        <f t="shared" ca="1" si="62"/>
        <v>88931.240147518372</v>
      </c>
      <c r="F864" s="124">
        <f t="shared" ca="1" si="63"/>
        <v>4.5871354355026872E-2</v>
      </c>
      <c r="G864" s="128"/>
      <c r="H864" s="128"/>
      <c r="I864" s="124"/>
      <c r="J864" s="125"/>
      <c r="K864" s="128"/>
    </row>
    <row r="865" spans="1:11" x14ac:dyDescent="0.3">
      <c r="A865" s="73">
        <v>42590</v>
      </c>
      <c r="B865" s="130">
        <v>2180.889893</v>
      </c>
      <c r="C865" s="125">
        <f t="shared" si="60"/>
        <v>5.7228626108873915E-3</v>
      </c>
      <c r="D865" s="128">
        <f t="shared" si="61"/>
        <v>5722.8626108873914</v>
      </c>
      <c r="E865" s="128">
        <f t="shared" ca="1" si="62"/>
        <v>88931.240147518372</v>
      </c>
      <c r="F865" s="124">
        <f t="shared" ca="1" si="63"/>
        <v>4.645708725758646E-2</v>
      </c>
      <c r="G865" s="128"/>
      <c r="H865" s="128"/>
      <c r="I865" s="124"/>
      <c r="J865" s="125"/>
      <c r="K865" s="128"/>
    </row>
    <row r="866" spans="1:11" x14ac:dyDescent="0.3">
      <c r="A866" s="73">
        <v>42587</v>
      </c>
      <c r="B866" s="130">
        <v>2182.8701169999999</v>
      </c>
      <c r="C866" s="125">
        <f t="shared" si="60"/>
        <v>3.6045883943978119E-3</v>
      </c>
      <c r="D866" s="128">
        <f t="shared" si="61"/>
        <v>3604.588394397812</v>
      </c>
      <c r="E866" s="128">
        <f t="shared" ca="1" si="62"/>
        <v>88931.240147518372</v>
      </c>
      <c r="F866" s="124">
        <f t="shared" ca="1" si="63"/>
        <v>3.7397079880524098E-2</v>
      </c>
      <c r="G866" s="128"/>
      <c r="H866" s="128"/>
      <c r="I866" s="124"/>
      <c r="J866" s="125"/>
      <c r="K866" s="128"/>
    </row>
    <row r="867" spans="1:11" x14ac:dyDescent="0.3">
      <c r="A867" s="73">
        <v>42586</v>
      </c>
      <c r="B867" s="130">
        <v>2164.25</v>
      </c>
      <c r="C867" s="125">
        <f t="shared" si="60"/>
        <v>-4.2487288902959275E-4</v>
      </c>
      <c r="D867" s="128">
        <f t="shared" si="61"/>
        <v>-424.87288902959273</v>
      </c>
      <c r="E867" s="128">
        <f t="shared" ca="1" si="62"/>
        <v>88931.240147518372</v>
      </c>
      <c r="F867" s="124">
        <f t="shared" ca="1" si="63"/>
        <v>4.172178514462499E-2</v>
      </c>
      <c r="G867" s="128"/>
      <c r="H867" s="128"/>
      <c r="I867" s="124"/>
      <c r="J867" s="125"/>
      <c r="K867" s="128"/>
    </row>
    <row r="868" spans="1:11" x14ac:dyDescent="0.3">
      <c r="A868" s="73">
        <v>42585</v>
      </c>
      <c r="B868" s="130">
        <v>2163.790039</v>
      </c>
      <c r="C868" s="125">
        <f t="shared" si="60"/>
        <v>-4.2475361087561669E-3</v>
      </c>
      <c r="D868" s="128">
        <f t="shared" si="61"/>
        <v>-4247.5361087561669</v>
      </c>
      <c r="E868" s="128">
        <f t="shared" ca="1" si="62"/>
        <v>88931.240147518372</v>
      </c>
      <c r="F868" s="124">
        <f t="shared" ca="1" si="63"/>
        <v>3.8506199834962507E-2</v>
      </c>
      <c r="G868" s="128"/>
      <c r="H868" s="128"/>
      <c r="I868" s="124"/>
      <c r="J868" s="125"/>
      <c r="K868" s="128"/>
    </row>
    <row r="869" spans="1:11" x14ac:dyDescent="0.3">
      <c r="A869" s="73">
        <v>42584</v>
      </c>
      <c r="B869" s="130">
        <v>2157.030029</v>
      </c>
      <c r="C869" s="125">
        <f t="shared" si="60"/>
        <v>-3.119540761784112E-3</v>
      </c>
      <c r="D869" s="128">
        <f t="shared" si="61"/>
        <v>-3119.540761784112</v>
      </c>
      <c r="E869" s="128">
        <f t="shared" ca="1" si="62"/>
        <v>88931.240147518372</v>
      </c>
      <c r="F869" s="124">
        <f t="shared" ca="1" si="63"/>
        <v>2.7235379173311536E-2</v>
      </c>
      <c r="G869" s="128"/>
      <c r="H869" s="128"/>
      <c r="I869" s="124"/>
      <c r="J869" s="125"/>
      <c r="K869" s="128"/>
    </row>
    <row r="870" spans="1:11" x14ac:dyDescent="0.3">
      <c r="A870" s="73">
        <v>42583</v>
      </c>
      <c r="B870" s="130">
        <v>2170.8400879999999</v>
      </c>
      <c r="C870" s="125">
        <f t="shared" si="60"/>
        <v>1.8229791060269118E-3</v>
      </c>
      <c r="D870" s="128">
        <f t="shared" si="61"/>
        <v>1822.9791060269117</v>
      </c>
      <c r="E870" s="128">
        <f t="shared" ca="1" si="62"/>
        <v>88931.240147518372</v>
      </c>
      <c r="F870" s="124">
        <f t="shared" ca="1" si="63"/>
        <v>3.7032091358138119E-2</v>
      </c>
      <c r="G870" s="128"/>
      <c r="H870" s="128"/>
      <c r="I870" s="124"/>
      <c r="J870" s="125"/>
      <c r="K870" s="128"/>
    </row>
    <row r="871" spans="1:11" x14ac:dyDescent="0.3">
      <c r="A871" s="73">
        <v>42580</v>
      </c>
      <c r="B871" s="130">
        <v>2173.6000979999999</v>
      </c>
      <c r="C871" s="125">
        <f t="shared" si="60"/>
        <v>5.4863711893491374E-3</v>
      </c>
      <c r="D871" s="128">
        <f t="shared" si="61"/>
        <v>5486.3711893491372</v>
      </c>
      <c r="E871" s="128">
        <f t="shared" ca="1" si="62"/>
        <v>88931.240147518372</v>
      </c>
      <c r="F871" s="124">
        <f t="shared" ca="1" si="63"/>
        <v>3.6014593427880603E-2</v>
      </c>
      <c r="G871" s="128"/>
      <c r="H871" s="128"/>
      <c r="I871" s="124"/>
      <c r="J871" s="125"/>
      <c r="K871" s="128"/>
    </row>
    <row r="872" spans="1:11" x14ac:dyDescent="0.3">
      <c r="A872" s="73">
        <v>42579</v>
      </c>
      <c r="B872" s="130">
        <v>2170.0600589999999</v>
      </c>
      <c r="C872" s="125">
        <f t="shared" si="60"/>
        <v>2.916260658578862E-3</v>
      </c>
      <c r="D872" s="128">
        <f t="shared" si="61"/>
        <v>2916.2606585788621</v>
      </c>
      <c r="E872" s="128">
        <f t="shared" ca="1" si="62"/>
        <v>88931.240147518372</v>
      </c>
      <c r="F872" s="124">
        <f t="shared" ca="1" si="63"/>
        <v>3.1475762524779904E-2</v>
      </c>
      <c r="G872" s="128"/>
      <c r="H872" s="128"/>
      <c r="I872" s="124"/>
      <c r="J872" s="125"/>
      <c r="K872" s="128"/>
    </row>
    <row r="873" spans="1:11" x14ac:dyDescent="0.3">
      <c r="A873" s="73">
        <v>42578</v>
      </c>
      <c r="B873" s="130">
        <v>2166.580078</v>
      </c>
      <c r="C873" s="125">
        <f t="shared" si="60"/>
        <v>6.5740332772885601E-3</v>
      </c>
      <c r="D873" s="128">
        <f t="shared" si="61"/>
        <v>6574.0332772885604</v>
      </c>
      <c r="E873" s="128">
        <f t="shared" ca="1" si="62"/>
        <v>88931.240147518372</v>
      </c>
      <c r="F873" s="124">
        <f t="shared" ca="1" si="63"/>
        <v>2.7482392935431976E-2</v>
      </c>
      <c r="G873" s="128"/>
      <c r="H873" s="128"/>
      <c r="I873" s="124"/>
      <c r="J873" s="125"/>
      <c r="K873" s="128"/>
    </row>
    <row r="874" spans="1:11" x14ac:dyDescent="0.3">
      <c r="A874" s="73">
        <v>42577</v>
      </c>
      <c r="B874" s="130">
        <v>2169.179932</v>
      </c>
      <c r="C874" s="125">
        <f t="shared" si="60"/>
        <v>7.9177190364920769E-3</v>
      </c>
      <c r="D874" s="128">
        <f t="shared" si="61"/>
        <v>7917.7190364920771</v>
      </c>
      <c r="E874" s="128">
        <f t="shared" ca="1" si="62"/>
        <v>88931.240147518372</v>
      </c>
      <c r="F874" s="124">
        <f t="shared" ca="1" si="63"/>
        <v>2.8744533994779164E-2</v>
      </c>
      <c r="G874" s="128"/>
      <c r="H874" s="128"/>
      <c r="I874" s="124"/>
      <c r="J874" s="125"/>
      <c r="K874" s="128"/>
    </row>
    <row r="875" spans="1:11" x14ac:dyDescent="0.3">
      <c r="A875" s="73">
        <v>42576</v>
      </c>
      <c r="B875" s="130">
        <v>2168.4799800000001</v>
      </c>
      <c r="C875" s="125">
        <f t="shared" si="60"/>
        <v>1.4654995082090005E-2</v>
      </c>
      <c r="D875" s="128">
        <f t="shared" si="61"/>
        <v>14654.995082090005</v>
      </c>
      <c r="E875" s="128">
        <f t="shared" ca="1" si="62"/>
        <v>88931.240147518372</v>
      </c>
      <c r="F875" s="124">
        <f t="shared" ca="1" si="63"/>
        <v>3.5939319240415601E-2</v>
      </c>
      <c r="G875" s="128"/>
      <c r="H875" s="128"/>
      <c r="I875" s="124"/>
      <c r="J875" s="125"/>
      <c r="K875" s="128"/>
    </row>
    <row r="876" spans="1:11" x14ac:dyDescent="0.3">
      <c r="A876" s="73">
        <v>42573</v>
      </c>
      <c r="B876" s="130">
        <v>2175.030029</v>
      </c>
      <c r="C876" s="125">
        <f t="shared" si="60"/>
        <v>2.1188848808163296E-2</v>
      </c>
      <c r="D876" s="128">
        <f t="shared" si="61"/>
        <v>21188.848808163297</v>
      </c>
      <c r="E876" s="128">
        <f t="shared" ca="1" si="62"/>
        <v>88931.240147518372</v>
      </c>
      <c r="F876" s="124">
        <f t="shared" ca="1" si="63"/>
        <v>5.1938510358389589E-2</v>
      </c>
      <c r="G876" s="128"/>
      <c r="H876" s="128"/>
      <c r="I876" s="124"/>
      <c r="J876" s="125"/>
      <c r="K876" s="128"/>
    </row>
    <row r="877" spans="1:11" x14ac:dyDescent="0.3">
      <c r="A877" s="73">
        <v>42572</v>
      </c>
      <c r="B877" s="130">
        <v>2165.169922</v>
      </c>
      <c r="C877" s="125">
        <f t="shared" si="60"/>
        <v>3.2065409763291974E-2</v>
      </c>
      <c r="D877" s="128">
        <f t="shared" si="61"/>
        <v>32065.409763291973</v>
      </c>
      <c r="E877" s="128">
        <f t="shared" ca="1" si="62"/>
        <v>88931.240147518372</v>
      </c>
      <c r="F877" s="124">
        <f t="shared" ca="1" si="63"/>
        <v>4.1122315788708175E-2</v>
      </c>
      <c r="G877" s="128"/>
      <c r="H877" s="128"/>
      <c r="I877" s="124"/>
      <c r="J877" s="125"/>
      <c r="K877" s="128"/>
    </row>
    <row r="878" spans="1:11" x14ac:dyDescent="0.3">
      <c r="A878" s="73">
        <v>42571</v>
      </c>
      <c r="B878" s="130">
        <v>2173.0200199999999</v>
      </c>
      <c r="C878" s="125">
        <f t="shared" si="60"/>
        <v>3.4904507102384574E-2</v>
      </c>
      <c r="D878" s="128">
        <f t="shared" si="61"/>
        <v>34904.507102384574</v>
      </c>
      <c r="E878" s="128">
        <f t="shared" ca="1" si="62"/>
        <v>88931.240147518372</v>
      </c>
      <c r="F878" s="124">
        <f t="shared" ca="1" si="63"/>
        <v>3.3713160956111432E-2</v>
      </c>
      <c r="G878" s="128"/>
      <c r="H878" s="128"/>
      <c r="I878" s="124"/>
      <c r="J878" s="125"/>
      <c r="K878" s="128"/>
    </row>
    <row r="879" spans="1:11" x14ac:dyDescent="0.3">
      <c r="A879" s="73">
        <v>42570</v>
      </c>
      <c r="B879" s="130">
        <v>2163.780029</v>
      </c>
      <c r="C879" s="125">
        <f t="shared" si="60"/>
        <v>3.6020194984563769E-2</v>
      </c>
      <c r="D879" s="128">
        <f t="shared" si="61"/>
        <v>36020.194984563772</v>
      </c>
      <c r="E879" s="128">
        <f t="shared" ca="1" si="62"/>
        <v>88931.240147518372</v>
      </c>
      <c r="F879" s="124">
        <f t="shared" ca="1" si="63"/>
        <v>2.3475216659447629E-2</v>
      </c>
      <c r="G879" s="128"/>
      <c r="H879" s="128"/>
      <c r="I879" s="124"/>
      <c r="J879" s="125"/>
      <c r="K879" s="128"/>
    </row>
    <row r="880" spans="1:11" x14ac:dyDescent="0.3">
      <c r="A880" s="73">
        <v>42569</v>
      </c>
      <c r="B880" s="130">
        <v>2166.889893</v>
      </c>
      <c r="C880" s="125">
        <f t="shared" si="60"/>
        <v>3.0404880520145117E-2</v>
      </c>
      <c r="D880" s="128">
        <f t="shared" si="61"/>
        <v>30404.880520145118</v>
      </c>
      <c r="E880" s="128">
        <f t="shared" ca="1" si="62"/>
        <v>88931.240147518372</v>
      </c>
      <c r="F880" s="124">
        <f t="shared" ca="1" si="63"/>
        <v>2.2498918407075186E-2</v>
      </c>
      <c r="G880" s="128"/>
      <c r="H880" s="128"/>
      <c r="I880" s="124"/>
      <c r="J880" s="125"/>
      <c r="K880" s="128"/>
    </row>
    <row r="881" spans="1:11" x14ac:dyDescent="0.3">
      <c r="A881" s="73">
        <v>42566</v>
      </c>
      <c r="B881" s="130">
        <v>2161.73999</v>
      </c>
      <c r="C881" s="125">
        <f t="shared" si="60"/>
        <v>2.9959063393642404E-2</v>
      </c>
      <c r="D881" s="128">
        <f t="shared" si="61"/>
        <v>29959.063393642406</v>
      </c>
      <c r="E881" s="128">
        <f t="shared" ca="1" si="62"/>
        <v>88931.240147518372</v>
      </c>
      <c r="F881" s="124">
        <f t="shared" ca="1" si="63"/>
        <v>1.5721597038018453E-2</v>
      </c>
      <c r="G881" s="128"/>
      <c r="H881" s="128"/>
      <c r="I881" s="124"/>
      <c r="J881" s="125"/>
      <c r="K881" s="128"/>
    </row>
    <row r="882" spans="1:11" x14ac:dyDescent="0.3">
      <c r="A882" s="73">
        <v>42565</v>
      </c>
      <c r="B882" s="130">
        <v>2163.75</v>
      </c>
      <c r="C882" s="125">
        <f t="shared" si="60"/>
        <v>4.4901161935887002E-2</v>
      </c>
      <c r="D882" s="128">
        <f t="shared" si="61"/>
        <v>44901.161935887001</v>
      </c>
      <c r="E882" s="128">
        <f t="shared" ca="1" si="62"/>
        <v>88931.240147518372</v>
      </c>
      <c r="F882" s="124">
        <f t="shared" ca="1" si="63"/>
        <v>1.7450113261841205E-2</v>
      </c>
      <c r="G882" s="128"/>
      <c r="H882" s="128"/>
      <c r="I882" s="124"/>
      <c r="J882" s="125"/>
      <c r="K882" s="128"/>
    </row>
    <row r="883" spans="1:11" x14ac:dyDescent="0.3">
      <c r="A883" s="73">
        <v>42564</v>
      </c>
      <c r="B883" s="130">
        <v>2152.429932</v>
      </c>
      <c r="C883" s="125">
        <f t="shared" si="60"/>
        <v>5.7138912298927425E-2</v>
      </c>
      <c r="D883" s="128">
        <f t="shared" si="61"/>
        <v>57138.912298927426</v>
      </c>
      <c r="E883" s="128">
        <f t="shared" ca="1" si="62"/>
        <v>88931.240147518372</v>
      </c>
      <c r="F883" s="124">
        <f t="shared" ca="1" si="63"/>
        <v>1.3246728310813305E-2</v>
      </c>
      <c r="G883" s="128"/>
      <c r="H883" s="128"/>
      <c r="I883" s="124"/>
      <c r="J883" s="125"/>
      <c r="K883" s="128"/>
    </row>
    <row r="884" spans="1:11" x14ac:dyDescent="0.3">
      <c r="A884" s="73">
        <v>42563</v>
      </c>
      <c r="B884" s="130">
        <v>2152.139893</v>
      </c>
      <c r="C884" s="125">
        <f t="shared" si="60"/>
        <v>7.5779465066732499E-2</v>
      </c>
      <c r="D884" s="128">
        <f t="shared" si="61"/>
        <v>75779.465066732504</v>
      </c>
      <c r="E884" s="128">
        <f t="shared" ca="1" si="62"/>
        <v>88931.240147518372</v>
      </c>
      <c r="F884" s="124">
        <f t="shared" ca="1" si="63"/>
        <v>2.1229948315713676E-2</v>
      </c>
      <c r="G884" s="128"/>
      <c r="H884" s="128"/>
      <c r="I884" s="124"/>
      <c r="J884" s="125"/>
      <c r="K884" s="128"/>
    </row>
    <row r="885" spans="1:11" x14ac:dyDescent="0.3">
      <c r="A885" s="73">
        <v>42562</v>
      </c>
      <c r="B885" s="130">
        <v>2137.1599120000001</v>
      </c>
      <c r="C885" s="125">
        <f t="shared" si="60"/>
        <v>4.8959157133511955E-2</v>
      </c>
      <c r="D885" s="128">
        <f t="shared" si="61"/>
        <v>48959.157133511952</v>
      </c>
      <c r="E885" s="128">
        <f t="shared" ca="1" si="62"/>
        <v>88931.240147518372</v>
      </c>
      <c r="F885" s="124">
        <f t="shared" ca="1" si="63"/>
        <v>1.3376306529523818E-2</v>
      </c>
      <c r="G885" s="128"/>
      <c r="H885" s="128"/>
      <c r="I885" s="124"/>
      <c r="J885" s="125"/>
      <c r="K885" s="128"/>
    </row>
    <row r="886" spans="1:11" x14ac:dyDescent="0.3">
      <c r="A886" s="73">
        <v>42559</v>
      </c>
      <c r="B886" s="130">
        <v>2129.8999020000001</v>
      </c>
      <c r="C886" s="125">
        <f t="shared" si="60"/>
        <v>7.845396563943563E-3</v>
      </c>
      <c r="D886" s="128">
        <f t="shared" si="61"/>
        <v>7845.3965639435628</v>
      </c>
      <c r="E886" s="128">
        <f t="shared" ca="1" si="62"/>
        <v>88931.240147518372</v>
      </c>
      <c r="F886" s="124">
        <f t="shared" ca="1" si="63"/>
        <v>1.4431226226776506E-2</v>
      </c>
      <c r="G886" s="128"/>
      <c r="H886" s="128"/>
      <c r="I886" s="124"/>
      <c r="J886" s="125"/>
      <c r="K886" s="128"/>
    </row>
    <row r="887" spans="1:11" x14ac:dyDescent="0.3">
      <c r="A887" s="73">
        <v>42558</v>
      </c>
      <c r="B887" s="130">
        <v>2097.8999020000001</v>
      </c>
      <c r="C887" s="125">
        <f t="shared" si="60"/>
        <v>5.9699111906426072E-3</v>
      </c>
      <c r="D887" s="128">
        <f t="shared" si="61"/>
        <v>5969.9111906426069</v>
      </c>
      <c r="E887" s="128">
        <f t="shared" ca="1" si="62"/>
        <v>88931.240147518372</v>
      </c>
      <c r="F887" s="124">
        <f t="shared" ca="1" si="63"/>
        <v>1.0247317179389537E-2</v>
      </c>
      <c r="G887" s="128"/>
      <c r="H887" s="128"/>
      <c r="I887" s="124"/>
      <c r="J887" s="125"/>
      <c r="K887" s="128"/>
    </row>
    <row r="888" spans="1:11" x14ac:dyDescent="0.3">
      <c r="A888" s="73">
        <v>42557</v>
      </c>
      <c r="B888" s="130">
        <v>2099.7299800000001</v>
      </c>
      <c r="C888" s="125">
        <f t="shared" si="60"/>
        <v>5.1845844741678082E-3</v>
      </c>
      <c r="D888" s="128">
        <f t="shared" si="61"/>
        <v>5184.5844741678084</v>
      </c>
      <c r="E888" s="128">
        <f t="shared" ca="1" si="62"/>
        <v>88931.240147518372</v>
      </c>
      <c r="F888" s="124">
        <f t="shared" ca="1" si="63"/>
        <v>2.3604389198776055E-2</v>
      </c>
      <c r="G888" s="128"/>
      <c r="H888" s="128"/>
      <c r="I888" s="124"/>
      <c r="J888" s="125"/>
      <c r="K888" s="128"/>
    </row>
    <row r="889" spans="1:11" x14ac:dyDescent="0.3">
      <c r="A889" s="73">
        <v>42556</v>
      </c>
      <c r="B889" s="130">
        <v>2088.5500489999999</v>
      </c>
      <c r="C889" s="125">
        <f t="shared" si="60"/>
        <v>2.544125285011356E-3</v>
      </c>
      <c r="D889" s="128">
        <f t="shared" si="61"/>
        <v>2544.125285011356</v>
      </c>
      <c r="E889" s="128">
        <f t="shared" ca="1" si="62"/>
        <v>88931.240147518372</v>
      </c>
      <c r="F889" s="124">
        <f t="shared" ca="1" si="63"/>
        <v>2.0457518466635793E-2</v>
      </c>
      <c r="G889" s="128"/>
      <c r="H889" s="128"/>
      <c r="I889" s="124"/>
      <c r="J889" s="125"/>
      <c r="K889" s="128"/>
    </row>
    <row r="890" spans="1:11" x14ac:dyDescent="0.3">
      <c r="A890" s="73">
        <v>42552</v>
      </c>
      <c r="B890" s="130">
        <v>2102.9499510000001</v>
      </c>
      <c r="C890" s="125">
        <f t="shared" si="60"/>
        <v>1.531946410534113E-2</v>
      </c>
      <c r="D890" s="128">
        <f t="shared" si="61"/>
        <v>15319.464105341129</v>
      </c>
      <c r="E890" s="128">
        <f t="shared" ca="1" si="62"/>
        <v>88931.240147518372</v>
      </c>
      <c r="F890" s="124">
        <f t="shared" ca="1" si="63"/>
        <v>1.0382667938119372E-2</v>
      </c>
      <c r="G890" s="128"/>
      <c r="H890" s="128"/>
      <c r="I890" s="124"/>
      <c r="J890" s="125"/>
      <c r="K890" s="128"/>
    </row>
    <row r="891" spans="1:11" x14ac:dyDescent="0.3">
      <c r="A891" s="73">
        <v>42551</v>
      </c>
      <c r="B891" s="130">
        <v>2098.860107</v>
      </c>
      <c r="C891" s="125">
        <f t="shared" si="60"/>
        <v>1.0043415560437863E-2</v>
      </c>
      <c r="D891" s="128">
        <f t="shared" si="61"/>
        <v>10043.415560437863</v>
      </c>
      <c r="E891" s="128">
        <f t="shared" ca="1" si="62"/>
        <v>88931.240147518372</v>
      </c>
      <c r="F891" s="124">
        <f t="shared" ca="1" si="63"/>
        <v>1.4549825429001739E-2</v>
      </c>
      <c r="G891" s="128"/>
      <c r="H891" s="128"/>
      <c r="I891" s="124"/>
      <c r="J891" s="125"/>
      <c r="K891" s="128"/>
    </row>
    <row r="892" spans="1:11" x14ac:dyDescent="0.3">
      <c r="A892" s="73">
        <v>42550</v>
      </c>
      <c r="B892" s="130">
        <v>2070.7700199999999</v>
      </c>
      <c r="C892" s="125">
        <f t="shared" si="60"/>
        <v>-3.523919864832914E-4</v>
      </c>
      <c r="D892" s="128">
        <f t="shared" si="61"/>
        <v>-352.39198648329142</v>
      </c>
      <c r="E892" s="128">
        <f t="shared" ca="1" si="62"/>
        <v>88931.240147518372</v>
      </c>
      <c r="F892" s="124">
        <f t="shared" ca="1" si="63"/>
        <v>-2.8939073546917493E-3</v>
      </c>
      <c r="G892" s="128"/>
      <c r="H892" s="128"/>
      <c r="I892" s="124"/>
      <c r="J892" s="125"/>
      <c r="K892" s="128"/>
    </row>
    <row r="893" spans="1:11" x14ac:dyDescent="0.3">
      <c r="A893" s="73">
        <v>42549</v>
      </c>
      <c r="B893" s="130">
        <v>2036.089966</v>
      </c>
      <c r="C893" s="125">
        <f t="shared" si="60"/>
        <v>-1.8903157447808239E-2</v>
      </c>
      <c r="D893" s="128">
        <f t="shared" si="61"/>
        <v>-18903.15744780824</v>
      </c>
      <c r="E893" s="128">
        <f t="shared" ca="1" si="62"/>
        <v>88931.240147518372</v>
      </c>
      <c r="F893" s="124">
        <f t="shared" ca="1" si="63"/>
        <v>-1.9894849164732387E-2</v>
      </c>
      <c r="G893" s="128"/>
      <c r="H893" s="128"/>
      <c r="I893" s="124"/>
      <c r="J893" s="125"/>
      <c r="K893" s="128"/>
    </row>
    <row r="894" spans="1:11" x14ac:dyDescent="0.3">
      <c r="A894" s="73">
        <v>42548</v>
      </c>
      <c r="B894" s="130">
        <v>2000.540039</v>
      </c>
      <c r="C894" s="125">
        <f t="shared" si="60"/>
        <v>-3.7767076357460794E-2</v>
      </c>
      <c r="D894" s="128">
        <f t="shared" si="61"/>
        <v>-37767.076357460792</v>
      </c>
      <c r="E894" s="128">
        <f t="shared" ca="1" si="62"/>
        <v>88931.240147518372</v>
      </c>
      <c r="F894" s="124">
        <f t="shared" ca="1" si="63"/>
        <v>-3.0328031348256124E-2</v>
      </c>
      <c r="G894" s="128"/>
      <c r="H894" s="128"/>
      <c r="I894" s="124"/>
      <c r="J894" s="125"/>
      <c r="K894" s="128"/>
    </row>
    <row r="895" spans="1:11" x14ac:dyDescent="0.3">
      <c r="A895" s="73">
        <v>42545</v>
      </c>
      <c r="B895" s="130">
        <v>2037.410034</v>
      </c>
      <c r="C895" s="125">
        <f t="shared" si="60"/>
        <v>-2.7985721897155535E-2</v>
      </c>
      <c r="D895" s="128">
        <f t="shared" si="61"/>
        <v>-27985.721897155534</v>
      </c>
      <c r="E895" s="128">
        <f t="shared" ca="1" si="62"/>
        <v>88931.240147518372</v>
      </c>
      <c r="F895" s="124">
        <f t="shared" ca="1" si="63"/>
        <v>-9.8315837814095808E-3</v>
      </c>
      <c r="G895" s="128"/>
      <c r="H895" s="128"/>
      <c r="I895" s="124"/>
      <c r="J895" s="125"/>
      <c r="K895" s="128"/>
    </row>
    <row r="896" spans="1:11" x14ac:dyDescent="0.3">
      <c r="A896" s="73">
        <v>42544</v>
      </c>
      <c r="B896" s="130">
        <v>2113.320068</v>
      </c>
      <c r="C896" s="125">
        <f t="shared" si="60"/>
        <v>-1.0210032807779212E-3</v>
      </c>
      <c r="D896" s="128">
        <f t="shared" si="61"/>
        <v>-1021.0032807779212</v>
      </c>
      <c r="E896" s="128">
        <f t="shared" ca="1" si="62"/>
        <v>88931.240147518372</v>
      </c>
      <c r="F896" s="124">
        <f t="shared" ca="1" si="63"/>
        <v>5.6293763264605445E-3</v>
      </c>
      <c r="G896" s="128"/>
      <c r="H896" s="128"/>
      <c r="I896" s="124"/>
      <c r="J896" s="125"/>
      <c r="K896" s="128"/>
    </row>
    <row r="897" spans="1:11" x14ac:dyDescent="0.3">
      <c r="A897" s="73">
        <v>42543</v>
      </c>
      <c r="B897" s="130">
        <v>2085.4499510000001</v>
      </c>
      <c r="C897" s="125">
        <f t="shared" si="60"/>
        <v>-1.5888748226158156E-2</v>
      </c>
      <c r="D897" s="128">
        <f t="shared" si="61"/>
        <v>-15888.748226158155</v>
      </c>
      <c r="E897" s="128">
        <f t="shared" ca="1" si="62"/>
        <v>88931.240147518372</v>
      </c>
      <c r="F897" s="124">
        <f t="shared" ca="1" si="63"/>
        <v>-8.0198008508886032E-3</v>
      </c>
      <c r="G897" s="128"/>
      <c r="H897" s="128"/>
      <c r="I897" s="124"/>
      <c r="J897" s="125"/>
      <c r="K897" s="128"/>
    </row>
    <row r="898" spans="1:11" x14ac:dyDescent="0.3">
      <c r="A898" s="73">
        <v>42542</v>
      </c>
      <c r="B898" s="130">
        <v>2088.8999020000001</v>
      </c>
      <c r="C898" s="125">
        <f t="shared" si="60"/>
        <v>-1.0998367660517538E-2</v>
      </c>
      <c r="D898" s="128">
        <f t="shared" si="61"/>
        <v>-10998.367660517539</v>
      </c>
      <c r="E898" s="128">
        <f t="shared" ca="1" si="62"/>
        <v>88931.240147518372</v>
      </c>
      <c r="F898" s="124">
        <f t="shared" ca="1" si="63"/>
        <v>-9.3333785163457472E-3</v>
      </c>
      <c r="G898" s="128"/>
      <c r="H898" s="128"/>
      <c r="I898" s="124"/>
      <c r="J898" s="125"/>
      <c r="K898" s="128"/>
    </row>
    <row r="899" spans="1:11" x14ac:dyDescent="0.3">
      <c r="A899" s="73">
        <v>42541</v>
      </c>
      <c r="B899" s="130">
        <v>2083.25</v>
      </c>
      <c r="C899" s="125">
        <f t="shared" si="60"/>
        <v>-1.2401530803084593E-2</v>
      </c>
      <c r="D899" s="128">
        <f t="shared" si="61"/>
        <v>-12401.530803084594</v>
      </c>
      <c r="E899" s="128">
        <f t="shared" ca="1" si="62"/>
        <v>88931.240147518372</v>
      </c>
      <c r="F899" s="124">
        <f t="shared" ca="1" si="63"/>
        <v>-1.9277823154417395E-2</v>
      </c>
      <c r="G899" s="128"/>
      <c r="H899" s="128"/>
      <c r="I899" s="124"/>
      <c r="J899" s="125"/>
      <c r="K899" s="128"/>
    </row>
    <row r="900" spans="1:11" x14ac:dyDescent="0.3">
      <c r="A900" s="73">
        <v>42538</v>
      </c>
      <c r="B900" s="130">
        <v>2071.219971</v>
      </c>
      <c r="C900" s="125">
        <f t="shared" si="60"/>
        <v>-1.3295943345874472E-2</v>
      </c>
      <c r="D900" s="128">
        <f t="shared" si="61"/>
        <v>-13295.943345874472</v>
      </c>
      <c r="E900" s="128">
        <f t="shared" ca="1" si="62"/>
        <v>88931.240147518372</v>
      </c>
      <c r="F900" s="124">
        <f t="shared" ca="1" si="63"/>
        <v>-2.4321136498823948E-2</v>
      </c>
      <c r="G900" s="128"/>
      <c r="H900" s="128"/>
      <c r="I900" s="124"/>
      <c r="J900" s="125"/>
      <c r="K900" s="128"/>
    </row>
    <row r="901" spans="1:11" x14ac:dyDescent="0.3">
      <c r="A901" s="73">
        <v>42537</v>
      </c>
      <c r="B901" s="130">
        <v>2077.98999</v>
      </c>
      <c r="C901" s="125">
        <f t="shared" si="60"/>
        <v>-1.295327886839015E-2</v>
      </c>
      <c r="D901" s="128">
        <f t="shared" si="61"/>
        <v>-12953.278868390151</v>
      </c>
      <c r="E901" s="128">
        <f t="shared" ca="1" si="62"/>
        <v>88931.240147518372</v>
      </c>
      <c r="F901" s="124">
        <f t="shared" ca="1" si="63"/>
        <v>-1.5165948725662015E-2</v>
      </c>
      <c r="G901" s="128"/>
      <c r="H901" s="128"/>
      <c r="I901" s="124"/>
      <c r="J901" s="125"/>
      <c r="K901" s="128"/>
    </row>
    <row r="902" spans="1:11" x14ac:dyDescent="0.3">
      <c r="A902" s="73">
        <v>42536</v>
      </c>
      <c r="B902" s="130">
        <v>2071.5</v>
      </c>
      <c r="C902" s="125">
        <f t="shared" si="60"/>
        <v>-1.3256647104543551E-2</v>
      </c>
      <c r="D902" s="128">
        <f t="shared" si="61"/>
        <v>-13256.64710454355</v>
      </c>
      <c r="E902" s="128">
        <f t="shared" ca="1" si="62"/>
        <v>88931.240147518372</v>
      </c>
      <c r="F902" s="124">
        <f t="shared" ca="1" si="63"/>
        <v>-2.3448544358245837E-2</v>
      </c>
      <c r="G902" s="128"/>
      <c r="H902" s="128"/>
      <c r="I902" s="124"/>
      <c r="J902" s="125"/>
      <c r="K902" s="128"/>
    </row>
    <row r="903" spans="1:11" x14ac:dyDescent="0.3">
      <c r="A903" s="73">
        <v>42535</v>
      </c>
      <c r="B903" s="130">
        <v>2075.320068</v>
      </c>
      <c r="C903" s="125">
        <f t="shared" si="60"/>
        <v>-1.0314925728048596E-2</v>
      </c>
      <c r="D903" s="128">
        <f t="shared" si="61"/>
        <v>-10314.925728048596</v>
      </c>
      <c r="E903" s="128">
        <f t="shared" ca="1" si="62"/>
        <v>88931.240147518372</v>
      </c>
      <c r="F903" s="124">
        <f t="shared" ca="1" si="63"/>
        <v>-1.1959338855478396E-2</v>
      </c>
      <c r="G903" s="128"/>
      <c r="H903" s="128"/>
      <c r="I903" s="124"/>
      <c r="J903" s="125"/>
      <c r="K903" s="128"/>
    </row>
    <row r="904" spans="1:11" x14ac:dyDescent="0.3">
      <c r="A904" s="73">
        <v>42534</v>
      </c>
      <c r="B904" s="130">
        <v>2079.0600589999999</v>
      </c>
      <c r="C904" s="125">
        <f t="shared" ref="C904:C967" si="64">B904/B914-1</f>
        <v>-9.5280742036166766E-3</v>
      </c>
      <c r="D904" s="128">
        <f t="shared" ref="D904:D967" si="65">C904*$B$5</f>
        <v>-9528.0742036166757</v>
      </c>
      <c r="E904" s="128">
        <f t="shared" ref="E904:E967" ca="1" si="66">ABS(_xlfn.PERCENTILE.INC(OFFSET(D904,0,0,Window),1-VaRLevel))</f>
        <v>88931.240147518372</v>
      </c>
      <c r="F904" s="124">
        <f t="shared" ca="1" si="63"/>
        <v>-8.2192729438429479E-3</v>
      </c>
      <c r="G904" s="128"/>
      <c r="H904" s="128"/>
      <c r="I904" s="124"/>
      <c r="J904" s="125"/>
      <c r="K904" s="128"/>
    </row>
    <row r="905" spans="1:11" x14ac:dyDescent="0.3">
      <c r="A905" s="73">
        <v>42531</v>
      </c>
      <c r="B905" s="130">
        <v>2096.070068</v>
      </c>
      <c r="C905" s="125">
        <f t="shared" si="64"/>
        <v>2.8563081766814769E-3</v>
      </c>
      <c r="D905" s="128">
        <f t="shared" si="65"/>
        <v>2856.3081766814767</v>
      </c>
      <c r="E905" s="128">
        <f t="shared" ca="1" si="66"/>
        <v>88931.240147518372</v>
      </c>
      <c r="F905" s="124">
        <f t="shared" ref="F905:F968" ca="1" si="67">B905/OFFSET(B905,250,0)-1</f>
        <v>5.5843258731327339E-3</v>
      </c>
      <c r="G905" s="128"/>
      <c r="H905" s="128"/>
      <c r="I905" s="124"/>
      <c r="J905" s="125"/>
      <c r="K905" s="128"/>
    </row>
    <row r="906" spans="1:11" x14ac:dyDescent="0.3">
      <c r="A906" s="73">
        <v>42530</v>
      </c>
      <c r="B906" s="130">
        <v>2115.4799800000001</v>
      </c>
      <c r="C906" s="125">
        <f t="shared" si="64"/>
        <v>1.1929903534366071E-2</v>
      </c>
      <c r="D906" s="128">
        <f t="shared" si="65"/>
        <v>11929.903534366071</v>
      </c>
      <c r="E906" s="128">
        <f t="shared" ca="1" si="66"/>
        <v>88931.240147518372</v>
      </c>
      <c r="F906" s="124">
        <f t="shared" ca="1" si="67"/>
        <v>1.0204751377956178E-2</v>
      </c>
      <c r="G906" s="128"/>
      <c r="H906" s="128"/>
      <c r="I906" s="124"/>
      <c r="J906" s="125"/>
      <c r="K906" s="128"/>
    </row>
    <row r="907" spans="1:11" x14ac:dyDescent="0.3">
      <c r="A907" s="73">
        <v>42529</v>
      </c>
      <c r="B907" s="130">
        <v>2119.1201169999999</v>
      </c>
      <c r="C907" s="125">
        <f t="shared" si="64"/>
        <v>2.0741239066436767E-2</v>
      </c>
      <c r="D907" s="128">
        <f t="shared" si="65"/>
        <v>20741.239066436767</v>
      </c>
      <c r="E907" s="128">
        <f t="shared" ca="1" si="66"/>
        <v>88931.240147518372</v>
      </c>
      <c r="F907" s="124">
        <f t="shared" ca="1" si="67"/>
        <v>4.8651923216449511E-3</v>
      </c>
      <c r="G907" s="128"/>
      <c r="H907" s="128"/>
      <c r="I907" s="124"/>
      <c r="J907" s="125"/>
      <c r="K907" s="128"/>
    </row>
    <row r="908" spans="1:11" x14ac:dyDescent="0.3">
      <c r="A908" s="73">
        <v>42528</v>
      </c>
      <c r="B908" s="130">
        <v>2112.1298830000001</v>
      </c>
      <c r="C908" s="125">
        <f t="shared" si="64"/>
        <v>3.1293257348276038E-2</v>
      </c>
      <c r="D908" s="128">
        <f t="shared" si="65"/>
        <v>31293.257348276038</v>
      </c>
      <c r="E908" s="128">
        <f t="shared" ca="1" si="66"/>
        <v>88931.240147518372</v>
      </c>
      <c r="F908" s="124">
        <f t="shared" ca="1" si="67"/>
        <v>3.2918165311128789E-3</v>
      </c>
      <c r="G908" s="128"/>
      <c r="H908" s="128"/>
      <c r="I908" s="124"/>
      <c r="J908" s="125"/>
      <c r="K908" s="128"/>
    </row>
    <row r="909" spans="1:11" x14ac:dyDescent="0.3">
      <c r="A909" s="73">
        <v>42527</v>
      </c>
      <c r="B909" s="130">
        <v>2109.4099120000001</v>
      </c>
      <c r="C909" s="125">
        <f t="shared" si="64"/>
        <v>2.7817222513267348E-2</v>
      </c>
      <c r="D909" s="128">
        <f t="shared" si="65"/>
        <v>27817.222513267348</v>
      </c>
      <c r="E909" s="128">
        <f t="shared" ca="1" si="66"/>
        <v>88931.240147518372</v>
      </c>
      <c r="F909" s="124">
        <f t="shared" ca="1" si="67"/>
        <v>1.4066298766193475E-2</v>
      </c>
      <c r="G909" s="128"/>
      <c r="H909" s="128"/>
      <c r="I909" s="124"/>
      <c r="J909" s="125"/>
      <c r="K909" s="128"/>
    </row>
    <row r="910" spans="1:11" x14ac:dyDescent="0.3">
      <c r="A910" s="73">
        <v>42524</v>
      </c>
      <c r="B910" s="130">
        <v>2099.1298830000001</v>
      </c>
      <c r="C910" s="125">
        <f t="shared" si="64"/>
        <v>2.8965041308191664E-2</v>
      </c>
      <c r="D910" s="128">
        <f t="shared" si="65"/>
        <v>28965.041308191663</v>
      </c>
      <c r="E910" s="128">
        <f t="shared" ca="1" si="66"/>
        <v>88931.240147518372</v>
      </c>
      <c r="F910" s="124">
        <f t="shared" ca="1" si="67"/>
        <v>9.5465034642527868E-3</v>
      </c>
      <c r="G910" s="128"/>
      <c r="H910" s="128"/>
      <c r="I910" s="124"/>
      <c r="J910" s="125"/>
      <c r="K910" s="128"/>
    </row>
    <row r="911" spans="1:11" x14ac:dyDescent="0.3">
      <c r="A911" s="73">
        <v>42523</v>
      </c>
      <c r="B911" s="130">
        <v>2105.26001</v>
      </c>
      <c r="C911" s="125">
        <f t="shared" si="64"/>
        <v>2.8144735552456446E-2</v>
      </c>
      <c r="D911" s="128">
        <f t="shared" si="65"/>
        <v>28144.735552456445</v>
      </c>
      <c r="E911" s="128">
        <f t="shared" ca="1" si="66"/>
        <v>88931.240147518372</v>
      </c>
      <c r="F911" s="124">
        <f t="shared" ca="1" si="67"/>
        <v>5.9392934623141436E-3</v>
      </c>
      <c r="G911" s="128"/>
      <c r="H911" s="128"/>
      <c r="I911" s="124"/>
      <c r="J911" s="125"/>
      <c r="K911" s="128"/>
    </row>
    <row r="912" spans="1:11" x14ac:dyDescent="0.3">
      <c r="A912" s="73">
        <v>42522</v>
      </c>
      <c r="B912" s="130">
        <v>2099.330078</v>
      </c>
      <c r="C912" s="125">
        <f t="shared" si="64"/>
        <v>2.5459097011496068E-2</v>
      </c>
      <c r="D912" s="128">
        <f t="shared" si="65"/>
        <v>25459.097011496069</v>
      </c>
      <c r="E912" s="128">
        <f t="shared" ca="1" si="66"/>
        <v>88931.240147518372</v>
      </c>
      <c r="F912" s="124">
        <f t="shared" ca="1" si="67"/>
        <v>1.6651986093703108E-3</v>
      </c>
      <c r="G912" s="128"/>
      <c r="H912" s="128"/>
      <c r="I912" s="124"/>
      <c r="J912" s="125"/>
      <c r="K912" s="128"/>
    </row>
    <row r="913" spans="1:11" x14ac:dyDescent="0.3">
      <c r="A913" s="73">
        <v>42521</v>
      </c>
      <c r="B913" s="130">
        <v>2096.9499510000001</v>
      </c>
      <c r="C913" s="125">
        <f t="shared" si="64"/>
        <v>1.4656518387046624E-2</v>
      </c>
      <c r="D913" s="128">
        <f t="shared" si="65"/>
        <v>14656.518387046624</v>
      </c>
      <c r="E913" s="128">
        <f t="shared" ca="1" si="66"/>
        <v>88931.240147518372</v>
      </c>
      <c r="F913" s="124">
        <f t="shared" ca="1" si="67"/>
        <v>-8.0981786077678475E-3</v>
      </c>
      <c r="G913" s="128"/>
      <c r="H913" s="128"/>
      <c r="I913" s="124"/>
      <c r="J913" s="125"/>
      <c r="K913" s="128"/>
    </row>
    <row r="914" spans="1:11" x14ac:dyDescent="0.3">
      <c r="A914" s="73">
        <v>42517</v>
      </c>
      <c r="B914" s="130">
        <v>2099.0600589999999</v>
      </c>
      <c r="C914" s="125">
        <f t="shared" si="64"/>
        <v>2.5627781738785993E-2</v>
      </c>
      <c r="D914" s="128">
        <f t="shared" si="65"/>
        <v>25627.781738785994</v>
      </c>
      <c r="E914" s="128">
        <f t="shared" ca="1" si="66"/>
        <v>88931.240147518372</v>
      </c>
      <c r="F914" s="124">
        <f t="shared" ca="1" si="67"/>
        <v>-4.9962260667282266E-3</v>
      </c>
      <c r="G914" s="128"/>
      <c r="H914" s="128"/>
      <c r="I914" s="124"/>
      <c r="J914" s="125"/>
      <c r="K914" s="128"/>
    </row>
    <row r="915" spans="1:11" x14ac:dyDescent="0.3">
      <c r="A915" s="73">
        <v>42516</v>
      </c>
      <c r="B915" s="130">
        <v>2090.1000979999999</v>
      </c>
      <c r="C915" s="125">
        <f t="shared" si="64"/>
        <v>1.2591378198217429E-2</v>
      </c>
      <c r="D915" s="128">
        <f t="shared" si="65"/>
        <v>12591.37819821743</v>
      </c>
      <c r="E915" s="128">
        <f t="shared" ca="1" si="66"/>
        <v>88931.240147518372</v>
      </c>
      <c r="F915" s="124">
        <f t="shared" ca="1" si="67"/>
        <v>-1.0242730938545552E-2</v>
      </c>
      <c r="G915" s="128"/>
      <c r="H915" s="128"/>
      <c r="I915" s="124"/>
      <c r="J915" s="125"/>
      <c r="K915" s="128"/>
    </row>
    <row r="916" spans="1:11" x14ac:dyDescent="0.3">
      <c r="A916" s="73">
        <v>42515</v>
      </c>
      <c r="B916" s="130">
        <v>2090.540039</v>
      </c>
      <c r="C916" s="125">
        <f t="shared" si="64"/>
        <v>1.2632881476358104E-2</v>
      </c>
      <c r="D916" s="128">
        <f t="shared" si="65"/>
        <v>12632.881476358105</v>
      </c>
      <c r="E916" s="128">
        <f t="shared" ca="1" si="66"/>
        <v>88931.240147518372</v>
      </c>
      <c r="F916" s="124">
        <f t="shared" ca="1" si="67"/>
        <v>-7.9956034979428159E-3</v>
      </c>
      <c r="G916" s="128"/>
      <c r="H916" s="128"/>
      <c r="I916" s="124"/>
      <c r="J916" s="125"/>
      <c r="K916" s="128"/>
    </row>
    <row r="917" spans="1:11" x14ac:dyDescent="0.3">
      <c r="A917" s="73">
        <v>42514</v>
      </c>
      <c r="B917" s="130">
        <v>2076.0600589999999</v>
      </c>
      <c r="C917" s="125">
        <f t="shared" si="64"/>
        <v>-3.9962936051332054E-3</v>
      </c>
      <c r="D917" s="128">
        <f t="shared" si="65"/>
        <v>-3996.2936051332053</v>
      </c>
      <c r="E917" s="128">
        <f t="shared" ca="1" si="66"/>
        <v>88931.240147518372</v>
      </c>
      <c r="F917" s="124">
        <f t="shared" ca="1" si="67"/>
        <v>-2.1091187329930761E-2</v>
      </c>
      <c r="G917" s="128"/>
      <c r="H917" s="128"/>
      <c r="I917" s="124"/>
      <c r="J917" s="125"/>
      <c r="K917" s="128"/>
    </row>
    <row r="918" spans="1:11" x14ac:dyDescent="0.3">
      <c r="A918" s="73">
        <v>42513</v>
      </c>
      <c r="B918" s="130">
        <v>2048.040039</v>
      </c>
      <c r="C918" s="125">
        <f t="shared" si="64"/>
        <v>-5.1731452065224559E-3</v>
      </c>
      <c r="D918" s="128">
        <f t="shared" si="65"/>
        <v>-5173.1452065224557</v>
      </c>
      <c r="E918" s="128">
        <f t="shared" ca="1" si="66"/>
        <v>88931.240147518372</v>
      </c>
      <c r="F918" s="124">
        <f t="shared" ca="1" si="67"/>
        <v>-3.5526560980339461E-2</v>
      </c>
      <c r="G918" s="128"/>
      <c r="H918" s="128"/>
      <c r="I918" s="124"/>
      <c r="J918" s="125"/>
      <c r="K918" s="128"/>
    </row>
    <row r="919" spans="1:11" x14ac:dyDescent="0.3">
      <c r="A919" s="73">
        <v>42510</v>
      </c>
      <c r="B919" s="130">
        <v>2052.320068</v>
      </c>
      <c r="C919" s="125">
        <f t="shared" si="64"/>
        <v>-2.3429738621086882E-3</v>
      </c>
      <c r="D919" s="128">
        <f t="shared" si="65"/>
        <v>-2342.9738621086881</v>
      </c>
      <c r="E919" s="128">
        <f t="shared" ca="1" si="66"/>
        <v>88931.240147518372</v>
      </c>
      <c r="F919" s="124">
        <f t="shared" ca="1" si="67"/>
        <v>-2.4655395973821159E-2</v>
      </c>
      <c r="G919" s="128"/>
      <c r="H919" s="128"/>
      <c r="I919" s="124"/>
      <c r="J919" s="125"/>
      <c r="K919" s="128"/>
    </row>
    <row r="920" spans="1:11" x14ac:dyDescent="0.3">
      <c r="A920" s="73">
        <v>42509</v>
      </c>
      <c r="B920" s="130">
        <v>2040.040039</v>
      </c>
      <c r="C920" s="125">
        <f t="shared" si="64"/>
        <v>-5.1641908117068258E-3</v>
      </c>
      <c r="D920" s="128">
        <f t="shared" si="65"/>
        <v>-5164.190811706826</v>
      </c>
      <c r="E920" s="128">
        <f t="shared" ca="1" si="66"/>
        <v>88931.240147518372</v>
      </c>
      <c r="F920" s="124">
        <f t="shared" ca="1" si="67"/>
        <v>-4.0459825975217134E-2</v>
      </c>
      <c r="G920" s="128"/>
      <c r="H920" s="128"/>
      <c r="I920" s="124"/>
      <c r="J920" s="125"/>
      <c r="K920" s="128"/>
    </row>
    <row r="921" spans="1:11" x14ac:dyDescent="0.3">
      <c r="A921" s="73">
        <v>42508</v>
      </c>
      <c r="B921" s="130">
        <v>2047.630005</v>
      </c>
      <c r="C921" s="125">
        <f t="shared" si="64"/>
        <v>-1.7015639264972293E-3</v>
      </c>
      <c r="D921" s="128">
        <f t="shared" si="65"/>
        <v>-1701.5639264972292</v>
      </c>
      <c r="E921" s="128">
        <f t="shared" ca="1" si="66"/>
        <v>88931.240147518372</v>
      </c>
      <c r="F921" s="124">
        <f t="shared" ca="1" si="67"/>
        <v>-3.904133636120799E-2</v>
      </c>
      <c r="G921" s="128"/>
      <c r="H921" s="128"/>
      <c r="I921" s="124"/>
      <c r="J921" s="125"/>
      <c r="K921" s="128"/>
    </row>
    <row r="922" spans="1:11" x14ac:dyDescent="0.3">
      <c r="A922" s="73">
        <v>42507</v>
      </c>
      <c r="B922" s="130">
        <v>2047.209961</v>
      </c>
      <c r="C922" s="125">
        <f t="shared" si="64"/>
        <v>-7.8319230596862743E-3</v>
      </c>
      <c r="D922" s="128">
        <f t="shared" si="65"/>
        <v>-7831.9230596862744</v>
      </c>
      <c r="E922" s="128">
        <f t="shared" ca="1" si="66"/>
        <v>88931.240147518372</v>
      </c>
      <c r="F922" s="124">
        <f t="shared" ca="1" si="67"/>
        <v>-3.6992324658255304E-2</v>
      </c>
      <c r="G922" s="128"/>
      <c r="H922" s="128"/>
      <c r="I922" s="124"/>
      <c r="J922" s="125"/>
      <c r="K922" s="128"/>
    </row>
    <row r="923" spans="1:11" x14ac:dyDescent="0.3">
      <c r="A923" s="73">
        <v>42506</v>
      </c>
      <c r="B923" s="130">
        <v>2066.6599120000001</v>
      </c>
      <c r="C923" s="125">
        <f t="shared" si="64"/>
        <v>-7.0960928220186181E-3</v>
      </c>
      <c r="D923" s="128">
        <f t="shared" si="65"/>
        <v>-7096.0928220186179</v>
      </c>
      <c r="E923" s="128">
        <f t="shared" ca="1" si="66"/>
        <v>88931.240147518372</v>
      </c>
      <c r="F923" s="124">
        <f t="shared" ca="1" si="67"/>
        <v>-2.8747674277400548E-2</v>
      </c>
      <c r="G923" s="128"/>
      <c r="H923" s="128"/>
      <c r="I923" s="124"/>
      <c r="J923" s="125"/>
      <c r="K923" s="128"/>
    </row>
    <row r="924" spans="1:11" x14ac:dyDescent="0.3">
      <c r="A924" s="73">
        <v>42503</v>
      </c>
      <c r="B924" s="130">
        <v>2046.6099850000001</v>
      </c>
      <c r="C924" s="125">
        <f t="shared" si="64"/>
        <v>-9.0495635290617216E-3</v>
      </c>
      <c r="D924" s="128">
        <f t="shared" si="65"/>
        <v>-9049.5635290617211</v>
      </c>
      <c r="E924" s="128">
        <f t="shared" ca="1" si="66"/>
        <v>88931.240147518372</v>
      </c>
      <c r="F924" s="124">
        <f t="shared" ca="1" si="67"/>
        <v>-3.8789201531406525E-2</v>
      </c>
      <c r="G924" s="128"/>
      <c r="H924" s="128"/>
      <c r="I924" s="124"/>
      <c r="J924" s="125"/>
      <c r="K924" s="128"/>
    </row>
    <row r="925" spans="1:11" x14ac:dyDescent="0.3">
      <c r="A925" s="73">
        <v>42502</v>
      </c>
      <c r="B925" s="130">
        <v>2064.110107</v>
      </c>
      <c r="C925" s="125">
        <f t="shared" si="64"/>
        <v>-5.6363307178673994E-3</v>
      </c>
      <c r="D925" s="128">
        <f t="shared" si="65"/>
        <v>-5636.3307178673995</v>
      </c>
      <c r="E925" s="128">
        <f t="shared" ca="1" si="66"/>
        <v>88931.240147518372</v>
      </c>
      <c r="F925" s="124">
        <f t="shared" ca="1" si="67"/>
        <v>-2.7615322510308182E-2</v>
      </c>
      <c r="G925" s="128"/>
      <c r="H925" s="128"/>
      <c r="I925" s="124"/>
      <c r="J925" s="125"/>
      <c r="K925" s="128"/>
    </row>
    <row r="926" spans="1:11" x14ac:dyDescent="0.3">
      <c r="A926" s="73">
        <v>42501</v>
      </c>
      <c r="B926" s="130">
        <v>2064.459961</v>
      </c>
      <c r="C926" s="125">
        <f t="shared" si="64"/>
        <v>-1.464808841157561E-2</v>
      </c>
      <c r="D926" s="128">
        <f t="shared" si="65"/>
        <v>-14648.088411575611</v>
      </c>
      <c r="E926" s="128">
        <f t="shared" ca="1" si="66"/>
        <v>88931.240147518372</v>
      </c>
      <c r="F926" s="124">
        <f t="shared" ca="1" si="67"/>
        <v>-2.670318909202174E-2</v>
      </c>
      <c r="G926" s="128"/>
      <c r="H926" s="128"/>
      <c r="I926" s="124"/>
      <c r="J926" s="125"/>
      <c r="K926" s="128"/>
    </row>
    <row r="927" spans="1:11" x14ac:dyDescent="0.3">
      <c r="A927" s="73">
        <v>42500</v>
      </c>
      <c r="B927" s="130">
        <v>2084.389893</v>
      </c>
      <c r="C927" s="125">
        <f t="shared" si="64"/>
        <v>-3.4947928341755308E-3</v>
      </c>
      <c r="D927" s="128">
        <f t="shared" si="65"/>
        <v>-3494.792834175531</v>
      </c>
      <c r="E927" s="128">
        <f t="shared" ca="1" si="66"/>
        <v>88931.240147518372</v>
      </c>
      <c r="F927" s="124">
        <f t="shared" ca="1" si="67"/>
        <v>-6.7144252669972815E-3</v>
      </c>
      <c r="G927" s="128"/>
      <c r="H927" s="128"/>
      <c r="I927" s="124"/>
      <c r="J927" s="125"/>
      <c r="K927" s="128"/>
    </row>
    <row r="928" spans="1:11" x14ac:dyDescent="0.3">
      <c r="A928" s="73">
        <v>42499</v>
      </c>
      <c r="B928" s="130">
        <v>2058.6899410000001</v>
      </c>
      <c r="C928" s="125">
        <f t="shared" si="64"/>
        <v>-1.3938230117209516E-2</v>
      </c>
      <c r="D928" s="128">
        <f t="shared" si="65"/>
        <v>-13938.230117209516</v>
      </c>
      <c r="E928" s="128">
        <f t="shared" ca="1" si="66"/>
        <v>88931.240147518372</v>
      </c>
      <c r="F928" s="124">
        <f t="shared" ca="1" si="67"/>
        <v>-1.9260534770054738E-2</v>
      </c>
      <c r="G928" s="128"/>
      <c r="H928" s="128"/>
      <c r="I928" s="124"/>
      <c r="J928" s="125"/>
      <c r="K928" s="128"/>
    </row>
    <row r="929" spans="1:11" x14ac:dyDescent="0.3">
      <c r="A929" s="73">
        <v>42496</v>
      </c>
      <c r="B929" s="130">
        <v>2057.139893</v>
      </c>
      <c r="C929" s="125">
        <f t="shared" si="64"/>
        <v>-1.6466108738677709E-2</v>
      </c>
      <c r="D929" s="128">
        <f t="shared" si="65"/>
        <v>-16466.108738677711</v>
      </c>
      <c r="E929" s="128">
        <f t="shared" ca="1" si="66"/>
        <v>88931.240147518372</v>
      </c>
      <c r="F929" s="124">
        <f t="shared" ca="1" si="67"/>
        <v>-2.2889610281813466E-2</v>
      </c>
      <c r="G929" s="128"/>
      <c r="H929" s="128"/>
      <c r="I929" s="124"/>
      <c r="J929" s="125"/>
      <c r="K929" s="128"/>
    </row>
    <row r="930" spans="1:11" x14ac:dyDescent="0.3">
      <c r="A930" s="73">
        <v>42495</v>
      </c>
      <c r="B930" s="130">
        <v>2050.6298830000001</v>
      </c>
      <c r="C930" s="125">
        <f t="shared" si="64"/>
        <v>-1.9531670104726562E-2</v>
      </c>
      <c r="D930" s="128">
        <f t="shared" si="65"/>
        <v>-19531.670104726563</v>
      </c>
      <c r="E930" s="128">
        <f t="shared" ca="1" si="66"/>
        <v>88931.240147518372</v>
      </c>
      <c r="F930" s="124">
        <f t="shared" ca="1" si="67"/>
        <v>-3.0939091710206923E-2</v>
      </c>
      <c r="G930" s="128"/>
      <c r="H930" s="128"/>
      <c r="I930" s="124"/>
      <c r="J930" s="125"/>
      <c r="K930" s="128"/>
    </row>
    <row r="931" spans="1:11" x14ac:dyDescent="0.3">
      <c r="A931" s="73">
        <v>42494</v>
      </c>
      <c r="B931" s="130">
        <v>2051.1201169999999</v>
      </c>
      <c r="C931" s="125">
        <f t="shared" si="64"/>
        <v>-2.4391070866783271E-2</v>
      </c>
      <c r="D931" s="128">
        <f t="shared" si="65"/>
        <v>-24391.07086678327</v>
      </c>
      <c r="E931" s="128">
        <f t="shared" ca="1" si="66"/>
        <v>88931.240147518372</v>
      </c>
      <c r="F931" s="124">
        <f t="shared" ca="1" si="67"/>
        <v>-1.7662779214559388E-2</v>
      </c>
      <c r="G931" s="128"/>
      <c r="H931" s="128"/>
      <c r="I931" s="124"/>
      <c r="J931" s="125"/>
      <c r="K931" s="128"/>
    </row>
    <row r="932" spans="1:11" x14ac:dyDescent="0.3">
      <c r="A932" s="73">
        <v>42493</v>
      </c>
      <c r="B932" s="130">
        <v>2063.3701169999999</v>
      </c>
      <c r="C932" s="125">
        <f t="shared" si="64"/>
        <v>-1.7816989302631203E-2</v>
      </c>
      <c r="D932" s="128">
        <f t="shared" si="65"/>
        <v>-17816.989302631202</v>
      </c>
      <c r="E932" s="128">
        <f t="shared" ca="1" si="66"/>
        <v>88931.240147518372</v>
      </c>
      <c r="F932" s="124">
        <f t="shared" ca="1" si="67"/>
        <v>-8.0666229793665556E-3</v>
      </c>
      <c r="G932" s="128"/>
      <c r="H932" s="128"/>
      <c r="I932" s="124"/>
      <c r="J932" s="125"/>
      <c r="K932" s="128"/>
    </row>
    <row r="933" spans="1:11" x14ac:dyDescent="0.3">
      <c r="A933" s="73">
        <v>42492</v>
      </c>
      <c r="B933" s="130">
        <v>2081.429932</v>
      </c>
      <c r="C933" s="125">
        <f t="shared" si="64"/>
        <v>-6.1643073510226909E-3</v>
      </c>
      <c r="D933" s="128">
        <f t="shared" si="65"/>
        <v>-6164.3073510226905</v>
      </c>
      <c r="E933" s="128">
        <f t="shared" ca="1" si="66"/>
        <v>88931.240147518372</v>
      </c>
      <c r="F933" s="124">
        <f t="shared" ca="1" si="67"/>
        <v>-3.843112167680407E-3</v>
      </c>
      <c r="G933" s="128"/>
      <c r="H933" s="128"/>
      <c r="I933" s="124"/>
      <c r="J933" s="125"/>
      <c r="K933" s="128"/>
    </row>
    <row r="934" spans="1:11" x14ac:dyDescent="0.3">
      <c r="A934" s="73">
        <v>42489</v>
      </c>
      <c r="B934" s="130">
        <v>2065.3000489999999</v>
      </c>
      <c r="C934" s="125">
        <f t="shared" si="64"/>
        <v>-7.4156335268452667E-3</v>
      </c>
      <c r="D934" s="128">
        <f t="shared" si="65"/>
        <v>-7415.6335268452667</v>
      </c>
      <c r="E934" s="128">
        <f t="shared" ca="1" si="66"/>
        <v>88931.240147518372</v>
      </c>
      <c r="F934" s="124">
        <f t="shared" ca="1" si="67"/>
        <v>-2.3263265010774581E-2</v>
      </c>
      <c r="G934" s="128"/>
      <c r="H934" s="128"/>
      <c r="I934" s="124"/>
      <c r="J934" s="125"/>
      <c r="K934" s="128"/>
    </row>
    <row r="935" spans="1:11" x14ac:dyDescent="0.3">
      <c r="A935" s="73">
        <v>42488</v>
      </c>
      <c r="B935" s="130">
        <v>2075.8100589999999</v>
      </c>
      <c r="C935" s="125">
        <f t="shared" si="64"/>
        <v>-3.3464743770116323E-3</v>
      </c>
      <c r="D935" s="128">
        <f t="shared" si="65"/>
        <v>-3346.4743770116324</v>
      </c>
      <c r="E935" s="128">
        <f t="shared" ca="1" si="66"/>
        <v>88931.240147518372</v>
      </c>
      <c r="F935" s="124">
        <f t="shared" ca="1" si="67"/>
        <v>-1.540584046747473E-2</v>
      </c>
      <c r="G935" s="128"/>
      <c r="H935" s="128"/>
      <c r="I935" s="124"/>
      <c r="J935" s="125"/>
      <c r="K935" s="128"/>
    </row>
    <row r="936" spans="1:11" x14ac:dyDescent="0.3">
      <c r="A936" s="73">
        <v>42487</v>
      </c>
      <c r="B936" s="130">
        <v>2095.1499020000001</v>
      </c>
      <c r="C936" s="125">
        <f t="shared" si="64"/>
        <v>6.1130705990239953E-3</v>
      </c>
      <c r="D936" s="128">
        <f t="shared" si="65"/>
        <v>6113.0705990239949</v>
      </c>
      <c r="E936" s="128">
        <f t="shared" ca="1" si="66"/>
        <v>88931.240147518372</v>
      </c>
      <c r="F936" s="124">
        <f t="shared" ca="1" si="67"/>
        <v>4.6223187391942755E-3</v>
      </c>
      <c r="G936" s="128"/>
      <c r="H936" s="128"/>
      <c r="I936" s="124"/>
      <c r="J936" s="125"/>
      <c r="K936" s="128"/>
    </row>
    <row r="937" spans="1:11" x14ac:dyDescent="0.3">
      <c r="A937" s="73">
        <v>42486</v>
      </c>
      <c r="B937" s="130">
        <v>2091.6999510000001</v>
      </c>
      <c r="C937" s="125">
        <f t="shared" si="64"/>
        <v>1.4541247318596184E-2</v>
      </c>
      <c r="D937" s="128">
        <f t="shared" si="65"/>
        <v>14541.247318596184</v>
      </c>
      <c r="E937" s="128">
        <f t="shared" ca="1" si="66"/>
        <v>88931.240147518372</v>
      </c>
      <c r="F937" s="124">
        <f t="shared" ca="1" si="67"/>
        <v>-7.1908993498785989E-3</v>
      </c>
      <c r="G937" s="128"/>
      <c r="H937" s="128"/>
      <c r="I937" s="124"/>
      <c r="J937" s="125"/>
      <c r="K937" s="128"/>
    </row>
    <row r="938" spans="1:11" x14ac:dyDescent="0.3">
      <c r="A938" s="73">
        <v>42485</v>
      </c>
      <c r="B938" s="130">
        <v>2087.790039</v>
      </c>
      <c r="C938" s="125">
        <f t="shared" si="64"/>
        <v>2.2429125130040362E-2</v>
      </c>
      <c r="D938" s="128">
        <f t="shared" si="65"/>
        <v>22429.12513004036</v>
      </c>
      <c r="E938" s="128">
        <f t="shared" ca="1" si="66"/>
        <v>88931.240147518372</v>
      </c>
      <c r="F938" s="124">
        <f t="shared" ca="1" si="67"/>
        <v>-1.2753206450125787E-2</v>
      </c>
      <c r="G938" s="128"/>
      <c r="H938" s="128"/>
      <c r="I938" s="124"/>
      <c r="J938" s="125"/>
      <c r="K938" s="128"/>
    </row>
    <row r="939" spans="1:11" x14ac:dyDescent="0.3">
      <c r="A939" s="73">
        <v>42482</v>
      </c>
      <c r="B939" s="130">
        <v>2091.580078</v>
      </c>
      <c r="C939" s="125">
        <f t="shared" si="64"/>
        <v>2.1478854520166291E-2</v>
      </c>
      <c r="D939" s="128">
        <f t="shared" si="65"/>
        <v>21478.854520166289</v>
      </c>
      <c r="E939" s="128">
        <f t="shared" ca="1" si="66"/>
        <v>88931.240147518372</v>
      </c>
      <c r="F939" s="124">
        <f t="shared" ca="1" si="67"/>
        <v>-8.2221443399120853E-3</v>
      </c>
      <c r="G939" s="128"/>
      <c r="H939" s="128"/>
      <c r="I939" s="124"/>
      <c r="J939" s="125"/>
      <c r="K939" s="128"/>
    </row>
    <row r="940" spans="1:11" x14ac:dyDescent="0.3">
      <c r="A940" s="73">
        <v>42481</v>
      </c>
      <c r="B940" s="130">
        <v>2091.4799800000001</v>
      </c>
      <c r="C940" s="125">
        <f t="shared" si="64"/>
        <v>2.4276263485955463E-2</v>
      </c>
      <c r="D940" s="128">
        <f t="shared" si="65"/>
        <v>24276.263485955464</v>
      </c>
      <c r="E940" s="128">
        <f t="shared" ca="1" si="66"/>
        <v>88931.240147518372</v>
      </c>
      <c r="F940" s="124">
        <f t="shared" ca="1" si="67"/>
        <v>-1.2376675401132298E-2</v>
      </c>
      <c r="G940" s="128"/>
      <c r="H940" s="128"/>
      <c r="I940" s="124"/>
      <c r="J940" s="125"/>
      <c r="K940" s="128"/>
    </row>
    <row r="941" spans="1:11" x14ac:dyDescent="0.3">
      <c r="A941" s="73">
        <v>42480</v>
      </c>
      <c r="B941" s="130">
        <v>2102.3999020000001</v>
      </c>
      <c r="C941" s="125">
        <f t="shared" si="64"/>
        <v>1.7293600070566351E-2</v>
      </c>
      <c r="D941" s="128">
        <f t="shared" si="65"/>
        <v>17293.60007056635</v>
      </c>
      <c r="E941" s="128">
        <f t="shared" ca="1" si="66"/>
        <v>88931.240147518372</v>
      </c>
      <c r="F941" s="124">
        <f t="shared" ca="1" si="67"/>
        <v>-4.9836153298432606E-3</v>
      </c>
      <c r="G941" s="128"/>
      <c r="H941" s="128"/>
      <c r="I941" s="124"/>
      <c r="J941" s="125"/>
      <c r="K941" s="128"/>
    </row>
    <row r="942" spans="1:11" x14ac:dyDescent="0.3">
      <c r="A942" s="73">
        <v>42479</v>
      </c>
      <c r="B942" s="130">
        <v>2100.8000489999999</v>
      </c>
      <c r="C942" s="125">
        <f t="shared" si="64"/>
        <v>2.7200674664292102E-2</v>
      </c>
      <c r="D942" s="128">
        <f t="shared" si="65"/>
        <v>27200.674664292103</v>
      </c>
      <c r="E942" s="128">
        <f t="shared" ca="1" si="66"/>
        <v>88931.240147518372</v>
      </c>
      <c r="F942" s="124">
        <f t="shared" ca="1" si="67"/>
        <v>-3.396607209087299E-3</v>
      </c>
      <c r="G942" s="128"/>
      <c r="H942" s="128"/>
      <c r="I942" s="124"/>
      <c r="J942" s="125"/>
      <c r="K942" s="128"/>
    </row>
    <row r="943" spans="1:11" x14ac:dyDescent="0.3">
      <c r="A943" s="73">
        <v>42478</v>
      </c>
      <c r="B943" s="130">
        <v>2094.3400879999999</v>
      </c>
      <c r="C943" s="125">
        <f t="shared" si="64"/>
        <v>1.3653645509951629E-2</v>
      </c>
      <c r="D943" s="128">
        <f t="shared" si="65"/>
        <v>13653.645509951628</v>
      </c>
      <c r="E943" s="128">
        <f t="shared" ca="1" si="66"/>
        <v>88931.240147518372</v>
      </c>
      <c r="F943" s="124">
        <f t="shared" ca="1" si="67"/>
        <v>-1.406553669327737E-3</v>
      </c>
      <c r="G943" s="128"/>
      <c r="H943" s="128"/>
      <c r="I943" s="124"/>
      <c r="J943" s="125"/>
      <c r="K943" s="128"/>
    </row>
    <row r="944" spans="1:11" x14ac:dyDescent="0.3">
      <c r="A944" s="73">
        <v>42475</v>
      </c>
      <c r="B944" s="130">
        <v>2080.7299800000001</v>
      </c>
      <c r="C944" s="125">
        <f t="shared" si="64"/>
        <v>3.835405054455121E-3</v>
      </c>
      <c r="D944" s="128">
        <f t="shared" si="65"/>
        <v>3835.405054455121</v>
      </c>
      <c r="E944" s="128">
        <f t="shared" ca="1" si="66"/>
        <v>88931.240147518372</v>
      </c>
      <c r="F944" s="124">
        <f t="shared" ca="1" si="67"/>
        <v>-9.3648461806108418E-3</v>
      </c>
      <c r="G944" s="128"/>
      <c r="H944" s="128"/>
      <c r="I944" s="124"/>
      <c r="J944" s="125"/>
      <c r="K944" s="128"/>
    </row>
    <row r="945" spans="1:11" x14ac:dyDescent="0.3">
      <c r="A945" s="73">
        <v>42474</v>
      </c>
      <c r="B945" s="130">
        <v>2082.780029</v>
      </c>
      <c r="C945" s="125">
        <f t="shared" si="64"/>
        <v>1.1185896817976548E-2</v>
      </c>
      <c r="D945" s="128">
        <f t="shared" si="65"/>
        <v>11185.896817976549</v>
      </c>
      <c r="E945" s="128">
        <f t="shared" ca="1" si="66"/>
        <v>88931.240147518372</v>
      </c>
      <c r="F945" s="124">
        <f t="shared" ca="1" si="67"/>
        <v>7.6884125942067172E-4</v>
      </c>
      <c r="G945" s="128"/>
      <c r="H945" s="128"/>
      <c r="I945" s="124"/>
      <c r="J945" s="125"/>
      <c r="K945" s="128"/>
    </row>
    <row r="946" spans="1:11" x14ac:dyDescent="0.3">
      <c r="A946" s="73">
        <v>42473</v>
      </c>
      <c r="B946" s="130">
        <v>2082.419922</v>
      </c>
      <c r="C946" s="125">
        <f t="shared" si="64"/>
        <v>8.9488463569822319E-3</v>
      </c>
      <c r="D946" s="128">
        <f t="shared" si="65"/>
        <v>8948.8463569822325</v>
      </c>
      <c r="E946" s="128">
        <f t="shared" ca="1" si="66"/>
        <v>88931.240147518372</v>
      </c>
      <c r="F946" s="124">
        <f t="shared" ca="1" si="67"/>
        <v>-1.0722173552948799E-2</v>
      </c>
      <c r="G946" s="128"/>
      <c r="H946" s="128"/>
      <c r="I946" s="124"/>
      <c r="J946" s="125"/>
      <c r="K946" s="128"/>
    </row>
    <row r="947" spans="1:11" x14ac:dyDescent="0.3">
      <c r="A947" s="73">
        <v>42472</v>
      </c>
      <c r="B947" s="130">
        <v>2061.719971</v>
      </c>
      <c r="C947" s="125">
        <f t="shared" si="64"/>
        <v>3.2651719297465132E-3</v>
      </c>
      <c r="D947" s="128">
        <f t="shared" si="65"/>
        <v>3265.1719297465133</v>
      </c>
      <c r="E947" s="128">
        <f t="shared" ca="1" si="66"/>
        <v>88931.240147518372</v>
      </c>
      <c r="F947" s="124">
        <f t="shared" ca="1" si="67"/>
        <v>-2.131836843406254E-2</v>
      </c>
      <c r="G947" s="128"/>
      <c r="H947" s="128"/>
      <c r="I947" s="124"/>
      <c r="J947" s="125"/>
      <c r="K947" s="128"/>
    </row>
    <row r="948" spans="1:11" x14ac:dyDescent="0.3">
      <c r="A948" s="73">
        <v>42471</v>
      </c>
      <c r="B948" s="130">
        <v>2041.98999</v>
      </c>
      <c r="C948" s="125">
        <f t="shared" si="64"/>
        <v>2.4250464550072959E-3</v>
      </c>
      <c r="D948" s="128">
        <f t="shared" si="65"/>
        <v>2425.0464550072957</v>
      </c>
      <c r="E948" s="128">
        <f t="shared" ca="1" si="66"/>
        <v>88931.240147518372</v>
      </c>
      <c r="F948" s="124">
        <f t="shared" ca="1" si="67"/>
        <v>-2.5693800928957122E-2</v>
      </c>
      <c r="G948" s="128"/>
      <c r="H948" s="128"/>
      <c r="I948" s="124"/>
      <c r="J948" s="125"/>
      <c r="K948" s="128"/>
    </row>
    <row r="949" spans="1:11" x14ac:dyDescent="0.3">
      <c r="A949" s="73">
        <v>42468</v>
      </c>
      <c r="B949" s="130">
        <v>2047.599976</v>
      </c>
      <c r="C949" s="125">
        <f t="shared" si="64"/>
        <v>5.7271016522584262E-3</v>
      </c>
      <c r="D949" s="128">
        <f t="shared" si="65"/>
        <v>5727.1016522584259</v>
      </c>
      <c r="E949" s="128">
        <f t="shared" ca="1" si="66"/>
        <v>88931.240147518372</v>
      </c>
      <c r="F949" s="124">
        <f t="shared" ca="1" si="67"/>
        <v>-2.1424830200718059E-2</v>
      </c>
      <c r="G949" s="128"/>
      <c r="H949" s="128"/>
      <c r="I949" s="124"/>
      <c r="J949" s="125"/>
      <c r="K949" s="128"/>
    </row>
    <row r="950" spans="1:11" x14ac:dyDescent="0.3">
      <c r="A950" s="73">
        <v>42467</v>
      </c>
      <c r="B950" s="130">
        <v>2041.910034</v>
      </c>
      <c r="C950" s="125">
        <f t="shared" si="64"/>
        <v>2.5531730583017165E-3</v>
      </c>
      <c r="D950" s="128">
        <f t="shared" si="65"/>
        <v>2553.1730583017165</v>
      </c>
      <c r="E950" s="128">
        <f t="shared" ca="1" si="66"/>
        <v>88931.240147518372</v>
      </c>
      <c r="F950" s="124">
        <f t="shared" ca="1" si="67"/>
        <v>-2.8614798488971194E-2</v>
      </c>
      <c r="G950" s="128"/>
      <c r="H950" s="128"/>
      <c r="I950" s="124"/>
      <c r="J950" s="125"/>
      <c r="K950" s="128"/>
    </row>
    <row r="951" spans="1:11" x14ac:dyDescent="0.3">
      <c r="A951" s="73">
        <v>42466</v>
      </c>
      <c r="B951" s="130">
        <v>2066.6599120000001</v>
      </c>
      <c r="C951" s="125">
        <f t="shared" si="64"/>
        <v>8.2251256693184338E-3</v>
      </c>
      <c r="D951" s="128">
        <f t="shared" si="65"/>
        <v>8225.1256693184332</v>
      </c>
      <c r="E951" s="128">
        <f t="shared" ca="1" si="66"/>
        <v>88931.240147518372</v>
      </c>
      <c r="F951" s="124">
        <f t="shared" ca="1" si="67"/>
        <v>-1.1725447258165378E-2</v>
      </c>
      <c r="G951" s="128"/>
      <c r="H951" s="128"/>
      <c r="I951" s="124"/>
      <c r="J951" s="125"/>
      <c r="K951" s="128"/>
    </row>
    <row r="952" spans="1:11" x14ac:dyDescent="0.3">
      <c r="A952" s="73">
        <v>42465</v>
      </c>
      <c r="B952" s="130">
        <v>2045.170044</v>
      </c>
      <c r="C952" s="125">
        <f t="shared" si="64"/>
        <v>-3.134165379631404E-3</v>
      </c>
      <c r="D952" s="128">
        <f t="shared" si="65"/>
        <v>-3134.165379631404</v>
      </c>
      <c r="E952" s="128">
        <f t="shared" ca="1" si="66"/>
        <v>88931.240147518372</v>
      </c>
      <c r="F952" s="124">
        <f t="shared" ca="1" si="67"/>
        <v>-1.7642470689736456E-2</v>
      </c>
      <c r="G952" s="128"/>
      <c r="H952" s="128"/>
      <c r="I952" s="124"/>
      <c r="J952" s="125"/>
      <c r="K952" s="128"/>
    </row>
    <row r="953" spans="1:11" x14ac:dyDescent="0.3">
      <c r="A953" s="73">
        <v>42464</v>
      </c>
      <c r="B953" s="130">
        <v>2066.1298830000001</v>
      </c>
      <c r="C953" s="125">
        <f t="shared" si="64"/>
        <v>8.0747296373750999E-3</v>
      </c>
      <c r="D953" s="128">
        <f t="shared" si="65"/>
        <v>8074.7296373750996</v>
      </c>
      <c r="E953" s="128">
        <f t="shared" ca="1" si="66"/>
        <v>88931.240147518372</v>
      </c>
      <c r="F953" s="124">
        <f t="shared" ca="1" si="67"/>
        <v>-4.9126076379074624E-3</v>
      </c>
      <c r="G953" s="128"/>
      <c r="H953" s="128"/>
      <c r="I953" s="124"/>
      <c r="J953" s="125"/>
      <c r="K953" s="128"/>
    </row>
    <row r="954" spans="1:11" x14ac:dyDescent="0.3">
      <c r="A954" s="73">
        <v>42461</v>
      </c>
      <c r="B954" s="130">
        <v>2072.780029</v>
      </c>
      <c r="C954" s="125">
        <f t="shared" si="64"/>
        <v>1.5774880567064331E-2</v>
      </c>
      <c r="D954" s="128">
        <f t="shared" si="65"/>
        <v>15774.880567064331</v>
      </c>
      <c r="E954" s="128">
        <f t="shared" ca="1" si="66"/>
        <v>88931.240147518372</v>
      </c>
      <c r="F954" s="124">
        <f t="shared" ca="1" si="67"/>
        <v>-3.768149666506293E-3</v>
      </c>
      <c r="G954" s="128"/>
      <c r="H954" s="128"/>
      <c r="I954" s="124"/>
      <c r="J954" s="125"/>
      <c r="K954" s="128"/>
    </row>
    <row r="955" spans="1:11" x14ac:dyDescent="0.3">
      <c r="A955" s="73">
        <v>42460</v>
      </c>
      <c r="B955" s="130">
        <v>2059.73999</v>
      </c>
      <c r="C955" s="125">
        <f t="shared" si="64"/>
        <v>1.6041682434668525E-2</v>
      </c>
      <c r="D955" s="128">
        <f t="shared" si="65"/>
        <v>16041.682434668524</v>
      </c>
      <c r="E955" s="128">
        <f t="shared" ca="1" si="66"/>
        <v>88931.240147518372</v>
      </c>
      <c r="F955" s="124">
        <f t="shared" ca="1" si="67"/>
        <v>-3.4930386346269104E-3</v>
      </c>
      <c r="G955" s="128"/>
      <c r="H955" s="128"/>
      <c r="I955" s="124"/>
      <c r="J955" s="125"/>
      <c r="K955" s="128"/>
    </row>
    <row r="956" spans="1:11" x14ac:dyDescent="0.3">
      <c r="A956" s="73">
        <v>42459</v>
      </c>
      <c r="B956" s="130">
        <v>2063.9499510000001</v>
      </c>
      <c r="C956" s="125">
        <f t="shared" si="64"/>
        <v>2.3820219806098608E-2</v>
      </c>
      <c r="D956" s="128">
        <f t="shared" si="65"/>
        <v>23820.219806098608</v>
      </c>
      <c r="E956" s="128">
        <f t="shared" ca="1" si="66"/>
        <v>88931.240147518372</v>
      </c>
      <c r="F956" s="124">
        <f t="shared" ca="1" si="67"/>
        <v>2.0682773242712837E-3</v>
      </c>
      <c r="G956" s="128"/>
      <c r="H956" s="128"/>
      <c r="I956" s="124"/>
      <c r="J956" s="125"/>
      <c r="K956" s="128"/>
    </row>
    <row r="957" spans="1:11" x14ac:dyDescent="0.3">
      <c r="A957" s="73">
        <v>42458</v>
      </c>
      <c r="B957" s="130">
        <v>2055.01001</v>
      </c>
      <c r="C957" s="125">
        <f t="shared" si="64"/>
        <v>1.7513019516995465E-2</v>
      </c>
      <c r="D957" s="128">
        <f t="shared" si="65"/>
        <v>17513.019516995464</v>
      </c>
      <c r="E957" s="128">
        <f t="shared" ca="1" si="66"/>
        <v>88931.240147518372</v>
      </c>
      <c r="F957" s="124">
        <f t="shared" ca="1" si="67"/>
        <v>-6.2285148951110036E-3</v>
      </c>
      <c r="G957" s="128"/>
      <c r="H957" s="128"/>
      <c r="I957" s="124"/>
      <c r="J957" s="125"/>
      <c r="K957" s="128"/>
    </row>
    <row r="958" spans="1:11" x14ac:dyDescent="0.3">
      <c r="A958" s="73">
        <v>42457</v>
      </c>
      <c r="B958" s="130">
        <v>2037.0500489999999</v>
      </c>
      <c r="C958" s="125">
        <f t="shared" si="64"/>
        <v>7.3485223611839956E-3</v>
      </c>
      <c r="D958" s="128">
        <f t="shared" si="65"/>
        <v>7348.5223611839956</v>
      </c>
      <c r="E958" s="128">
        <f t="shared" ca="1" si="66"/>
        <v>88931.240147518372</v>
      </c>
      <c r="F958" s="124">
        <f t="shared" ca="1" si="67"/>
        <v>-2.357827538336088E-2</v>
      </c>
      <c r="G958" s="128"/>
      <c r="H958" s="128"/>
      <c r="I958" s="124"/>
      <c r="J958" s="125"/>
      <c r="K958" s="128"/>
    </row>
    <row r="959" spans="1:11" x14ac:dyDescent="0.3">
      <c r="A959" s="73">
        <v>42453</v>
      </c>
      <c r="B959" s="130">
        <v>2035.9399410000001</v>
      </c>
      <c r="C959" s="125">
        <f t="shared" si="64"/>
        <v>2.3306541744473996E-2</v>
      </c>
      <c r="D959" s="128">
        <f t="shared" si="65"/>
        <v>23306.541744473998</v>
      </c>
      <c r="E959" s="128">
        <f t="shared" ca="1" si="66"/>
        <v>88931.240147518372</v>
      </c>
      <c r="F959" s="124">
        <f t="shared" ca="1" si="67"/>
        <v>-1.216877019952467E-2</v>
      </c>
      <c r="G959" s="128"/>
      <c r="H959" s="128"/>
      <c r="I959" s="124"/>
      <c r="J959" s="125"/>
      <c r="K959" s="128"/>
    </row>
    <row r="960" spans="1:11" x14ac:dyDescent="0.3">
      <c r="A960" s="73">
        <v>42452</v>
      </c>
      <c r="B960" s="130">
        <v>2036.709961</v>
      </c>
      <c r="C960" s="125">
        <f t="shared" si="64"/>
        <v>2.3853066347018226E-2</v>
      </c>
      <c r="D960" s="128">
        <f t="shared" si="65"/>
        <v>23853.066347018226</v>
      </c>
      <c r="E960" s="128">
        <f t="shared" ca="1" si="66"/>
        <v>88931.240147518372</v>
      </c>
      <c r="F960" s="124">
        <f t="shared" ca="1" si="67"/>
        <v>-9.4545348960651809E-3</v>
      </c>
      <c r="G960" s="128"/>
      <c r="H960" s="128"/>
      <c r="I960" s="124"/>
      <c r="J960" s="125"/>
      <c r="K960" s="128"/>
    </row>
    <row r="961" spans="1:11" x14ac:dyDescent="0.3">
      <c r="A961" s="73">
        <v>42451</v>
      </c>
      <c r="B961" s="130">
        <v>2049.8000489999999</v>
      </c>
      <c r="C961" s="125">
        <f t="shared" si="64"/>
        <v>3.5639601994484682E-2</v>
      </c>
      <c r="D961" s="128">
        <f t="shared" si="65"/>
        <v>35639.601994484685</v>
      </c>
      <c r="E961" s="128">
        <f t="shared" ca="1" si="66"/>
        <v>88931.240147518372</v>
      </c>
      <c r="F961" s="124">
        <f t="shared" ca="1" si="67"/>
        <v>-5.4583827333345436E-3</v>
      </c>
      <c r="G961" s="128"/>
      <c r="H961" s="128"/>
      <c r="I961" s="124"/>
      <c r="J961" s="125"/>
      <c r="K961" s="128"/>
    </row>
    <row r="962" spans="1:11" x14ac:dyDescent="0.3">
      <c r="A962" s="73">
        <v>42450</v>
      </c>
      <c r="B962" s="130">
        <v>2051.6000979999999</v>
      </c>
      <c r="C962" s="125">
        <f t="shared" si="64"/>
        <v>2.4898133518013399E-2</v>
      </c>
      <c r="D962" s="128">
        <f t="shared" si="65"/>
        <v>24898.133518013397</v>
      </c>
      <c r="E962" s="128">
        <f t="shared" ca="1" si="66"/>
        <v>88931.240147518372</v>
      </c>
      <c r="F962" s="124">
        <f t="shared" ca="1" si="67"/>
        <v>-1.9077170451828884E-2</v>
      </c>
      <c r="G962" s="128"/>
      <c r="H962" s="128"/>
      <c r="I962" s="124"/>
      <c r="J962" s="125"/>
      <c r="K962" s="128"/>
    </row>
    <row r="963" spans="1:11" x14ac:dyDescent="0.3">
      <c r="A963" s="73">
        <v>42447</v>
      </c>
      <c r="B963" s="130">
        <v>2049.580078</v>
      </c>
      <c r="C963" s="125">
        <f t="shared" si="64"/>
        <v>2.4795168099816411E-2</v>
      </c>
      <c r="D963" s="128">
        <f t="shared" si="65"/>
        <v>24795.168099816412</v>
      </c>
      <c r="E963" s="128">
        <f t="shared" ca="1" si="66"/>
        <v>88931.240147518372</v>
      </c>
      <c r="F963" s="124">
        <f t="shared" ca="1" si="67"/>
        <v>-2.6059363640637545E-2</v>
      </c>
      <c r="G963" s="128"/>
      <c r="H963" s="128"/>
      <c r="I963" s="124"/>
      <c r="J963" s="125"/>
      <c r="K963" s="128"/>
    </row>
    <row r="964" spans="1:11" x14ac:dyDescent="0.3">
      <c r="A964" s="73">
        <v>42446</v>
      </c>
      <c r="B964" s="130">
        <v>2040.589966</v>
      </c>
      <c r="C964" s="125">
        <f t="shared" si="64"/>
        <v>2.3673091919256484E-2</v>
      </c>
      <c r="D964" s="128">
        <f t="shared" si="65"/>
        <v>23673.091919256483</v>
      </c>
      <c r="E964" s="128">
        <f t="shared" ca="1" si="66"/>
        <v>88931.240147518372</v>
      </c>
      <c r="F964" s="124">
        <f t="shared" ca="1" si="67"/>
        <v>-3.2024158655487134E-2</v>
      </c>
      <c r="G964" s="128"/>
      <c r="H964" s="128"/>
      <c r="I964" s="124"/>
      <c r="J964" s="125"/>
      <c r="K964" s="128"/>
    </row>
    <row r="965" spans="1:11" x14ac:dyDescent="0.3">
      <c r="A965" s="73">
        <v>42445</v>
      </c>
      <c r="B965" s="130">
        <v>2027.219971</v>
      </c>
      <c r="C965" s="125">
        <f t="shared" si="64"/>
        <v>2.0524061016224282E-2</v>
      </c>
      <c r="D965" s="128">
        <f t="shared" si="65"/>
        <v>20524.061016224281</v>
      </c>
      <c r="E965" s="128">
        <f t="shared" ca="1" si="66"/>
        <v>88931.240147518372</v>
      </c>
      <c r="F965" s="124">
        <f t="shared" ca="1" si="67"/>
        <v>-2.9699391847876067E-2</v>
      </c>
      <c r="G965" s="128"/>
      <c r="H965" s="128"/>
      <c r="I965" s="124"/>
      <c r="J965" s="125"/>
      <c r="K965" s="128"/>
    </row>
    <row r="966" spans="1:11" x14ac:dyDescent="0.3">
      <c r="A966" s="73">
        <v>42444</v>
      </c>
      <c r="B966" s="130">
        <v>2015.9300539999999</v>
      </c>
      <c r="C966" s="125">
        <f t="shared" si="64"/>
        <v>1.8995667326760168E-2</v>
      </c>
      <c r="D966" s="128">
        <f t="shared" si="65"/>
        <v>18995.667326760169</v>
      </c>
      <c r="E966" s="128">
        <f t="shared" ca="1" si="66"/>
        <v>88931.240147518372</v>
      </c>
      <c r="F966" s="124">
        <f t="shared" ca="1" si="67"/>
        <v>-3.9804689688020978E-2</v>
      </c>
      <c r="G966" s="128"/>
      <c r="H966" s="128"/>
      <c r="I966" s="124"/>
      <c r="J966" s="125"/>
      <c r="K966" s="128"/>
    </row>
    <row r="967" spans="1:11" x14ac:dyDescent="0.3">
      <c r="A967" s="73">
        <v>42443</v>
      </c>
      <c r="B967" s="130">
        <v>2019.6400149999999</v>
      </c>
      <c r="C967" s="125">
        <f t="shared" si="64"/>
        <v>4.5237904340972745E-2</v>
      </c>
      <c r="D967" s="128">
        <f t="shared" si="65"/>
        <v>45237.904340972746</v>
      </c>
      <c r="E967" s="128">
        <f t="shared" ca="1" si="66"/>
        <v>88931.240147518372</v>
      </c>
      <c r="F967" s="124">
        <f t="shared" ca="1" si="67"/>
        <v>-2.6341676743781628E-2</v>
      </c>
      <c r="G967" s="128"/>
      <c r="H967" s="128"/>
      <c r="I967" s="124"/>
      <c r="J967" s="125"/>
      <c r="K967" s="128"/>
    </row>
    <row r="968" spans="1:11" x14ac:dyDescent="0.3">
      <c r="A968" s="73">
        <v>42440</v>
      </c>
      <c r="B968" s="130">
        <v>2022.1899410000001</v>
      </c>
      <c r="C968" s="125">
        <f t="shared" ref="C968:C1031" si="68">B968/B978-1</f>
        <v>3.8058514994549819E-2</v>
      </c>
      <c r="D968" s="128">
        <f t="shared" ref="D968:D1031" si="69">C968*$B$5</f>
        <v>38058.51499454982</v>
      </c>
      <c r="E968" s="128">
        <f t="shared" ref="E968:E1031" ca="1" si="70">ABS(_xlfn.PERCENTILE.INC(OFFSET(D968,0,0,Window),1-VaRLevel))</f>
        <v>88931.240147518372</v>
      </c>
      <c r="F968" s="124">
        <f t="shared" ca="1" si="67"/>
        <v>-2.8349166425266747E-2</v>
      </c>
      <c r="G968" s="128"/>
      <c r="H968" s="128"/>
      <c r="I968" s="124"/>
      <c r="J968" s="125"/>
      <c r="K968" s="128"/>
    </row>
    <row r="969" spans="1:11" x14ac:dyDescent="0.3">
      <c r="A969" s="73">
        <v>42439</v>
      </c>
      <c r="B969" s="130">
        <v>1989.5699460000001</v>
      </c>
      <c r="C969" s="125">
        <f t="shared" si="68"/>
        <v>1.9403594789555889E-2</v>
      </c>
      <c r="D969" s="128">
        <f t="shared" si="69"/>
        <v>19403.594789555889</v>
      </c>
      <c r="E969" s="128">
        <f t="shared" ca="1" si="70"/>
        <v>88931.240147518372</v>
      </c>
      <c r="F969" s="124">
        <f t="shared" ref="F969:F1032" ca="1" si="71">B969/OFFSET(B969,250,0)-1</f>
        <v>-3.108500976250661E-2</v>
      </c>
      <c r="G969" s="128"/>
      <c r="H969" s="128"/>
      <c r="I969" s="124"/>
      <c r="J969" s="125"/>
      <c r="K969" s="128"/>
    </row>
    <row r="970" spans="1:11" x14ac:dyDescent="0.3">
      <c r="A970" s="73">
        <v>42438</v>
      </c>
      <c r="B970" s="130">
        <v>1989.26001</v>
      </c>
      <c r="C970" s="125">
        <f t="shared" si="68"/>
        <v>3.0811462063549788E-2</v>
      </c>
      <c r="D970" s="128">
        <f t="shared" si="69"/>
        <v>30811.462063549789</v>
      </c>
      <c r="E970" s="128">
        <f t="shared" ca="1" si="70"/>
        <v>88931.240147518372</v>
      </c>
      <c r="F970" s="124">
        <f t="shared" ca="1" si="71"/>
        <v>-3.712090942129509E-2</v>
      </c>
      <c r="G970" s="128"/>
      <c r="H970" s="128"/>
      <c r="I970" s="124"/>
      <c r="J970" s="125"/>
      <c r="K970" s="128"/>
    </row>
    <row r="971" spans="1:11" x14ac:dyDescent="0.3">
      <c r="A971" s="73">
        <v>42437</v>
      </c>
      <c r="B971" s="130">
        <v>1979.26001</v>
      </c>
      <c r="C971" s="125">
        <f t="shared" si="68"/>
        <v>3.0183154578136806E-2</v>
      </c>
      <c r="D971" s="128">
        <f t="shared" si="69"/>
        <v>30183.154578136808</v>
      </c>
      <c r="E971" s="128">
        <f t="shared" ca="1" si="70"/>
        <v>88931.240147518372</v>
      </c>
      <c r="F971" s="124">
        <f t="shared" ca="1" si="71"/>
        <v>-2.9888630895819279E-2</v>
      </c>
      <c r="G971" s="128"/>
      <c r="H971" s="128"/>
      <c r="I971" s="124"/>
      <c r="J971" s="125"/>
      <c r="K971" s="128"/>
    </row>
    <row r="972" spans="1:11" x14ac:dyDescent="0.3">
      <c r="A972" s="73">
        <v>42436</v>
      </c>
      <c r="B972" s="130">
        <v>2001.76001</v>
      </c>
      <c r="C972" s="125">
        <f t="shared" si="68"/>
        <v>2.8918021074273881E-2</v>
      </c>
      <c r="D972" s="128">
        <f t="shared" si="69"/>
        <v>28918.021074273882</v>
      </c>
      <c r="E972" s="128">
        <f t="shared" ca="1" si="70"/>
        <v>88931.240147518372</v>
      </c>
      <c r="F972" s="124">
        <f t="shared" ca="1" si="71"/>
        <v>-2.0742027676292962E-2</v>
      </c>
      <c r="G972" s="128"/>
      <c r="H972" s="128"/>
      <c r="I972" s="124"/>
      <c r="J972" s="125"/>
      <c r="K972" s="128"/>
    </row>
    <row r="973" spans="1:11" x14ac:dyDescent="0.3">
      <c r="A973" s="73">
        <v>42433</v>
      </c>
      <c r="B973" s="130">
        <v>1999.98999</v>
      </c>
      <c r="C973" s="125">
        <f t="shared" si="68"/>
        <v>4.2867252634217534E-2</v>
      </c>
      <c r="D973" s="128">
        <f t="shared" si="69"/>
        <v>42867.252634217533</v>
      </c>
      <c r="E973" s="128">
        <f t="shared" ca="1" si="70"/>
        <v>88931.240147518372</v>
      </c>
      <c r="F973" s="124">
        <f t="shared" ca="1" si="71"/>
        <v>-3.8202750079486703E-2</v>
      </c>
      <c r="G973" s="128"/>
      <c r="H973" s="128"/>
      <c r="I973" s="124"/>
      <c r="J973" s="125"/>
      <c r="K973" s="128"/>
    </row>
    <row r="974" spans="1:11" x14ac:dyDescent="0.3">
      <c r="A974" s="73">
        <v>42432</v>
      </c>
      <c r="B974" s="130">
        <v>1993.400024</v>
      </c>
      <c r="C974" s="125">
        <f t="shared" si="68"/>
        <v>3.9403945987795286E-2</v>
      </c>
      <c r="D974" s="128">
        <f t="shared" si="69"/>
        <v>39403.945987795283</v>
      </c>
      <c r="E974" s="128">
        <f t="shared" ca="1" si="70"/>
        <v>88931.240147518372</v>
      </c>
      <c r="F974" s="124">
        <f t="shared" ca="1" si="71"/>
        <v>-3.7590638367029472E-2</v>
      </c>
      <c r="G974" s="128"/>
      <c r="H974" s="128"/>
      <c r="I974" s="124"/>
      <c r="J974" s="125"/>
      <c r="K974" s="128"/>
    </row>
    <row r="975" spans="1:11" x14ac:dyDescent="0.3">
      <c r="A975" s="73">
        <v>42431</v>
      </c>
      <c r="B975" s="130">
        <v>1986.4499510000001</v>
      </c>
      <c r="C975" s="125">
        <f t="shared" si="68"/>
        <v>3.0947367512875079E-2</v>
      </c>
      <c r="D975" s="128">
        <f t="shared" si="69"/>
        <v>30947.36751287508</v>
      </c>
      <c r="E975" s="128">
        <f t="shared" ca="1" si="70"/>
        <v>88931.240147518372</v>
      </c>
      <c r="F975" s="124">
        <f t="shared" ca="1" si="71"/>
        <v>-5.4539697422681943E-2</v>
      </c>
      <c r="G975" s="128"/>
      <c r="H975" s="128"/>
      <c r="I975" s="124"/>
      <c r="J975" s="125"/>
      <c r="K975" s="128"/>
    </row>
    <row r="976" spans="1:11" x14ac:dyDescent="0.3">
      <c r="A976" s="73">
        <v>42430</v>
      </c>
      <c r="B976" s="130">
        <v>1978.349976</v>
      </c>
      <c r="C976" s="125">
        <f t="shared" si="68"/>
        <v>4.366474742361115E-2</v>
      </c>
      <c r="D976" s="128">
        <f t="shared" si="69"/>
        <v>43664.747423611152</v>
      </c>
      <c r="E976" s="128">
        <f t="shared" ca="1" si="70"/>
        <v>88931.240147518372</v>
      </c>
      <c r="F976" s="124">
        <f t="shared" ca="1" si="71"/>
        <v>-5.7268683954581623E-2</v>
      </c>
      <c r="G976" s="128"/>
      <c r="H976" s="128"/>
      <c r="I976" s="124"/>
      <c r="J976" s="125"/>
      <c r="K976" s="128"/>
    </row>
    <row r="977" spans="1:11" x14ac:dyDescent="0.3">
      <c r="A977" s="73">
        <v>42429</v>
      </c>
      <c r="B977" s="130">
        <v>1932.2299800000001</v>
      </c>
      <c r="C977" s="125">
        <f t="shared" si="68"/>
        <v>3.6170459759894857E-2</v>
      </c>
      <c r="D977" s="128">
        <f t="shared" si="69"/>
        <v>36170.45975989486</v>
      </c>
      <c r="E977" s="128">
        <f t="shared" ca="1" si="70"/>
        <v>88931.240147518372</v>
      </c>
      <c r="F977" s="124">
        <f t="shared" ca="1" si="71"/>
        <v>-8.3286702874439289E-2</v>
      </c>
      <c r="G977" s="128"/>
      <c r="H977" s="128"/>
      <c r="I977" s="124"/>
      <c r="J977" s="125"/>
      <c r="K977" s="128"/>
    </row>
    <row r="978" spans="1:11" x14ac:dyDescent="0.3">
      <c r="A978" s="73">
        <v>42426</v>
      </c>
      <c r="B978" s="130">
        <v>1948.0500489999999</v>
      </c>
      <c r="C978" s="125">
        <f t="shared" si="68"/>
        <v>6.5043680900737977E-2</v>
      </c>
      <c r="D978" s="128">
        <f t="shared" si="69"/>
        <v>65043.680900737978</v>
      </c>
      <c r="E978" s="128">
        <f t="shared" ca="1" si="70"/>
        <v>88931.240147518372</v>
      </c>
      <c r="F978" s="124">
        <f t="shared" ca="1" si="71"/>
        <v>-7.9975749652829831E-2</v>
      </c>
      <c r="G978" s="128"/>
      <c r="H978" s="128"/>
      <c r="I978" s="124"/>
      <c r="J978" s="125"/>
      <c r="K978" s="128"/>
    </row>
    <row r="979" spans="1:11" x14ac:dyDescent="0.3">
      <c r="A979" s="73">
        <v>42425</v>
      </c>
      <c r="B979" s="130">
        <v>1951.6999510000001</v>
      </c>
      <c r="C979" s="125">
        <f t="shared" si="68"/>
        <v>5.3913344857980716E-2</v>
      </c>
      <c r="D979" s="128">
        <f t="shared" si="69"/>
        <v>53913.344857980715</v>
      </c>
      <c r="E979" s="128">
        <f t="shared" ca="1" si="70"/>
        <v>88931.240147518372</v>
      </c>
      <c r="F979" s="124">
        <f t="shared" ca="1" si="71"/>
        <v>-7.2606343074364421E-2</v>
      </c>
      <c r="G979" s="128"/>
      <c r="H979" s="128"/>
      <c r="I979" s="124"/>
      <c r="J979" s="125"/>
      <c r="K979" s="128"/>
    </row>
    <row r="980" spans="1:11" x14ac:dyDescent="0.3">
      <c r="A980" s="73">
        <v>42424</v>
      </c>
      <c r="B980" s="130">
        <v>1929.8000489999999</v>
      </c>
      <c r="C980" s="125">
        <f t="shared" si="68"/>
        <v>4.189054677046955E-2</v>
      </c>
      <c r="D980" s="128">
        <f t="shared" si="69"/>
        <v>41890.546770469547</v>
      </c>
      <c r="E980" s="128">
        <f t="shared" ca="1" si="70"/>
        <v>88931.240147518372</v>
      </c>
      <c r="F980" s="124">
        <f t="shared" ca="1" si="71"/>
        <v>-8.5723462793728555E-2</v>
      </c>
      <c r="G980" s="128"/>
      <c r="H980" s="128"/>
      <c r="I980" s="124"/>
      <c r="J980" s="125"/>
      <c r="K980" s="128"/>
    </row>
    <row r="981" spans="1:11" x14ac:dyDescent="0.3">
      <c r="A981" s="73">
        <v>42423</v>
      </c>
      <c r="B981" s="130">
        <v>1921.2700199999999</v>
      </c>
      <c r="C981" s="125">
        <f t="shared" si="68"/>
        <v>3.6596858360246065E-2</v>
      </c>
      <c r="D981" s="128">
        <f t="shared" si="69"/>
        <v>36596.858360246064</v>
      </c>
      <c r="E981" s="128">
        <f t="shared" ca="1" si="70"/>
        <v>88931.240147518372</v>
      </c>
      <c r="F981" s="124">
        <f t="shared" ca="1" si="71"/>
        <v>-9.1108246171183405E-2</v>
      </c>
      <c r="G981" s="128"/>
      <c r="H981" s="128"/>
      <c r="I981" s="124"/>
      <c r="J981" s="125"/>
      <c r="K981" s="128"/>
    </row>
    <row r="982" spans="1:11" x14ac:dyDescent="0.3">
      <c r="A982" s="73">
        <v>42422</v>
      </c>
      <c r="B982" s="130">
        <v>1945.5</v>
      </c>
      <c r="C982" s="125">
        <f t="shared" si="68"/>
        <v>3.4812876941660686E-2</v>
      </c>
      <c r="D982" s="128">
        <f t="shared" si="69"/>
        <v>34812.876941660688</v>
      </c>
      <c r="E982" s="128">
        <f t="shared" ca="1" si="70"/>
        <v>88931.240147518372</v>
      </c>
      <c r="F982" s="124">
        <f t="shared" ca="1" si="71"/>
        <v>-8.0350550043966851E-2</v>
      </c>
      <c r="G982" s="128"/>
      <c r="H982" s="128"/>
      <c r="I982" s="124"/>
      <c r="J982" s="125"/>
      <c r="K982" s="128"/>
    </row>
    <row r="983" spans="1:11" x14ac:dyDescent="0.3">
      <c r="A983" s="73">
        <v>42419</v>
      </c>
      <c r="B983" s="130">
        <v>1917.780029</v>
      </c>
      <c r="C983" s="125">
        <f t="shared" si="68"/>
        <v>1.2164650915484909E-3</v>
      </c>
      <c r="D983" s="128">
        <f t="shared" si="69"/>
        <v>1216.4650915484908</v>
      </c>
      <c r="E983" s="128">
        <f t="shared" ca="1" si="70"/>
        <v>88931.240147518372</v>
      </c>
      <c r="F983" s="124">
        <f t="shared" ca="1" si="71"/>
        <v>-9.09529929011611E-2</v>
      </c>
      <c r="G983" s="128"/>
      <c r="H983" s="128"/>
      <c r="I983" s="124"/>
      <c r="J983" s="125"/>
      <c r="K983" s="128"/>
    </row>
    <row r="984" spans="1:11" x14ac:dyDescent="0.3">
      <c r="A984" s="73">
        <v>42418</v>
      </c>
      <c r="B984" s="130">
        <v>1917.829956</v>
      </c>
      <c r="C984" s="125">
        <f t="shared" si="68"/>
        <v>2.7711601489317506E-3</v>
      </c>
      <c r="D984" s="128">
        <f t="shared" si="69"/>
        <v>2771.1601489317504</v>
      </c>
      <c r="E984" s="128">
        <f t="shared" ca="1" si="70"/>
        <v>88931.240147518372</v>
      </c>
      <c r="F984" s="124">
        <f t="shared" ca="1" si="71"/>
        <v>-9.1205083888997174E-2</v>
      </c>
      <c r="G984" s="128"/>
      <c r="H984" s="128"/>
      <c r="I984" s="124"/>
      <c r="J984" s="125"/>
      <c r="K984" s="128"/>
    </row>
    <row r="985" spans="1:11" x14ac:dyDescent="0.3">
      <c r="A985" s="73">
        <v>42417</v>
      </c>
      <c r="B985" s="130">
        <v>1926.8199460000001</v>
      </c>
      <c r="C985" s="125">
        <f t="shared" si="68"/>
        <v>1.2501072835146454E-2</v>
      </c>
      <c r="D985" s="128">
        <f t="shared" si="69"/>
        <v>12501.072835146453</v>
      </c>
      <c r="E985" s="128">
        <f t="shared" ca="1" si="70"/>
        <v>88931.240147518372</v>
      </c>
      <c r="F985" s="124">
        <f t="shared" ca="1" si="71"/>
        <v>-8.1351168793633799E-2</v>
      </c>
      <c r="G985" s="128"/>
      <c r="H985" s="128"/>
      <c r="I985" s="124"/>
      <c r="J985" s="125"/>
      <c r="K985" s="128"/>
    </row>
    <row r="986" spans="1:11" x14ac:dyDescent="0.3">
      <c r="A986" s="73">
        <v>42416</v>
      </c>
      <c r="B986" s="130">
        <v>1895.579956</v>
      </c>
      <c r="C986" s="125">
        <f t="shared" si="68"/>
        <v>-2.2584562533942365E-2</v>
      </c>
      <c r="D986" s="128">
        <f t="shared" si="69"/>
        <v>-22584.562533942364</v>
      </c>
      <c r="E986" s="128">
        <f t="shared" ca="1" si="70"/>
        <v>88931.240147518372</v>
      </c>
      <c r="F986" s="124">
        <f t="shared" ca="1" si="71"/>
        <v>-9.7205280142668937E-2</v>
      </c>
      <c r="G986" s="128"/>
      <c r="H986" s="128"/>
      <c r="I986" s="124"/>
      <c r="J986" s="125"/>
      <c r="K986" s="128"/>
    </row>
    <row r="987" spans="1:11" x14ac:dyDescent="0.3">
      <c r="A987" s="73">
        <v>42412</v>
      </c>
      <c r="B987" s="130">
        <v>1864.780029</v>
      </c>
      <c r="C987" s="125">
        <f t="shared" si="68"/>
        <v>-3.8892075923040892E-2</v>
      </c>
      <c r="D987" s="128">
        <f t="shared" si="69"/>
        <v>-38892.075923040895</v>
      </c>
      <c r="E987" s="128">
        <f t="shared" ca="1" si="70"/>
        <v>88931.240147518372</v>
      </c>
      <c r="F987" s="124">
        <f t="shared" ca="1" si="71"/>
        <v>-0.11215329381457761</v>
      </c>
      <c r="G987" s="128"/>
      <c r="H987" s="128"/>
      <c r="I987" s="124"/>
      <c r="J987" s="125"/>
      <c r="K987" s="128"/>
    </row>
    <row r="988" spans="1:11" x14ac:dyDescent="0.3">
      <c r="A988" s="73">
        <v>42411</v>
      </c>
      <c r="B988" s="130">
        <v>1829.079956</v>
      </c>
      <c r="C988" s="125">
        <f t="shared" si="68"/>
        <v>-3.395024163880811E-2</v>
      </c>
      <c r="D988" s="128">
        <f t="shared" si="69"/>
        <v>-33950.241638808111</v>
      </c>
      <c r="E988" s="128">
        <f t="shared" ca="1" si="70"/>
        <v>88931.240147518372</v>
      </c>
      <c r="F988" s="124">
        <f t="shared" ca="1" si="71"/>
        <v>-0.1277593289799156</v>
      </c>
      <c r="G988" s="128"/>
      <c r="H988" s="128"/>
      <c r="I988" s="124"/>
      <c r="J988" s="125"/>
      <c r="K988" s="128"/>
    </row>
    <row r="989" spans="1:11" x14ac:dyDescent="0.3">
      <c r="A989" s="73">
        <v>42410</v>
      </c>
      <c r="B989" s="130">
        <v>1851.8599850000001</v>
      </c>
      <c r="C989" s="125">
        <f t="shared" si="68"/>
        <v>-1.651130768690301E-2</v>
      </c>
      <c r="D989" s="128">
        <f t="shared" si="69"/>
        <v>-16511.307686903008</v>
      </c>
      <c r="E989" s="128">
        <f t="shared" ca="1" si="70"/>
        <v>88931.240147518372</v>
      </c>
      <c r="F989" s="124">
        <f t="shared" ca="1" si="71"/>
        <v>-0.11329770802974137</v>
      </c>
      <c r="G989" s="128"/>
      <c r="H989" s="128"/>
      <c r="I989" s="124"/>
      <c r="J989" s="125"/>
      <c r="K989" s="128"/>
    </row>
    <row r="990" spans="1:11" x14ac:dyDescent="0.3">
      <c r="A990" s="73">
        <v>42409</v>
      </c>
      <c r="B990" s="130">
        <v>1852.209961</v>
      </c>
      <c r="C990" s="125">
        <f t="shared" si="68"/>
        <v>-2.7011574657334725E-2</v>
      </c>
      <c r="D990" s="128">
        <f t="shared" si="69"/>
        <v>-27011.574657334724</v>
      </c>
      <c r="E990" s="128">
        <f t="shared" ca="1" si="70"/>
        <v>88931.240147518372</v>
      </c>
      <c r="F990" s="124">
        <f t="shared" ca="1" si="71"/>
        <v>-0.10457671146527991</v>
      </c>
      <c r="G990" s="128"/>
      <c r="H990" s="128"/>
      <c r="I990" s="124"/>
      <c r="J990" s="125"/>
      <c r="K990" s="128"/>
    </row>
    <row r="991" spans="1:11" x14ac:dyDescent="0.3">
      <c r="A991" s="73">
        <v>42408</v>
      </c>
      <c r="B991" s="130">
        <v>1853.4399410000001</v>
      </c>
      <c r="C991" s="125">
        <f t="shared" si="68"/>
        <v>-1.259403731015063E-2</v>
      </c>
      <c r="D991" s="128">
        <f t="shared" si="69"/>
        <v>-12594.03731015063</v>
      </c>
      <c r="E991" s="128">
        <f t="shared" ca="1" si="70"/>
        <v>88931.240147518372</v>
      </c>
      <c r="F991" s="124">
        <f t="shared" ca="1" si="71"/>
        <v>-0.10400811076495875</v>
      </c>
      <c r="G991" s="128"/>
      <c r="H991" s="128"/>
      <c r="I991" s="124"/>
      <c r="J991" s="125"/>
      <c r="K991" s="128"/>
    </row>
    <row r="992" spans="1:11" x14ac:dyDescent="0.3">
      <c r="A992" s="73">
        <v>42405</v>
      </c>
      <c r="B992" s="130">
        <v>1880.0500489999999</v>
      </c>
      <c r="C992" s="125">
        <f t="shared" si="68"/>
        <v>-1.4080431413325156E-2</v>
      </c>
      <c r="D992" s="128">
        <f t="shared" si="69"/>
        <v>-14080.431413325156</v>
      </c>
      <c r="E992" s="128">
        <f t="shared" ca="1" si="70"/>
        <v>88931.240147518372</v>
      </c>
      <c r="F992" s="124">
        <f t="shared" ca="1" si="71"/>
        <v>-8.1441678871970513E-2</v>
      </c>
      <c r="G992" s="128"/>
      <c r="H992" s="128"/>
      <c r="I992" s="124"/>
      <c r="J992" s="125"/>
      <c r="K992" s="128"/>
    </row>
    <row r="993" spans="1:11" x14ac:dyDescent="0.3">
      <c r="A993" s="73">
        <v>42404</v>
      </c>
      <c r="B993" s="130">
        <v>1915.4499510000001</v>
      </c>
      <c r="C993" s="125">
        <f t="shared" si="68"/>
        <v>2.4858325217675503E-2</v>
      </c>
      <c r="D993" s="128">
        <f t="shared" si="69"/>
        <v>24858.325217675505</v>
      </c>
      <c r="E993" s="128">
        <f t="shared" ca="1" si="70"/>
        <v>88931.240147518372</v>
      </c>
      <c r="F993" s="124">
        <f t="shared" ca="1" si="71"/>
        <v>-6.8120683821948136E-2</v>
      </c>
      <c r="G993" s="128"/>
      <c r="H993" s="128"/>
      <c r="I993" s="124"/>
      <c r="J993" s="125"/>
      <c r="K993" s="128"/>
    </row>
    <row r="994" spans="1:11" x14ac:dyDescent="0.3">
      <c r="A994" s="73">
        <v>42403</v>
      </c>
      <c r="B994" s="130">
        <v>1912.530029</v>
      </c>
      <c r="C994" s="125">
        <f t="shared" si="68"/>
        <v>2.8612497113987168E-2</v>
      </c>
      <c r="D994" s="128">
        <f t="shared" si="69"/>
        <v>28612.497113987167</v>
      </c>
      <c r="E994" s="128">
        <f t="shared" ca="1" si="70"/>
        <v>88931.240147518372</v>
      </c>
      <c r="F994" s="124">
        <f t="shared" ca="1" si="71"/>
        <v>-7.2721713993350701E-2</v>
      </c>
      <c r="G994" s="128"/>
      <c r="H994" s="128"/>
      <c r="I994" s="124"/>
      <c r="J994" s="125"/>
      <c r="K994" s="128"/>
    </row>
    <row r="995" spans="1:11" x14ac:dyDescent="0.3">
      <c r="A995" s="73">
        <v>42402</v>
      </c>
      <c r="B995" s="130">
        <v>1903.030029</v>
      </c>
      <c r="C995" s="125">
        <f t="shared" si="68"/>
        <v>1.1534432293917041E-2</v>
      </c>
      <c r="D995" s="128">
        <f t="shared" si="69"/>
        <v>11534.432293917042</v>
      </c>
      <c r="E995" s="128">
        <f t="shared" ca="1" si="70"/>
        <v>88931.240147518372</v>
      </c>
      <c r="F995" s="124">
        <f t="shared" ca="1" si="71"/>
        <v>-6.7832134215202733E-2</v>
      </c>
      <c r="G995" s="128"/>
      <c r="H995" s="128"/>
      <c r="I995" s="124"/>
      <c r="J995" s="125"/>
      <c r="K995" s="128"/>
    </row>
    <row r="996" spans="1:11" x14ac:dyDescent="0.3">
      <c r="A996" s="73">
        <v>42401</v>
      </c>
      <c r="B996" s="130">
        <v>1939.380005</v>
      </c>
      <c r="C996" s="125">
        <f t="shared" si="68"/>
        <v>3.1404088847053258E-2</v>
      </c>
      <c r="D996" s="128">
        <f t="shared" si="69"/>
        <v>31404.088847053259</v>
      </c>
      <c r="E996" s="128">
        <f t="shared" ca="1" si="70"/>
        <v>88931.240147518372</v>
      </c>
      <c r="F996" s="124">
        <f t="shared" ca="1" si="71"/>
        <v>-5.3974830824295217E-2</v>
      </c>
      <c r="G996" s="128"/>
      <c r="H996" s="128"/>
      <c r="I996" s="124"/>
      <c r="J996" s="125"/>
      <c r="K996" s="128"/>
    </row>
    <row r="997" spans="1:11" x14ac:dyDescent="0.3">
      <c r="A997" s="73">
        <v>42398</v>
      </c>
      <c r="B997" s="130">
        <v>1940.23999</v>
      </c>
      <c r="C997" s="125">
        <f t="shared" si="68"/>
        <v>9.574170755901612E-3</v>
      </c>
      <c r="D997" s="128">
        <f t="shared" si="69"/>
        <v>9574.1707559016122</v>
      </c>
      <c r="E997" s="128">
        <f t="shared" ca="1" si="70"/>
        <v>88931.240147518372</v>
      </c>
      <c r="F997" s="124">
        <f t="shared" ca="1" si="71"/>
        <v>-3.9889149099309407E-2</v>
      </c>
      <c r="G997" s="128"/>
      <c r="H997" s="128"/>
      <c r="I997" s="124"/>
      <c r="J997" s="125"/>
      <c r="K997" s="128"/>
    </row>
    <row r="998" spans="1:11" x14ac:dyDescent="0.3">
      <c r="A998" s="73">
        <v>42397</v>
      </c>
      <c r="B998" s="130">
        <v>1893.3599850000001</v>
      </c>
      <c r="C998" s="125">
        <f t="shared" si="68"/>
        <v>1.6293649368075425E-3</v>
      </c>
      <c r="D998" s="128">
        <f t="shared" si="69"/>
        <v>1629.3649368075426</v>
      </c>
      <c r="E998" s="128">
        <f t="shared" ca="1" si="70"/>
        <v>88931.240147518372</v>
      </c>
      <c r="F998" s="124">
        <f t="shared" ca="1" si="71"/>
        <v>-5.0942614002790099E-2</v>
      </c>
      <c r="G998" s="128"/>
      <c r="H998" s="128"/>
      <c r="I998" s="124"/>
      <c r="J998" s="125"/>
      <c r="K998" s="128"/>
    </row>
    <row r="999" spans="1:11" x14ac:dyDescent="0.3">
      <c r="A999" s="73">
        <v>42396</v>
      </c>
      <c r="B999" s="130">
        <v>1882.9499510000001</v>
      </c>
      <c r="C999" s="125">
        <f t="shared" si="68"/>
        <v>-2.8746415833295513E-2</v>
      </c>
      <c r="D999" s="128">
        <f t="shared" si="69"/>
        <v>-28746.415833295512</v>
      </c>
      <c r="E999" s="128">
        <f t="shared" ca="1" si="70"/>
        <v>88931.240147518372</v>
      </c>
      <c r="F999" s="124">
        <f t="shared" ca="1" si="71"/>
        <v>-6.8423029808286961E-2</v>
      </c>
      <c r="G999" s="128"/>
      <c r="H999" s="128"/>
      <c r="I999" s="124"/>
      <c r="J999" s="125"/>
      <c r="K999" s="128"/>
    </row>
    <row r="1000" spans="1:11" x14ac:dyDescent="0.3">
      <c r="A1000" s="73">
        <v>42395</v>
      </c>
      <c r="B1000" s="130">
        <v>1903.630005</v>
      </c>
      <c r="C1000" s="125">
        <f t="shared" si="68"/>
        <v>-1.0417607251568706E-2</v>
      </c>
      <c r="D1000" s="128">
        <f t="shared" si="69"/>
        <v>-10417.607251568706</v>
      </c>
      <c r="E1000" s="128">
        <f t="shared" ca="1" si="70"/>
        <v>88931.240147518372</v>
      </c>
      <c r="F1000" s="124">
        <f t="shared" ca="1" si="71"/>
        <v>-4.921186484936102E-2</v>
      </c>
      <c r="G1000" s="128"/>
      <c r="H1000" s="128"/>
      <c r="I1000" s="124"/>
      <c r="J1000" s="125"/>
      <c r="K1000" s="128"/>
    </row>
    <row r="1001" spans="1:11" x14ac:dyDescent="0.3">
      <c r="A1001" s="73">
        <v>42394</v>
      </c>
      <c r="B1001" s="130">
        <v>1877.079956</v>
      </c>
      <c r="C1001" s="125">
        <f t="shared" si="68"/>
        <v>-2.3386769364569626E-2</v>
      </c>
      <c r="D1001" s="128">
        <f t="shared" si="69"/>
        <v>-23386.769364569627</v>
      </c>
      <c r="E1001" s="128">
        <f t="shared" ca="1" si="70"/>
        <v>88931.240147518372</v>
      </c>
      <c r="F1001" s="124">
        <f t="shared" ca="1" si="71"/>
        <v>-7.5125071724703174E-2</v>
      </c>
      <c r="G1001" s="128"/>
      <c r="H1001" s="128"/>
      <c r="I1001" s="124"/>
      <c r="J1001" s="125"/>
      <c r="K1001" s="128"/>
    </row>
    <row r="1002" spans="1:11" x14ac:dyDescent="0.3">
      <c r="A1002" s="73">
        <v>42391</v>
      </c>
      <c r="B1002" s="130">
        <v>1906.900024</v>
      </c>
      <c r="C1002" s="125">
        <f t="shared" si="68"/>
        <v>-1.8624944101018559E-2</v>
      </c>
      <c r="D1002" s="128">
        <f t="shared" si="69"/>
        <v>-18624.944101018558</v>
      </c>
      <c r="E1002" s="128">
        <f t="shared" ca="1" si="70"/>
        <v>88931.240147518372</v>
      </c>
      <c r="F1002" s="124">
        <f t="shared" ca="1" si="71"/>
        <v>-7.301093174097284E-2</v>
      </c>
      <c r="G1002" s="128"/>
      <c r="H1002" s="128"/>
      <c r="I1002" s="124"/>
      <c r="J1002" s="125"/>
      <c r="K1002" s="128"/>
    </row>
    <row r="1003" spans="1:11" x14ac:dyDescent="0.3">
      <c r="A1003" s="73">
        <v>42390</v>
      </c>
      <c r="B1003" s="130">
        <v>1868.98999</v>
      </c>
      <c r="C1003" s="125">
        <f t="shared" si="68"/>
        <v>-6.0931747304715178E-2</v>
      </c>
      <c r="D1003" s="128">
        <f t="shared" si="69"/>
        <v>-60931.74730471518</v>
      </c>
      <c r="E1003" s="128">
        <f t="shared" ca="1" si="70"/>
        <v>88931.240147518372</v>
      </c>
      <c r="F1003" s="124">
        <f t="shared" ca="1" si="71"/>
        <v>-8.9106291946063565E-2</v>
      </c>
      <c r="G1003" s="128"/>
      <c r="H1003" s="128"/>
      <c r="I1003" s="124"/>
      <c r="J1003" s="125"/>
      <c r="K1003" s="128"/>
    </row>
    <row r="1004" spans="1:11" x14ac:dyDescent="0.3">
      <c r="A1004" s="73">
        <v>42389</v>
      </c>
      <c r="B1004" s="130">
        <v>1859.329956</v>
      </c>
      <c r="C1004" s="125">
        <f t="shared" si="68"/>
        <v>-7.8037996560478162E-2</v>
      </c>
      <c r="D1004" s="128">
        <f t="shared" si="69"/>
        <v>-78037.996560478161</v>
      </c>
      <c r="E1004" s="128">
        <f t="shared" ca="1" si="70"/>
        <v>88931.240147518372</v>
      </c>
      <c r="F1004" s="124">
        <f t="shared" ca="1" si="71"/>
        <v>-9.879066266703096E-2</v>
      </c>
      <c r="G1004" s="128"/>
      <c r="H1004" s="128"/>
      <c r="I1004" s="124"/>
      <c r="J1004" s="125"/>
      <c r="K1004" s="128"/>
    </row>
    <row r="1005" spans="1:11" x14ac:dyDescent="0.3">
      <c r="A1005" s="73">
        <v>42388</v>
      </c>
      <c r="B1005" s="130">
        <v>1881.329956</v>
      </c>
      <c r="C1005" s="125">
        <f t="shared" si="68"/>
        <v>-6.5251992776441226E-2</v>
      </c>
      <c r="D1005" s="128">
        <f t="shared" si="69"/>
        <v>-65251.992776441228</v>
      </c>
      <c r="E1005" s="128">
        <f t="shared" ca="1" si="70"/>
        <v>88931.240147518372</v>
      </c>
      <c r="F1005" s="124">
        <f t="shared" ca="1" si="71"/>
        <v>-7.4203314455355218E-2</v>
      </c>
      <c r="G1005" s="128"/>
      <c r="H1005" s="128"/>
      <c r="I1005" s="124"/>
      <c r="J1005" s="125"/>
      <c r="K1005" s="128"/>
    </row>
    <row r="1006" spans="1:11" x14ac:dyDescent="0.3">
      <c r="A1006" s="73">
        <v>42384</v>
      </c>
      <c r="B1006" s="130">
        <v>1880.329956</v>
      </c>
      <c r="C1006" s="125">
        <f t="shared" si="68"/>
        <v>-8.0046375981064122E-2</v>
      </c>
      <c r="D1006" s="128">
        <f t="shared" si="69"/>
        <v>-80046.37598106412</v>
      </c>
      <c r="E1006" s="128">
        <f t="shared" ca="1" si="70"/>
        <v>88931.240147518372</v>
      </c>
      <c r="F1006" s="124">
        <f t="shared" ca="1" si="71"/>
        <v>-7.0317218142669558E-2</v>
      </c>
      <c r="G1006" s="128"/>
      <c r="H1006" s="128"/>
      <c r="I1006" s="124"/>
      <c r="J1006" s="125"/>
      <c r="K1006" s="128"/>
    </row>
    <row r="1007" spans="1:11" x14ac:dyDescent="0.3">
      <c r="A1007" s="73">
        <v>42383</v>
      </c>
      <c r="B1007" s="130">
        <v>1921.839966</v>
      </c>
      <c r="C1007" s="125">
        <f t="shared" si="68"/>
        <v>-6.858722358733671E-2</v>
      </c>
      <c r="D1007" s="128">
        <f t="shared" si="69"/>
        <v>-68587.223587336703</v>
      </c>
      <c r="E1007" s="128">
        <f t="shared" ca="1" si="70"/>
        <v>88931.240147518372</v>
      </c>
      <c r="F1007" s="124">
        <f t="shared" ca="1" si="71"/>
        <v>-4.832084255572533E-2</v>
      </c>
      <c r="G1007" s="128"/>
      <c r="H1007" s="128"/>
      <c r="I1007" s="124"/>
      <c r="J1007" s="125"/>
      <c r="K1007" s="128"/>
    </row>
    <row r="1008" spans="1:11" x14ac:dyDescent="0.3">
      <c r="A1008" s="73">
        <v>42382</v>
      </c>
      <c r="B1008" s="130">
        <v>1890.280029</v>
      </c>
      <c r="C1008" s="125">
        <f t="shared" si="68"/>
        <v>-9.0494461169909224E-2</v>
      </c>
      <c r="D1008" s="128">
        <f t="shared" si="69"/>
        <v>-90494.46116990922</v>
      </c>
      <c r="E1008" s="128">
        <f t="shared" ca="1" si="70"/>
        <v>88931.240147518372</v>
      </c>
      <c r="F1008" s="124">
        <f t="shared" ca="1" si="71"/>
        <v>-5.1383326260310835E-2</v>
      </c>
      <c r="G1008" s="128"/>
      <c r="H1008" s="128"/>
      <c r="I1008" s="124"/>
      <c r="J1008" s="125"/>
      <c r="K1008" s="128"/>
    </row>
    <row r="1009" spans="1:11" x14ac:dyDescent="0.3">
      <c r="A1009" s="73">
        <v>42381</v>
      </c>
      <c r="B1009" s="130">
        <v>1938.6800539999999</v>
      </c>
      <c r="C1009" s="125">
        <f t="shared" si="68"/>
        <v>-5.7291488451252204E-2</v>
      </c>
      <c r="D1009" s="128">
        <f t="shared" si="69"/>
        <v>-57291.488451252204</v>
      </c>
      <c r="E1009" s="128">
        <f t="shared" ca="1" si="70"/>
        <v>78711.586489128444</v>
      </c>
      <c r="F1009" s="124">
        <f t="shared" ca="1" si="71"/>
        <v>-3.6091606436812529E-2</v>
      </c>
      <c r="G1009" s="128"/>
      <c r="H1009" s="128"/>
      <c r="I1009" s="124"/>
      <c r="J1009" s="125"/>
      <c r="K1009" s="128"/>
    </row>
    <row r="1010" spans="1:11" x14ac:dyDescent="0.3">
      <c r="A1010" s="73">
        <v>42380</v>
      </c>
      <c r="B1010" s="130">
        <v>1923.670044</v>
      </c>
      <c r="C1010" s="125">
        <f t="shared" si="68"/>
        <v>-6.6628147961067974E-2</v>
      </c>
      <c r="D1010" s="128">
        <f t="shared" si="69"/>
        <v>-66628.147961067967</v>
      </c>
      <c r="E1010" s="128">
        <f t="shared" ca="1" si="70"/>
        <v>78711.586489128444</v>
      </c>
      <c r="F1010" s="124">
        <f t="shared" ca="1" si="71"/>
        <v>-4.911443902249657E-2</v>
      </c>
      <c r="G1010" s="128"/>
      <c r="H1010" s="128"/>
      <c r="I1010" s="124"/>
      <c r="J1010" s="125"/>
      <c r="K1010" s="128"/>
    </row>
    <row r="1011" spans="1:11" x14ac:dyDescent="0.3">
      <c r="A1011" s="73">
        <v>42377</v>
      </c>
      <c r="B1011" s="130">
        <v>1922.030029</v>
      </c>
      <c r="C1011" s="125">
        <f t="shared" si="68"/>
        <v>-6.8914739359452915E-2</v>
      </c>
      <c r="D1011" s="128">
        <f t="shared" si="69"/>
        <v>-68914.739359452913</v>
      </c>
      <c r="E1011" s="128">
        <f t="shared" ca="1" si="70"/>
        <v>78711.586489128444</v>
      </c>
      <c r="F1011" s="124">
        <f t="shared" ca="1" si="71"/>
        <v>-5.2374932442709854E-2</v>
      </c>
      <c r="G1011" s="128"/>
      <c r="H1011" s="128"/>
      <c r="I1011" s="124"/>
      <c r="J1011" s="125"/>
      <c r="K1011" s="128"/>
    </row>
    <row r="1012" spans="1:11" x14ac:dyDescent="0.3">
      <c r="A1012" s="73">
        <v>42376</v>
      </c>
      <c r="B1012" s="130">
        <v>1943.089966</v>
      </c>
      <c r="C1012" s="125">
        <f t="shared" si="68"/>
        <v>-4.7023745500761938E-2</v>
      </c>
      <c r="D1012" s="128">
        <f t="shared" si="69"/>
        <v>-47023.745500761936</v>
      </c>
      <c r="E1012" s="128">
        <f t="shared" ca="1" si="70"/>
        <v>78711.586489128444</v>
      </c>
      <c r="F1012" s="124">
        <f t="shared" ca="1" si="71"/>
        <v>-4.9745497168448671E-2</v>
      </c>
      <c r="G1012" s="128"/>
      <c r="H1012" s="128"/>
      <c r="I1012" s="124"/>
      <c r="J1012" s="125"/>
      <c r="K1012" s="128"/>
    </row>
    <row r="1013" spans="1:11" x14ac:dyDescent="0.3">
      <c r="A1013" s="73">
        <v>42375</v>
      </c>
      <c r="B1013" s="130">
        <v>1990.26001</v>
      </c>
      <c r="C1013" s="125">
        <f t="shared" si="68"/>
        <v>-1.5283385020012807E-2</v>
      </c>
      <c r="D1013" s="128">
        <f t="shared" si="69"/>
        <v>-15283.385020012807</v>
      </c>
      <c r="E1013" s="128">
        <f t="shared" ca="1" si="70"/>
        <v>78711.586489128444</v>
      </c>
      <c r="F1013" s="124">
        <f t="shared" ca="1" si="71"/>
        <v>-3.485693829211034E-2</v>
      </c>
      <c r="G1013" s="128"/>
      <c r="H1013" s="128"/>
      <c r="I1013" s="124"/>
      <c r="J1013" s="125"/>
      <c r="K1013" s="128"/>
    </row>
    <row r="1014" spans="1:11" x14ac:dyDescent="0.3">
      <c r="A1014" s="73">
        <v>42374</v>
      </c>
      <c r="B1014" s="130">
        <v>2016.709961</v>
      </c>
      <c r="C1014" s="125">
        <f t="shared" si="68"/>
        <v>5.5645143363860505E-3</v>
      </c>
      <c r="D1014" s="128">
        <f t="shared" si="69"/>
        <v>5564.5143363860507</v>
      </c>
      <c r="E1014" s="128">
        <f t="shared" ca="1" si="70"/>
        <v>78711.586489128444</v>
      </c>
      <c r="F1014" s="124">
        <f t="shared" ca="1" si="71"/>
        <v>-4.5362865349370951E-3</v>
      </c>
      <c r="G1014" s="128"/>
      <c r="H1014" s="128"/>
      <c r="I1014" s="124"/>
      <c r="J1014" s="125"/>
      <c r="K1014" s="128"/>
    </row>
    <row r="1015" spans="1:11" x14ac:dyDescent="0.3">
      <c r="A1015" s="73">
        <v>42373</v>
      </c>
      <c r="B1015" s="130">
        <v>2012.660034</v>
      </c>
      <c r="C1015" s="125">
        <f t="shared" si="68"/>
        <v>-1.4315159379434061E-2</v>
      </c>
      <c r="D1015" s="128">
        <f t="shared" si="69"/>
        <v>-14315.159379434061</v>
      </c>
      <c r="E1015" s="128">
        <f t="shared" ca="1" si="70"/>
        <v>78711.586489128444</v>
      </c>
      <c r="F1015" s="124">
        <f t="shared" ca="1" si="71"/>
        <v>5.018475427206015E-3</v>
      </c>
      <c r="G1015" s="128"/>
      <c r="H1015" s="128"/>
      <c r="I1015" s="124"/>
      <c r="J1015" s="125"/>
      <c r="K1015" s="128"/>
    </row>
    <row r="1016" spans="1:11" x14ac:dyDescent="0.3">
      <c r="A1016" s="73">
        <v>42369</v>
      </c>
      <c r="B1016" s="130">
        <v>2043.9399410000001</v>
      </c>
      <c r="C1016" s="125">
        <f t="shared" si="68"/>
        <v>-1.4051684720962299E-2</v>
      </c>
      <c r="D1016" s="128">
        <f t="shared" si="69"/>
        <v>-14051.684720962299</v>
      </c>
      <c r="E1016" s="128">
        <f t="shared" ca="1" si="70"/>
        <v>78711.586489128444</v>
      </c>
      <c r="F1016" s="124">
        <f t="shared" ca="1" si="71"/>
        <v>1.1561029758131447E-2</v>
      </c>
      <c r="G1016" s="128"/>
      <c r="H1016" s="128"/>
      <c r="I1016" s="124"/>
      <c r="J1016" s="125"/>
      <c r="K1016" s="128"/>
    </row>
    <row r="1017" spans="1:11" x14ac:dyDescent="0.3">
      <c r="A1017" s="73">
        <v>42368</v>
      </c>
      <c r="B1017" s="130">
        <v>2063.360107</v>
      </c>
      <c r="C1017" s="125">
        <f t="shared" si="68"/>
        <v>9.763127648417802E-3</v>
      </c>
      <c r="D1017" s="128">
        <f t="shared" si="69"/>
        <v>9763.1276484178015</v>
      </c>
      <c r="E1017" s="128">
        <f t="shared" ca="1" si="70"/>
        <v>78711.586489128444</v>
      </c>
      <c r="F1017" s="124">
        <f t="shared" ca="1" si="71"/>
        <v>2.5071208448395055E-3</v>
      </c>
      <c r="G1017" s="128"/>
      <c r="H1017" s="128"/>
      <c r="I1017" s="124"/>
      <c r="J1017" s="125"/>
      <c r="K1017" s="128"/>
    </row>
    <row r="1018" spans="1:11" x14ac:dyDescent="0.3">
      <c r="A1018" s="73">
        <v>42367</v>
      </c>
      <c r="B1018" s="130">
        <v>2078.360107</v>
      </c>
      <c r="C1018" s="125">
        <f t="shared" si="68"/>
        <v>2.7903977193356244E-2</v>
      </c>
      <c r="D1018" s="128">
        <f t="shared" si="69"/>
        <v>27903.977193356244</v>
      </c>
      <c r="E1018" s="128">
        <f t="shared" ca="1" si="70"/>
        <v>78711.586489128444</v>
      </c>
      <c r="F1018" s="124">
        <f t="shared" ca="1" si="71"/>
        <v>9.4517489563705759E-3</v>
      </c>
      <c r="G1018" s="128"/>
      <c r="H1018" s="128"/>
      <c r="I1018" s="124"/>
      <c r="J1018" s="125"/>
      <c r="K1018" s="128"/>
    </row>
    <row r="1019" spans="1:11" x14ac:dyDescent="0.3">
      <c r="A1019" s="73">
        <v>42366</v>
      </c>
      <c r="B1019" s="130">
        <v>2056.5</v>
      </c>
      <c r="C1019" s="125">
        <f t="shared" si="68"/>
        <v>2.1929369405053079E-2</v>
      </c>
      <c r="D1019" s="128">
        <f t="shared" si="69"/>
        <v>21929.369405053079</v>
      </c>
      <c r="E1019" s="128">
        <f t="shared" ca="1" si="70"/>
        <v>78711.586489128444</v>
      </c>
      <c r="F1019" s="124">
        <f t="shared" ca="1" si="71"/>
        <v>-1.1464463612604781E-2</v>
      </c>
      <c r="G1019" s="128"/>
      <c r="H1019" s="128"/>
      <c r="I1019" s="124"/>
      <c r="J1019" s="125"/>
      <c r="K1019" s="128"/>
    </row>
    <row r="1020" spans="1:11" x14ac:dyDescent="0.3">
      <c r="A1020" s="73">
        <v>42362</v>
      </c>
      <c r="B1020" s="130">
        <v>2060.98999</v>
      </c>
      <c r="C1020" s="125">
        <f t="shared" si="68"/>
        <v>4.2685323211193449E-3</v>
      </c>
      <c r="D1020" s="128">
        <f t="shared" si="69"/>
        <v>4268.5323211193445</v>
      </c>
      <c r="E1020" s="128">
        <f t="shared" ca="1" si="70"/>
        <v>78711.586489128444</v>
      </c>
      <c r="F1020" s="124">
        <f t="shared" ca="1" si="71"/>
        <v>-1.4149288011331085E-2</v>
      </c>
      <c r="G1020" s="128"/>
      <c r="H1020" s="128"/>
      <c r="I1020" s="124"/>
      <c r="J1020" s="125"/>
      <c r="K1020" s="128"/>
    </row>
    <row r="1021" spans="1:11" x14ac:dyDescent="0.3">
      <c r="A1021" s="73">
        <v>42361</v>
      </c>
      <c r="B1021" s="130">
        <v>2064.290039</v>
      </c>
      <c r="C1021" s="125">
        <f t="shared" si="68"/>
        <v>8.1411805123536851E-3</v>
      </c>
      <c r="D1021" s="128">
        <f t="shared" si="69"/>
        <v>8141.1805123536851</v>
      </c>
      <c r="E1021" s="128">
        <f t="shared" ca="1" si="70"/>
        <v>78711.586489128444</v>
      </c>
      <c r="F1021" s="124">
        <f t="shared" ca="1" si="71"/>
        <v>-1.171980675976958E-2</v>
      </c>
      <c r="G1021" s="128"/>
      <c r="H1021" s="128"/>
      <c r="I1021" s="124"/>
      <c r="J1021" s="125"/>
      <c r="K1021" s="128"/>
    </row>
    <row r="1022" spans="1:11" x14ac:dyDescent="0.3">
      <c r="A1022" s="73">
        <v>42360</v>
      </c>
      <c r="B1022" s="130">
        <v>2038.969971</v>
      </c>
      <c r="C1022" s="125">
        <f t="shared" si="68"/>
        <v>-1.1930720710071507E-2</v>
      </c>
      <c r="D1022" s="128">
        <f t="shared" si="69"/>
        <v>-11930.720710071508</v>
      </c>
      <c r="E1022" s="128">
        <f t="shared" ca="1" si="70"/>
        <v>78711.586489128444</v>
      </c>
      <c r="F1022" s="124">
        <f t="shared" ca="1" si="71"/>
        <v>-2.0611137246864919E-2</v>
      </c>
      <c r="G1022" s="128"/>
      <c r="H1022" s="128"/>
      <c r="I1022" s="124"/>
      <c r="J1022" s="125"/>
      <c r="K1022" s="128"/>
    </row>
    <row r="1023" spans="1:11" x14ac:dyDescent="0.3">
      <c r="A1023" s="73">
        <v>42359</v>
      </c>
      <c r="B1023" s="130">
        <v>2021.150024</v>
      </c>
      <c r="C1023" s="125">
        <f t="shared" si="68"/>
        <v>-2.6922560226312009E-2</v>
      </c>
      <c r="D1023" s="128">
        <f t="shared" si="69"/>
        <v>-26922.560226312009</v>
      </c>
      <c r="E1023" s="128">
        <f t="shared" ca="1" si="70"/>
        <v>78711.586489128444</v>
      </c>
      <c r="F1023" s="124">
        <f t="shared" ca="1" si="71"/>
        <v>-2.9305916561021217E-2</v>
      </c>
      <c r="G1023" s="128"/>
      <c r="H1023" s="128"/>
      <c r="I1023" s="124"/>
      <c r="J1023" s="125"/>
      <c r="K1023" s="128"/>
    </row>
    <row r="1024" spans="1:11" x14ac:dyDescent="0.3">
      <c r="A1024" s="73">
        <v>42356</v>
      </c>
      <c r="B1024" s="130">
        <v>2005.5500489999999</v>
      </c>
      <c r="C1024" s="125">
        <f t="shared" si="68"/>
        <v>-4.1181960247329119E-2</v>
      </c>
      <c r="D1024" s="128">
        <f t="shared" si="69"/>
        <v>-41181.960247329116</v>
      </c>
      <c r="E1024" s="128">
        <f t="shared" ca="1" si="70"/>
        <v>78711.586489128444</v>
      </c>
      <c r="F1024" s="124">
        <f t="shared" ca="1" si="71"/>
        <v>-3.511598941106564E-2</v>
      </c>
      <c r="G1024" s="128"/>
      <c r="H1024" s="128"/>
      <c r="I1024" s="124"/>
      <c r="J1024" s="125"/>
      <c r="K1024" s="128"/>
    </row>
    <row r="1025" spans="1:11" x14ac:dyDescent="0.3">
      <c r="A1025" s="73">
        <v>42355</v>
      </c>
      <c r="B1025" s="130">
        <v>2041.8900149999999</v>
      </c>
      <c r="C1025" s="125">
        <f t="shared" si="68"/>
        <v>-3.7714803518392737E-3</v>
      </c>
      <c r="D1025" s="128">
        <f t="shared" si="69"/>
        <v>-3771.4803518392737</v>
      </c>
      <c r="E1025" s="128">
        <f t="shared" ca="1" si="70"/>
        <v>78711.586489128444</v>
      </c>
      <c r="F1025" s="124">
        <f t="shared" ca="1" si="71"/>
        <v>-1.3889304499143718E-2</v>
      </c>
      <c r="G1025" s="128"/>
      <c r="H1025" s="128"/>
      <c r="I1025" s="124"/>
      <c r="J1025" s="125"/>
      <c r="K1025" s="128"/>
    </row>
    <row r="1026" spans="1:11" x14ac:dyDescent="0.3">
      <c r="A1026" s="73">
        <v>42354</v>
      </c>
      <c r="B1026" s="130">
        <v>2073.070068</v>
      </c>
      <c r="C1026" s="125">
        <f t="shared" si="68"/>
        <v>-3.0968554943382465E-3</v>
      </c>
      <c r="D1026" s="128">
        <f t="shared" si="69"/>
        <v>-3096.8554943382464</v>
      </c>
      <c r="E1026" s="128">
        <f t="shared" ca="1" si="70"/>
        <v>78711.586489128444</v>
      </c>
      <c r="F1026" s="124">
        <f t="shared" ca="1" si="71"/>
        <v>5.7441858089022357E-3</v>
      </c>
      <c r="G1026" s="128"/>
      <c r="H1026" s="128"/>
      <c r="I1026" s="124"/>
      <c r="J1026" s="125"/>
      <c r="K1026" s="128"/>
    </row>
    <row r="1027" spans="1:11" x14ac:dyDescent="0.3">
      <c r="A1027" s="73">
        <v>42353</v>
      </c>
      <c r="B1027" s="130">
        <v>2043.410034</v>
      </c>
      <c r="C1027" s="125">
        <f t="shared" si="68"/>
        <v>-2.8164656784724351E-2</v>
      </c>
      <c r="D1027" s="128">
        <f t="shared" si="69"/>
        <v>-28164.65678472435</v>
      </c>
      <c r="E1027" s="128">
        <f t="shared" ca="1" si="70"/>
        <v>78711.586489128444</v>
      </c>
      <c r="F1027" s="124">
        <f t="shared" ca="1" si="71"/>
        <v>1.5162288437304383E-2</v>
      </c>
      <c r="G1027" s="128"/>
      <c r="H1027" s="128"/>
      <c r="I1027" s="124"/>
      <c r="J1027" s="125"/>
      <c r="K1027" s="128"/>
    </row>
    <row r="1028" spans="1:11" x14ac:dyDescent="0.3">
      <c r="A1028" s="73">
        <v>42352</v>
      </c>
      <c r="B1028" s="130">
        <v>2021.9399410000001</v>
      </c>
      <c r="C1028" s="125">
        <f t="shared" si="68"/>
        <v>-2.8105024237165765E-2</v>
      </c>
      <c r="D1028" s="128">
        <f t="shared" si="69"/>
        <v>-28105.024237165766</v>
      </c>
      <c r="E1028" s="128">
        <f t="shared" ca="1" si="70"/>
        <v>78711.586489128444</v>
      </c>
      <c r="F1028" s="124">
        <f t="shared" ca="1" si="71"/>
        <v>2.4939906550989654E-2</v>
      </c>
      <c r="G1028" s="128"/>
      <c r="H1028" s="128"/>
      <c r="I1028" s="124"/>
      <c r="J1028" s="125"/>
      <c r="K1028" s="128"/>
    </row>
    <row r="1029" spans="1:11" x14ac:dyDescent="0.3">
      <c r="A1029" s="73">
        <v>42349</v>
      </c>
      <c r="B1029" s="130">
        <v>2012.369995</v>
      </c>
      <c r="C1029" s="125">
        <f t="shared" si="68"/>
        <v>-3.7194266340151216E-2</v>
      </c>
      <c r="D1029" s="128">
        <f t="shared" si="69"/>
        <v>-37194.266340151218</v>
      </c>
      <c r="E1029" s="128">
        <f t="shared" ca="1" si="70"/>
        <v>78711.586489128444</v>
      </c>
      <c r="F1029" s="124">
        <f t="shared" ca="1" si="71"/>
        <v>1.1429255662034565E-2</v>
      </c>
      <c r="G1029" s="128"/>
      <c r="H1029" s="128"/>
      <c r="I1029" s="124"/>
      <c r="J1029" s="125"/>
      <c r="K1029" s="128"/>
    </row>
    <row r="1030" spans="1:11" x14ac:dyDescent="0.3">
      <c r="A1030" s="73">
        <v>42348</v>
      </c>
      <c r="B1030" s="130">
        <v>2052.2299800000001</v>
      </c>
      <c r="C1030" s="125">
        <f t="shared" si="68"/>
        <v>-1.7540648746807608E-2</v>
      </c>
      <c r="D1030" s="128">
        <f t="shared" si="69"/>
        <v>-17540.648746807608</v>
      </c>
      <c r="E1030" s="128">
        <f t="shared" ca="1" si="70"/>
        <v>78711.586489128444</v>
      </c>
      <c r="F1030" s="124">
        <f t="shared" ca="1" si="71"/>
        <v>2.4920979607019333E-2</v>
      </c>
      <c r="G1030" s="128"/>
      <c r="H1030" s="128"/>
      <c r="I1030" s="124"/>
      <c r="J1030" s="125"/>
      <c r="K1030" s="128"/>
    </row>
    <row r="1031" spans="1:11" x14ac:dyDescent="0.3">
      <c r="A1031" s="73">
        <v>42347</v>
      </c>
      <c r="B1031" s="130">
        <v>2047.619995</v>
      </c>
      <c r="C1031" s="125">
        <f t="shared" si="68"/>
        <v>-1.9874158805314623E-2</v>
      </c>
      <c r="D1031" s="128">
        <f t="shared" si="69"/>
        <v>-19874.158805314622</v>
      </c>
      <c r="E1031" s="128">
        <f t="shared" ca="1" si="70"/>
        <v>78711.586489128444</v>
      </c>
      <c r="F1031" s="124">
        <f t="shared" ca="1" si="71"/>
        <v>6.0383521422509023E-3</v>
      </c>
      <c r="G1031" s="128"/>
      <c r="H1031" s="128"/>
      <c r="I1031" s="124"/>
      <c r="J1031" s="125"/>
      <c r="K1031" s="128"/>
    </row>
    <row r="1032" spans="1:11" x14ac:dyDescent="0.3">
      <c r="A1032" s="73">
        <v>42346</v>
      </c>
      <c r="B1032" s="130">
        <v>2063.5900879999999</v>
      </c>
      <c r="C1032" s="125">
        <f t="shared" ref="C1032:C1095" si="72">B1032/B1042-1</f>
        <v>-1.1022768742300237E-2</v>
      </c>
      <c r="D1032" s="128">
        <f t="shared" ref="D1032:D1095" si="73">C1032*$B$5</f>
        <v>-11022.768742300237</v>
      </c>
      <c r="E1032" s="128">
        <f t="shared" ref="E1032:E1095" ca="1" si="74">ABS(_xlfn.PERCENTILE.INC(OFFSET(D1032,0,0,Window),1-VaRLevel))</f>
        <v>78711.586489128444</v>
      </c>
      <c r="F1032" s="124">
        <f t="shared" ca="1" si="71"/>
        <v>1.8483457570922068E-2</v>
      </c>
      <c r="G1032" s="128"/>
      <c r="H1032" s="128"/>
      <c r="I1032" s="124"/>
      <c r="J1032" s="125"/>
      <c r="K1032" s="128"/>
    </row>
    <row r="1033" spans="1:11" x14ac:dyDescent="0.3">
      <c r="A1033" s="73">
        <v>42345</v>
      </c>
      <c r="B1033" s="130">
        <v>2077.070068</v>
      </c>
      <c r="C1033" s="125">
        <f t="shared" si="72"/>
        <v>-5.7917040986387169E-3</v>
      </c>
      <c r="D1033" s="128">
        <f t="shared" si="73"/>
        <v>-5791.7040986387174</v>
      </c>
      <c r="E1033" s="128">
        <f t="shared" ca="1" si="74"/>
        <v>78711.586489128444</v>
      </c>
      <c r="F1033" s="124">
        <f t="shared" ref="F1033:F1096" ca="1" si="75">B1033/OFFSET(B1033,250,0)-1</f>
        <v>8.3745178853165125E-3</v>
      </c>
      <c r="G1033" s="128"/>
      <c r="H1033" s="128"/>
      <c r="I1033" s="124"/>
      <c r="J1033" s="125"/>
      <c r="K1033" s="128"/>
    </row>
    <row r="1034" spans="1:11" x14ac:dyDescent="0.3">
      <c r="A1034" s="73">
        <v>42342</v>
      </c>
      <c r="B1034" s="130">
        <v>2091.6899410000001</v>
      </c>
      <c r="C1034" s="125">
        <f t="shared" si="72"/>
        <v>5.0210216266313168E-3</v>
      </c>
      <c r="D1034" s="128">
        <f t="shared" si="73"/>
        <v>5021.0216266313164</v>
      </c>
      <c r="E1034" s="128">
        <f t="shared" ca="1" si="74"/>
        <v>78711.586489128444</v>
      </c>
      <c r="F1034" s="124">
        <f t="shared" ca="1" si="75"/>
        <v>1.5230659998442642E-2</v>
      </c>
      <c r="G1034" s="128"/>
      <c r="H1034" s="128"/>
      <c r="I1034" s="124"/>
      <c r="J1034" s="125"/>
      <c r="K1034" s="128"/>
    </row>
    <row r="1035" spans="1:11" x14ac:dyDescent="0.3">
      <c r="A1035" s="73">
        <v>42341</v>
      </c>
      <c r="B1035" s="130">
        <v>2049.6201169999999</v>
      </c>
      <c r="C1035" s="125">
        <f t="shared" si="72"/>
        <v>-1.6298850885826166E-2</v>
      </c>
      <c r="D1035" s="128">
        <f t="shared" si="73"/>
        <v>-16298.850885826167</v>
      </c>
      <c r="E1035" s="128">
        <f t="shared" ca="1" si="74"/>
        <v>78711.586489128444</v>
      </c>
      <c r="F1035" s="124">
        <f t="shared" ca="1" si="75"/>
        <v>-1.240742544622464E-2</v>
      </c>
      <c r="G1035" s="128"/>
      <c r="H1035" s="128"/>
      <c r="I1035" s="124"/>
      <c r="J1035" s="125"/>
      <c r="K1035" s="128"/>
    </row>
    <row r="1036" spans="1:11" x14ac:dyDescent="0.3">
      <c r="A1036" s="73">
        <v>42340</v>
      </c>
      <c r="B1036" s="130">
        <v>2079.51001</v>
      </c>
      <c r="C1036" s="125">
        <f t="shared" si="72"/>
        <v>1.4177478900368357E-2</v>
      </c>
      <c r="D1036" s="128">
        <f t="shared" si="73"/>
        <v>14177.478900368356</v>
      </c>
      <c r="E1036" s="128">
        <f t="shared" ca="1" si="74"/>
        <v>78711.586489128444</v>
      </c>
      <c r="F1036" s="124">
        <f t="shared" ca="1" si="75"/>
        <v>3.6633114626714036E-3</v>
      </c>
      <c r="G1036" s="128"/>
      <c r="H1036" s="128"/>
      <c r="I1036" s="124"/>
      <c r="J1036" s="125"/>
      <c r="K1036" s="128"/>
    </row>
    <row r="1037" spans="1:11" x14ac:dyDescent="0.3">
      <c r="A1037" s="73">
        <v>42339</v>
      </c>
      <c r="B1037" s="130">
        <v>2102.6298830000001</v>
      </c>
      <c r="C1037" s="125">
        <f t="shared" si="72"/>
        <v>2.4079575402517595E-2</v>
      </c>
      <c r="D1037" s="128">
        <f t="shared" si="73"/>
        <v>24079.575402517596</v>
      </c>
      <c r="E1037" s="128">
        <f t="shared" ca="1" si="74"/>
        <v>78711.586489128444</v>
      </c>
      <c r="F1037" s="124">
        <f t="shared" ca="1" si="75"/>
        <v>1.3642864894137796E-2</v>
      </c>
      <c r="G1037" s="128"/>
      <c r="H1037" s="128"/>
      <c r="I1037" s="124"/>
      <c r="J1037" s="125"/>
      <c r="K1037" s="128"/>
    </row>
    <row r="1038" spans="1:11" x14ac:dyDescent="0.3">
      <c r="A1038" s="73">
        <v>42338</v>
      </c>
      <c r="B1038" s="130">
        <v>2080.4099120000001</v>
      </c>
      <c r="C1038" s="125">
        <f t="shared" si="72"/>
        <v>2.8358248919462037E-2</v>
      </c>
      <c r="D1038" s="128">
        <f t="shared" si="73"/>
        <v>28358.248919462036</v>
      </c>
      <c r="E1038" s="128">
        <f t="shared" ca="1" si="74"/>
        <v>78711.586489128444</v>
      </c>
      <c r="F1038" s="124">
        <f t="shared" ca="1" si="75"/>
        <v>6.7067637711977213E-3</v>
      </c>
      <c r="G1038" s="128"/>
      <c r="H1038" s="128"/>
      <c r="I1038" s="124"/>
      <c r="J1038" s="125"/>
      <c r="K1038" s="128"/>
    </row>
    <row r="1039" spans="1:11" x14ac:dyDescent="0.3">
      <c r="A1039" s="73">
        <v>42335</v>
      </c>
      <c r="B1039" s="130">
        <v>2090.110107</v>
      </c>
      <c r="C1039" s="125">
        <f t="shared" si="72"/>
        <v>2.1574185655533151E-2</v>
      </c>
      <c r="D1039" s="128">
        <f t="shared" si="73"/>
        <v>21574.185655533151</v>
      </c>
      <c r="E1039" s="128">
        <f t="shared" ca="1" si="74"/>
        <v>78711.586489128444</v>
      </c>
      <c r="F1039" s="124">
        <f t="shared" ca="1" si="75"/>
        <v>1.7857919906896225E-2</v>
      </c>
      <c r="G1039" s="128"/>
      <c r="H1039" s="128"/>
      <c r="I1039" s="124"/>
      <c r="J1039" s="125"/>
      <c r="K1039" s="128"/>
    </row>
    <row r="1040" spans="1:11" x14ac:dyDescent="0.3">
      <c r="A1040" s="73">
        <v>42333</v>
      </c>
      <c r="B1040" s="130">
        <v>2088.8701169999999</v>
      </c>
      <c r="C1040" s="125">
        <f t="shared" si="72"/>
        <v>6.6843937349396754E-3</v>
      </c>
      <c r="D1040" s="128">
        <f t="shared" si="73"/>
        <v>6684.3937349396756</v>
      </c>
      <c r="E1040" s="128">
        <f t="shared" ca="1" si="74"/>
        <v>78711.586489128444</v>
      </c>
      <c r="F1040" s="124">
        <f t="shared" ca="1" si="75"/>
        <v>1.0306862868257882E-2</v>
      </c>
      <c r="G1040" s="128"/>
      <c r="H1040" s="128"/>
      <c r="I1040" s="124"/>
      <c r="J1040" s="125"/>
      <c r="K1040" s="128"/>
    </row>
    <row r="1041" spans="1:11" x14ac:dyDescent="0.3">
      <c r="A1041" s="73">
        <v>42332</v>
      </c>
      <c r="B1041" s="130">
        <v>2089.139893</v>
      </c>
      <c r="C1041" s="125">
        <f t="shared" si="72"/>
        <v>3.5643228212081102E-3</v>
      </c>
      <c r="D1041" s="128">
        <f t="shared" si="73"/>
        <v>3564.3228212081103</v>
      </c>
      <c r="E1041" s="128">
        <f t="shared" ca="1" si="74"/>
        <v>78711.586489128444</v>
      </c>
      <c r="F1041" s="124">
        <f t="shared" ca="1" si="75"/>
        <v>7.8683801306747014E-3</v>
      </c>
      <c r="G1041" s="128"/>
      <c r="H1041" s="128"/>
      <c r="I1041" s="124"/>
      <c r="J1041" s="125"/>
      <c r="K1041" s="128"/>
    </row>
    <row r="1042" spans="1:11" x14ac:dyDescent="0.3">
      <c r="A1042" s="73">
        <v>42331</v>
      </c>
      <c r="B1042" s="130">
        <v>2086.5900879999999</v>
      </c>
      <c r="C1042" s="125">
        <f t="shared" si="72"/>
        <v>3.8535970226882821E-3</v>
      </c>
      <c r="D1042" s="128">
        <f t="shared" si="73"/>
        <v>3853.5970226882819</v>
      </c>
      <c r="E1042" s="128">
        <f t="shared" ca="1" si="74"/>
        <v>78711.586489128444</v>
      </c>
      <c r="F1042" s="124">
        <f t="shared" ca="1" si="75"/>
        <v>9.4628809091190647E-3</v>
      </c>
      <c r="G1042" s="128"/>
      <c r="H1042" s="128"/>
      <c r="I1042" s="124"/>
      <c r="J1042" s="125"/>
      <c r="K1042" s="128"/>
    </row>
    <row r="1043" spans="1:11" x14ac:dyDescent="0.3">
      <c r="A1043" s="73">
        <v>42328</v>
      </c>
      <c r="B1043" s="130">
        <v>2089.169922</v>
      </c>
      <c r="C1043" s="125">
        <f t="shared" si="72"/>
        <v>-4.778024597048014E-3</v>
      </c>
      <c r="D1043" s="128">
        <f t="shared" si="73"/>
        <v>-4778.0245970480137</v>
      </c>
      <c r="E1043" s="128">
        <f t="shared" ca="1" si="74"/>
        <v>78711.586489128444</v>
      </c>
      <c r="F1043" s="124">
        <f t="shared" ca="1" si="75"/>
        <v>9.5486205441543959E-3</v>
      </c>
      <c r="G1043" s="128"/>
      <c r="H1043" s="128"/>
      <c r="I1043" s="124"/>
      <c r="J1043" s="125"/>
      <c r="K1043" s="128"/>
    </row>
    <row r="1044" spans="1:11" x14ac:dyDescent="0.3">
      <c r="A1044" s="73">
        <v>42327</v>
      </c>
      <c r="B1044" s="130">
        <v>2081.23999</v>
      </c>
      <c r="C1044" s="125">
        <f t="shared" si="72"/>
        <v>-8.9002693447963743E-3</v>
      </c>
      <c r="D1044" s="128">
        <f t="shared" si="73"/>
        <v>-8900.2693447963738</v>
      </c>
      <c r="E1044" s="128">
        <f t="shared" ca="1" si="74"/>
        <v>78711.586489128444</v>
      </c>
      <c r="F1044" s="124">
        <f t="shared" ca="1" si="75"/>
        <v>8.5970390113885298E-3</v>
      </c>
      <c r="G1044" s="128"/>
      <c r="H1044" s="128"/>
      <c r="I1044" s="124"/>
      <c r="J1044" s="125"/>
      <c r="K1044" s="128"/>
    </row>
    <row r="1045" spans="1:11" x14ac:dyDescent="0.3">
      <c r="A1045" s="73">
        <v>42326</v>
      </c>
      <c r="B1045" s="130">
        <v>2083.580078</v>
      </c>
      <c r="C1045" s="125">
        <f t="shared" si="72"/>
        <v>-8.9092381591463488E-3</v>
      </c>
      <c r="D1045" s="128">
        <f t="shared" si="73"/>
        <v>-8909.2381591463491</v>
      </c>
      <c r="E1045" s="128">
        <f t="shared" ca="1" si="74"/>
        <v>78711.586489128444</v>
      </c>
      <c r="F1045" s="124">
        <f t="shared" ca="1" si="75"/>
        <v>1.5018915113871545E-2</v>
      </c>
      <c r="G1045" s="128"/>
      <c r="H1045" s="128"/>
      <c r="I1045" s="124"/>
      <c r="J1045" s="125"/>
      <c r="K1045" s="128"/>
    </row>
    <row r="1046" spans="1:11" x14ac:dyDescent="0.3">
      <c r="A1046" s="73">
        <v>42325</v>
      </c>
      <c r="B1046" s="130">
        <v>2050.4399410000001</v>
      </c>
      <c r="C1046" s="125">
        <f t="shared" si="72"/>
        <v>-2.8130807759491838E-2</v>
      </c>
      <c r="D1046" s="128">
        <f t="shared" si="73"/>
        <v>-28130.80775949184</v>
      </c>
      <c r="E1046" s="128">
        <f t="shared" ca="1" si="74"/>
        <v>78711.586489128444</v>
      </c>
      <c r="F1046" s="124">
        <f t="shared" ca="1" si="75"/>
        <v>8.3953396479108378E-4</v>
      </c>
      <c r="G1046" s="128"/>
      <c r="H1046" s="128"/>
      <c r="I1046" s="124"/>
      <c r="J1046" s="125"/>
      <c r="K1046" s="128"/>
    </row>
    <row r="1047" spans="1:11" x14ac:dyDescent="0.3">
      <c r="A1047" s="73">
        <v>42324</v>
      </c>
      <c r="B1047" s="130">
        <v>2053.1899410000001</v>
      </c>
      <c r="C1047" s="125">
        <f t="shared" si="72"/>
        <v>-2.4172480129059815E-2</v>
      </c>
      <c r="D1047" s="128">
        <f t="shared" si="73"/>
        <v>-24172.480129059815</v>
      </c>
      <c r="E1047" s="128">
        <f t="shared" ca="1" si="74"/>
        <v>78711.586489128444</v>
      </c>
      <c r="F1047" s="124">
        <f t="shared" ca="1" si="75"/>
        <v>6.7740128999282945E-4</v>
      </c>
      <c r="G1047" s="128"/>
      <c r="H1047" s="128"/>
      <c r="I1047" s="124"/>
      <c r="J1047" s="125"/>
      <c r="K1047" s="128"/>
    </row>
    <row r="1048" spans="1:11" x14ac:dyDescent="0.3">
      <c r="A1048" s="73">
        <v>42321</v>
      </c>
      <c r="B1048" s="130">
        <v>2023.040039</v>
      </c>
      <c r="C1048" s="125">
        <f t="shared" si="72"/>
        <v>-2.7085288310765843E-2</v>
      </c>
      <c r="D1048" s="128">
        <f t="shared" si="73"/>
        <v>-27085.288310765842</v>
      </c>
      <c r="E1048" s="128">
        <f t="shared" ca="1" si="74"/>
        <v>78711.586489128444</v>
      </c>
      <c r="F1048" s="124">
        <f t="shared" ca="1" si="75"/>
        <v>-8.9549445866239363E-3</v>
      </c>
      <c r="G1048" s="128"/>
      <c r="H1048" s="128"/>
      <c r="I1048" s="124"/>
      <c r="J1048" s="125"/>
      <c r="K1048" s="128"/>
    </row>
    <row r="1049" spans="1:11" x14ac:dyDescent="0.3">
      <c r="A1049" s="73">
        <v>42320</v>
      </c>
      <c r="B1049" s="130">
        <v>2045.969971</v>
      </c>
      <c r="C1049" s="125">
        <f t="shared" si="72"/>
        <v>-2.0790530738135082E-2</v>
      </c>
      <c r="D1049" s="128">
        <f t="shared" si="73"/>
        <v>-20790.530738135083</v>
      </c>
      <c r="E1049" s="128">
        <f t="shared" ca="1" si="74"/>
        <v>78711.586489128444</v>
      </c>
      <c r="F1049" s="124">
        <f t="shared" ca="1" si="75"/>
        <v>3.0149842450848396E-3</v>
      </c>
      <c r="G1049" s="128"/>
      <c r="H1049" s="128"/>
      <c r="I1049" s="124"/>
      <c r="J1049" s="125"/>
      <c r="K1049" s="128"/>
    </row>
    <row r="1050" spans="1:11" x14ac:dyDescent="0.3">
      <c r="A1050" s="73">
        <v>42319</v>
      </c>
      <c r="B1050" s="130">
        <v>2075</v>
      </c>
      <c r="C1050" s="125">
        <f t="shared" si="72"/>
        <v>-7.3433144116320515E-3</v>
      </c>
      <c r="D1050" s="128">
        <f t="shared" si="73"/>
        <v>-7343.3144116320518</v>
      </c>
      <c r="E1050" s="128">
        <f t="shared" ca="1" si="74"/>
        <v>78711.586489128444</v>
      </c>
      <c r="F1050" s="124">
        <f t="shared" ca="1" si="75"/>
        <v>1.7491060676598114E-2</v>
      </c>
      <c r="G1050" s="128"/>
      <c r="H1050" s="128"/>
      <c r="I1050" s="124"/>
      <c r="J1050" s="125"/>
      <c r="K1050" s="128"/>
    </row>
    <row r="1051" spans="1:11" x14ac:dyDescent="0.3">
      <c r="A1051" s="73">
        <v>42318</v>
      </c>
      <c r="B1051" s="130">
        <v>2081.719971</v>
      </c>
      <c r="C1051" s="125">
        <f t="shared" si="72"/>
        <v>7.6625952107312045E-3</v>
      </c>
      <c r="D1051" s="128">
        <f t="shared" si="73"/>
        <v>7662.5952107312041</v>
      </c>
      <c r="E1051" s="128">
        <f t="shared" ca="1" si="74"/>
        <v>78711.586489128444</v>
      </c>
      <c r="F1051" s="124">
        <f t="shared" ca="1" si="75"/>
        <v>2.1327104624064841E-2</v>
      </c>
      <c r="G1051" s="128"/>
      <c r="H1051" s="128"/>
      <c r="I1051" s="124"/>
      <c r="J1051" s="125"/>
      <c r="K1051" s="128"/>
    </row>
    <row r="1052" spans="1:11" x14ac:dyDescent="0.3">
      <c r="A1052" s="73">
        <v>42317</v>
      </c>
      <c r="B1052" s="130">
        <v>2078.580078</v>
      </c>
      <c r="C1052" s="125">
        <f t="shared" si="72"/>
        <v>3.5729131427293392E-3</v>
      </c>
      <c r="D1052" s="128">
        <f t="shared" si="73"/>
        <v>3572.9131427293391</v>
      </c>
      <c r="E1052" s="128">
        <f t="shared" ca="1" si="74"/>
        <v>78711.586489128444</v>
      </c>
      <c r="F1052" s="124">
        <f t="shared" ca="1" si="75"/>
        <v>1.9071630339137613E-2</v>
      </c>
      <c r="G1052" s="128"/>
      <c r="H1052" s="128"/>
      <c r="I1052" s="124"/>
      <c r="J1052" s="125"/>
      <c r="K1052" s="128"/>
    </row>
    <row r="1053" spans="1:11" x14ac:dyDescent="0.3">
      <c r="A1053" s="73">
        <v>42314</v>
      </c>
      <c r="B1053" s="130">
        <v>2099.1999510000001</v>
      </c>
      <c r="C1053" s="125">
        <f t="shared" si="72"/>
        <v>1.1589547808965817E-2</v>
      </c>
      <c r="D1053" s="128">
        <f t="shared" si="73"/>
        <v>11589.547808965817</v>
      </c>
      <c r="E1053" s="128">
        <f t="shared" ca="1" si="74"/>
        <v>78711.586489128444</v>
      </c>
      <c r="F1053" s="124">
        <f t="shared" ca="1" si="75"/>
        <v>2.9898021204860958E-2</v>
      </c>
      <c r="G1053" s="128"/>
      <c r="H1053" s="128"/>
      <c r="I1053" s="124"/>
      <c r="J1053" s="125"/>
      <c r="K1053" s="128"/>
    </row>
    <row r="1054" spans="1:11" x14ac:dyDescent="0.3">
      <c r="A1054" s="73">
        <v>42313</v>
      </c>
      <c r="B1054" s="130">
        <v>2099.929932</v>
      </c>
      <c r="C1054" s="125">
        <f t="shared" si="72"/>
        <v>2.3103381600560358E-2</v>
      </c>
      <c r="D1054" s="128">
        <f t="shared" si="73"/>
        <v>23103.381600560358</v>
      </c>
      <c r="E1054" s="128">
        <f t="shared" ca="1" si="74"/>
        <v>78711.586489128444</v>
      </c>
      <c r="F1054" s="124">
        <f t="shared" ca="1" si="75"/>
        <v>3.3470750092172485E-2</v>
      </c>
      <c r="G1054" s="128"/>
      <c r="H1054" s="128"/>
      <c r="I1054" s="124"/>
      <c r="J1054" s="125"/>
      <c r="K1054" s="128"/>
    </row>
    <row r="1055" spans="1:11" x14ac:dyDescent="0.3">
      <c r="A1055" s="73">
        <v>42312</v>
      </c>
      <c r="B1055" s="130">
        <v>2102.3100589999999</v>
      </c>
      <c r="C1055" s="125">
        <f t="shared" si="72"/>
        <v>4.1294005981528104E-2</v>
      </c>
      <c r="D1055" s="128">
        <f t="shared" si="73"/>
        <v>41294.005981528106</v>
      </c>
      <c r="E1055" s="128">
        <f t="shared" ca="1" si="74"/>
        <v>78711.586489128444</v>
      </c>
      <c r="F1055" s="124">
        <f t="shared" ca="1" si="75"/>
        <v>3.50038151472023E-2</v>
      </c>
      <c r="G1055" s="128"/>
      <c r="H1055" s="128"/>
      <c r="I1055" s="124"/>
      <c r="J1055" s="125"/>
      <c r="K1055" s="128"/>
    </row>
    <row r="1056" spans="1:11" x14ac:dyDescent="0.3">
      <c r="A1056" s="73">
        <v>42311</v>
      </c>
      <c r="B1056" s="130">
        <v>2109.790039</v>
      </c>
      <c r="C1056" s="125">
        <f t="shared" si="72"/>
        <v>3.8911357870055729E-2</v>
      </c>
      <c r="D1056" s="128">
        <f t="shared" si="73"/>
        <v>38911.357870055726</v>
      </c>
      <c r="E1056" s="128">
        <f t="shared" ca="1" si="74"/>
        <v>78711.586489128444</v>
      </c>
      <c r="F1056" s="124">
        <f t="shared" ca="1" si="75"/>
        <v>4.2607913391099483E-2</v>
      </c>
      <c r="G1056" s="128"/>
      <c r="H1056" s="128"/>
      <c r="I1056" s="124"/>
      <c r="J1056" s="125"/>
      <c r="K1056" s="128"/>
    </row>
    <row r="1057" spans="1:11" x14ac:dyDescent="0.3">
      <c r="A1057" s="73">
        <v>42310</v>
      </c>
      <c r="B1057" s="130">
        <v>2104.0500489999999</v>
      </c>
      <c r="C1057" s="125">
        <f t="shared" si="72"/>
        <v>3.4612478891838272E-2</v>
      </c>
      <c r="D1057" s="128">
        <f t="shared" si="73"/>
        <v>34612.478891838269</v>
      </c>
      <c r="E1057" s="128">
        <f t="shared" ca="1" si="74"/>
        <v>78711.586489128444</v>
      </c>
      <c r="F1057" s="124">
        <f t="shared" ca="1" si="75"/>
        <v>4.5698560755810025E-2</v>
      </c>
      <c r="G1057" s="128"/>
      <c r="H1057" s="128"/>
      <c r="I1057" s="124"/>
      <c r="J1057" s="125"/>
      <c r="K1057" s="128"/>
    </row>
    <row r="1058" spans="1:11" x14ac:dyDescent="0.3">
      <c r="A1058" s="73">
        <v>42307</v>
      </c>
      <c r="B1058" s="130">
        <v>2079.360107</v>
      </c>
      <c r="C1058" s="125">
        <f t="shared" si="72"/>
        <v>2.2748460408549942E-2</v>
      </c>
      <c r="D1058" s="128">
        <f t="shared" si="73"/>
        <v>22748.460408549941</v>
      </c>
      <c r="E1058" s="128">
        <f t="shared" ca="1" si="74"/>
        <v>78711.586489128444</v>
      </c>
      <c r="F1058" s="124">
        <f t="shared" ca="1" si="75"/>
        <v>3.050339040856187E-2</v>
      </c>
      <c r="G1058" s="128"/>
      <c r="H1058" s="128"/>
      <c r="I1058" s="124"/>
      <c r="J1058" s="125"/>
      <c r="K1058" s="128"/>
    </row>
    <row r="1059" spans="1:11" x14ac:dyDescent="0.3">
      <c r="A1059" s="73">
        <v>42306</v>
      </c>
      <c r="B1059" s="130">
        <v>2089.4099120000001</v>
      </c>
      <c r="C1059" s="125">
        <f t="shared" si="72"/>
        <v>3.2388568125180761E-2</v>
      </c>
      <c r="D1059" s="128">
        <f t="shared" si="73"/>
        <v>32388.568125180762</v>
      </c>
      <c r="E1059" s="128">
        <f t="shared" ca="1" si="74"/>
        <v>78711.586489128444</v>
      </c>
      <c r="F1059" s="124">
        <f t="shared" ca="1" si="75"/>
        <v>3.5360799418904909E-2</v>
      </c>
      <c r="G1059" s="128"/>
      <c r="H1059" s="128"/>
      <c r="I1059" s="124"/>
      <c r="J1059" s="125"/>
      <c r="K1059" s="128"/>
    </row>
    <row r="1060" spans="1:11" x14ac:dyDescent="0.3">
      <c r="A1060" s="73">
        <v>42305</v>
      </c>
      <c r="B1060" s="130">
        <v>2090.3500979999999</v>
      </c>
      <c r="C1060" s="125">
        <f t="shared" si="72"/>
        <v>4.8193852536273729E-2</v>
      </c>
      <c r="D1060" s="128">
        <f t="shared" si="73"/>
        <v>48193.852536273727</v>
      </c>
      <c r="E1060" s="128">
        <f t="shared" ca="1" si="74"/>
        <v>78711.586489128444</v>
      </c>
      <c r="F1060" s="124">
        <f t="shared" ca="1" si="75"/>
        <v>4.797837858697962E-2</v>
      </c>
      <c r="G1060" s="128"/>
      <c r="H1060" s="128"/>
      <c r="I1060" s="124"/>
      <c r="J1060" s="125"/>
      <c r="K1060" s="128"/>
    </row>
    <row r="1061" spans="1:11" x14ac:dyDescent="0.3">
      <c r="A1061" s="73">
        <v>42304</v>
      </c>
      <c r="B1061" s="130">
        <v>2065.889893</v>
      </c>
      <c r="C1061" s="125">
        <f t="shared" si="72"/>
        <v>3.104270312848767E-2</v>
      </c>
      <c r="D1061" s="128">
        <f t="shared" si="73"/>
        <v>31042.703128487668</v>
      </c>
      <c r="E1061" s="128">
        <f t="shared" ca="1" si="74"/>
        <v>78711.586489128444</v>
      </c>
      <c r="F1061" s="124">
        <f t="shared" ca="1" si="75"/>
        <v>4.2168108729134124E-2</v>
      </c>
      <c r="G1061" s="128"/>
      <c r="H1061" s="128"/>
      <c r="I1061" s="124"/>
      <c r="J1061" s="125"/>
      <c r="K1061" s="128"/>
    </row>
    <row r="1062" spans="1:11" x14ac:dyDescent="0.3">
      <c r="A1062" s="73">
        <v>42303</v>
      </c>
      <c r="B1062" s="130">
        <v>2071.179932</v>
      </c>
      <c r="C1062" s="125">
        <f t="shared" si="72"/>
        <v>2.6627527702394849E-2</v>
      </c>
      <c r="D1062" s="128">
        <f t="shared" si="73"/>
        <v>26627.527702394847</v>
      </c>
      <c r="E1062" s="128">
        <f t="shared" ca="1" si="74"/>
        <v>78711.586489128444</v>
      </c>
      <c r="F1062" s="124">
        <f t="shared" ca="1" si="75"/>
        <v>4.3389275269603012E-2</v>
      </c>
      <c r="G1062" s="128"/>
      <c r="H1062" s="128"/>
      <c r="I1062" s="124"/>
      <c r="J1062" s="125"/>
      <c r="K1062" s="128"/>
    </row>
    <row r="1063" spans="1:11" x14ac:dyDescent="0.3">
      <c r="A1063" s="73">
        <v>42300</v>
      </c>
      <c r="B1063" s="130">
        <v>2075.1499020000001</v>
      </c>
      <c r="C1063" s="125">
        <f t="shared" si="72"/>
        <v>2.9907283549668096E-2</v>
      </c>
      <c r="D1063" s="128">
        <f t="shared" si="73"/>
        <v>29907.283549668096</v>
      </c>
      <c r="E1063" s="128">
        <f t="shared" ca="1" si="74"/>
        <v>78711.586489128444</v>
      </c>
      <c r="F1063" s="124">
        <f t="shared" ca="1" si="75"/>
        <v>5.787018791038534E-2</v>
      </c>
      <c r="G1063" s="128"/>
      <c r="H1063" s="128"/>
      <c r="I1063" s="124"/>
      <c r="J1063" s="125"/>
      <c r="K1063" s="128"/>
    </row>
    <row r="1064" spans="1:11" x14ac:dyDescent="0.3">
      <c r="A1064" s="73">
        <v>42299</v>
      </c>
      <c r="B1064" s="130">
        <v>2052.51001</v>
      </c>
      <c r="C1064" s="125">
        <f t="shared" si="72"/>
        <v>1.9409641731711336E-2</v>
      </c>
      <c r="D1064" s="128">
        <f t="shared" si="73"/>
        <v>19409.641731711337</v>
      </c>
      <c r="E1064" s="128">
        <f t="shared" ca="1" si="74"/>
        <v>78711.586489128444</v>
      </c>
      <c r="F1064" s="124">
        <f t="shared" ca="1" si="75"/>
        <v>4.475768661461399E-2</v>
      </c>
      <c r="G1064" s="128"/>
      <c r="H1064" s="128"/>
      <c r="I1064" s="124"/>
      <c r="J1064" s="125"/>
      <c r="K1064" s="128"/>
    </row>
    <row r="1065" spans="1:11" x14ac:dyDescent="0.3">
      <c r="A1065" s="73">
        <v>42298</v>
      </c>
      <c r="B1065" s="130">
        <v>2018.9399410000001</v>
      </c>
      <c r="C1065" s="125">
        <f t="shared" si="72"/>
        <v>1.1579135251740924E-2</v>
      </c>
      <c r="D1065" s="128">
        <f t="shared" si="73"/>
        <v>11579.135251740923</v>
      </c>
      <c r="E1065" s="128">
        <f t="shared" ca="1" si="74"/>
        <v>78711.586489128444</v>
      </c>
      <c r="F1065" s="124">
        <f t="shared" ca="1" si="75"/>
        <v>3.4918647997050911E-2</v>
      </c>
      <c r="G1065" s="128"/>
      <c r="H1065" s="128"/>
      <c r="I1065" s="124"/>
      <c r="J1065" s="125"/>
      <c r="K1065" s="128"/>
    </row>
    <row r="1066" spans="1:11" x14ac:dyDescent="0.3">
      <c r="A1066" s="73">
        <v>42297</v>
      </c>
      <c r="B1066" s="130">
        <v>2030.7700199999999</v>
      </c>
      <c r="C1066" s="125">
        <f t="shared" si="72"/>
        <v>2.568284318050984E-2</v>
      </c>
      <c r="D1066" s="128">
        <f t="shared" si="73"/>
        <v>25682.843180509841</v>
      </c>
      <c r="E1066" s="128">
        <f t="shared" ca="1" si="74"/>
        <v>78711.586489128444</v>
      </c>
      <c r="F1066" s="124">
        <f t="shared" ca="1" si="75"/>
        <v>5.3790409373027925E-2</v>
      </c>
      <c r="G1066" s="128"/>
      <c r="H1066" s="128"/>
      <c r="I1066" s="124"/>
      <c r="J1066" s="125"/>
      <c r="K1066" s="128"/>
    </row>
    <row r="1067" spans="1:11" x14ac:dyDescent="0.3">
      <c r="A1067" s="73">
        <v>42296</v>
      </c>
      <c r="B1067" s="130">
        <v>2033.660034</v>
      </c>
      <c r="C1067" s="125">
        <f t="shared" si="72"/>
        <v>2.3456875192175985E-2</v>
      </c>
      <c r="D1067" s="128">
        <f t="shared" si="73"/>
        <v>23456.875192175987</v>
      </c>
      <c r="E1067" s="128">
        <f t="shared" ca="1" si="74"/>
        <v>78711.586489128444</v>
      </c>
      <c r="F1067" s="124">
        <f t="shared" ca="1" si="75"/>
        <v>4.7587160852619048E-2</v>
      </c>
      <c r="G1067" s="128"/>
      <c r="H1067" s="128"/>
      <c r="I1067" s="124"/>
      <c r="J1067" s="125"/>
      <c r="K1067" s="128"/>
    </row>
    <row r="1068" spans="1:11" x14ac:dyDescent="0.3">
      <c r="A1068" s="73">
        <v>42293</v>
      </c>
      <c r="B1068" s="130">
        <v>2033.1099850000001</v>
      </c>
      <c r="C1068" s="125">
        <f t="shared" si="72"/>
        <v>4.1893858964213715E-2</v>
      </c>
      <c r="D1068" s="128">
        <f t="shared" si="73"/>
        <v>41893.858964213716</v>
      </c>
      <c r="E1068" s="128">
        <f t="shared" ca="1" si="74"/>
        <v>78711.586489128444</v>
      </c>
      <c r="F1068" s="124">
        <f t="shared" ca="1" si="75"/>
        <v>6.7804252247602559E-2</v>
      </c>
      <c r="G1068" s="128"/>
      <c r="H1068" s="128"/>
      <c r="I1068" s="124"/>
      <c r="J1068" s="125"/>
      <c r="K1068" s="128"/>
    </row>
    <row r="1069" spans="1:11" x14ac:dyDescent="0.3">
      <c r="A1069" s="73">
        <v>42292</v>
      </c>
      <c r="B1069" s="130">
        <v>2023.8599850000001</v>
      </c>
      <c r="C1069" s="125">
        <f t="shared" si="72"/>
        <v>5.2000728658626816E-2</v>
      </c>
      <c r="D1069" s="128">
        <f t="shared" si="73"/>
        <v>52000.728658626816</v>
      </c>
      <c r="E1069" s="128">
        <f t="shared" ca="1" si="74"/>
        <v>78711.586489128444</v>
      </c>
      <c r="F1069" s="124">
        <f t="shared" ca="1" si="75"/>
        <v>7.2664236189742049E-2</v>
      </c>
      <c r="G1069" s="128"/>
      <c r="H1069" s="128"/>
      <c r="I1069" s="124"/>
      <c r="J1069" s="125"/>
      <c r="K1069" s="128"/>
    </row>
    <row r="1070" spans="1:11" x14ac:dyDescent="0.3">
      <c r="A1070" s="73">
        <v>42291</v>
      </c>
      <c r="B1070" s="130">
        <v>1994.23999</v>
      </c>
      <c r="C1070" s="125">
        <f t="shared" si="72"/>
        <v>3.8650416857620939E-2</v>
      </c>
      <c r="D1070" s="128">
        <f t="shared" si="73"/>
        <v>38650.416857620941</v>
      </c>
      <c r="E1070" s="128">
        <f t="shared" ca="1" si="74"/>
        <v>78711.586489128444</v>
      </c>
      <c r="F1070" s="124">
        <f t="shared" ca="1" si="75"/>
        <v>7.0583424216842605E-2</v>
      </c>
      <c r="G1070" s="128"/>
      <c r="H1070" s="128"/>
      <c r="I1070" s="124"/>
      <c r="J1070" s="125"/>
      <c r="K1070" s="128"/>
    </row>
    <row r="1071" spans="1:11" x14ac:dyDescent="0.3">
      <c r="A1071" s="73">
        <v>42290</v>
      </c>
      <c r="B1071" s="130">
        <v>2003.6899410000001</v>
      </c>
      <c r="C1071" s="125">
        <f t="shared" si="72"/>
        <v>6.3478908734870831E-2</v>
      </c>
      <c r="D1071" s="128">
        <f t="shared" si="73"/>
        <v>63478.908734870834</v>
      </c>
      <c r="E1071" s="128">
        <f t="shared" ca="1" si="74"/>
        <v>78711.586489128444</v>
      </c>
      <c r="F1071" s="124">
        <f t="shared" ca="1" si="75"/>
        <v>7.5812461682008836E-2</v>
      </c>
      <c r="G1071" s="128"/>
      <c r="H1071" s="128"/>
      <c r="I1071" s="124"/>
      <c r="J1071" s="125"/>
      <c r="K1071" s="128"/>
    </row>
    <row r="1072" spans="1:11" x14ac:dyDescent="0.3">
      <c r="A1072" s="73">
        <v>42289</v>
      </c>
      <c r="B1072" s="130">
        <v>2017.459961</v>
      </c>
      <c r="C1072" s="125">
        <f t="shared" si="72"/>
        <v>7.2107611215955103E-2</v>
      </c>
      <c r="D1072" s="128">
        <f t="shared" si="73"/>
        <v>72107.611215955098</v>
      </c>
      <c r="E1072" s="128">
        <f t="shared" ca="1" si="74"/>
        <v>78711.586489128444</v>
      </c>
      <c r="F1072" s="124">
        <f t="shared" ca="1" si="75"/>
        <v>7.4431492595804949E-2</v>
      </c>
      <c r="G1072" s="128"/>
      <c r="H1072" s="128"/>
      <c r="I1072" s="124"/>
      <c r="J1072" s="125"/>
      <c r="K1072" s="128"/>
    </row>
    <row r="1073" spans="1:11" x14ac:dyDescent="0.3">
      <c r="A1073" s="73">
        <v>42286</v>
      </c>
      <c r="B1073" s="130">
        <v>2014.8900149999999</v>
      </c>
      <c r="C1073" s="125">
        <f t="shared" si="72"/>
        <v>4.3260146049294734E-2</v>
      </c>
      <c r="D1073" s="128">
        <f t="shared" si="73"/>
        <v>43260.146049294737</v>
      </c>
      <c r="E1073" s="128">
        <f t="shared" ca="1" si="74"/>
        <v>78711.586489128444</v>
      </c>
      <c r="F1073" s="124">
        <f t="shared" ca="1" si="75"/>
        <v>7.4757046709181152E-2</v>
      </c>
      <c r="G1073" s="128"/>
      <c r="H1073" s="128"/>
      <c r="I1073" s="124"/>
      <c r="J1073" s="125"/>
      <c r="K1073" s="128"/>
    </row>
    <row r="1074" spans="1:11" x14ac:dyDescent="0.3">
      <c r="A1074" s="73">
        <v>42285</v>
      </c>
      <c r="B1074" s="130">
        <v>2013.4300539999999</v>
      </c>
      <c r="C1074" s="125">
        <f t="shared" si="72"/>
        <v>4.2018623162850544E-2</v>
      </c>
      <c r="D1074" s="128">
        <f t="shared" si="73"/>
        <v>42018.623162850541</v>
      </c>
      <c r="E1074" s="128">
        <f t="shared" ca="1" si="74"/>
        <v>78711.586489128444</v>
      </c>
      <c r="F1074" s="124">
        <f t="shared" ca="1" si="75"/>
        <v>5.6292093780875074E-2</v>
      </c>
      <c r="G1074" s="128"/>
      <c r="H1074" s="128"/>
      <c r="I1074" s="124"/>
      <c r="J1074" s="125"/>
      <c r="K1074" s="128"/>
    </row>
    <row r="1075" spans="1:11" x14ac:dyDescent="0.3">
      <c r="A1075" s="73">
        <v>42284</v>
      </c>
      <c r="B1075" s="130">
        <v>1995.829956</v>
      </c>
      <c r="C1075" s="125">
        <f t="shared" si="72"/>
        <v>2.9436312749199001E-2</v>
      </c>
      <c r="D1075" s="128">
        <f t="shared" si="73"/>
        <v>29436.312749199002</v>
      </c>
      <c r="E1075" s="128">
        <f t="shared" ca="1" si="74"/>
        <v>78711.586489128444</v>
      </c>
      <c r="F1075" s="124">
        <f t="shared" ca="1" si="75"/>
        <v>3.5068792490280165E-2</v>
      </c>
      <c r="G1075" s="128"/>
      <c r="H1075" s="128"/>
      <c r="I1075" s="124"/>
      <c r="J1075" s="125"/>
      <c r="K1075" s="128"/>
    </row>
    <row r="1076" spans="1:11" x14ac:dyDescent="0.3">
      <c r="A1076" s="73">
        <v>42283</v>
      </c>
      <c r="B1076" s="130">
        <v>1979.920044</v>
      </c>
      <c r="C1076" s="125">
        <f t="shared" si="72"/>
        <v>1.9137946504102166E-2</v>
      </c>
      <c r="D1076" s="128">
        <f t="shared" si="73"/>
        <v>19137.946504102165</v>
      </c>
      <c r="E1076" s="128">
        <f t="shared" ca="1" si="74"/>
        <v>78711.586489128444</v>
      </c>
      <c r="F1076" s="124">
        <f t="shared" ca="1" si="75"/>
        <v>5.6021559944778865E-3</v>
      </c>
      <c r="G1076" s="128"/>
      <c r="H1076" s="128"/>
      <c r="I1076" s="124"/>
      <c r="J1076" s="125"/>
      <c r="K1076" s="128"/>
    </row>
    <row r="1077" spans="1:11" x14ac:dyDescent="0.3">
      <c r="A1077" s="73">
        <v>42282</v>
      </c>
      <c r="B1077" s="130">
        <v>1987.0500489999999</v>
      </c>
      <c r="C1077" s="125">
        <f t="shared" si="72"/>
        <v>1.0208634750936918E-2</v>
      </c>
      <c r="D1077" s="128">
        <f t="shared" si="73"/>
        <v>10208.634750936919</v>
      </c>
      <c r="E1077" s="128">
        <f t="shared" ca="1" si="74"/>
        <v>78711.586489128444</v>
      </c>
      <c r="F1077" s="124">
        <f t="shared" ca="1" si="75"/>
        <v>2.6846195878408752E-2</v>
      </c>
      <c r="G1077" s="128"/>
      <c r="H1077" s="128"/>
      <c r="I1077" s="124"/>
      <c r="J1077" s="125"/>
      <c r="K1077" s="128"/>
    </row>
    <row r="1078" spans="1:11" x14ac:dyDescent="0.3">
      <c r="A1078" s="73">
        <v>42279</v>
      </c>
      <c r="B1078" s="130">
        <v>1951.3599850000001</v>
      </c>
      <c r="C1078" s="125">
        <f t="shared" si="72"/>
        <v>-3.4065075107180265E-3</v>
      </c>
      <c r="D1078" s="128">
        <f t="shared" si="73"/>
        <v>-3406.5075107180264</v>
      </c>
      <c r="E1078" s="128">
        <f t="shared" ca="1" si="74"/>
        <v>78711.586489128444</v>
      </c>
      <c r="F1078" s="124">
        <f t="shared" ca="1" si="75"/>
        <v>-6.8504806394101836E-3</v>
      </c>
      <c r="G1078" s="128"/>
      <c r="H1078" s="128"/>
      <c r="I1078" s="124"/>
      <c r="J1078" s="125"/>
      <c r="K1078" s="128"/>
    </row>
    <row r="1079" spans="1:11" x14ac:dyDescent="0.3">
      <c r="A1079" s="73">
        <v>42278</v>
      </c>
      <c r="B1079" s="130">
        <v>1923.8199460000001</v>
      </c>
      <c r="C1079" s="125">
        <f t="shared" si="72"/>
        <v>-3.3353435149391153E-2</v>
      </c>
      <c r="D1079" s="128">
        <f t="shared" si="73"/>
        <v>-33353.435149391153</v>
      </c>
      <c r="E1079" s="128">
        <f t="shared" ca="1" si="74"/>
        <v>78711.586489128444</v>
      </c>
      <c r="F1079" s="124">
        <f t="shared" ca="1" si="75"/>
        <v>-2.2399551533315076E-2</v>
      </c>
      <c r="G1079" s="128"/>
      <c r="H1079" s="128"/>
      <c r="I1079" s="124"/>
      <c r="J1079" s="125"/>
      <c r="K1079" s="128"/>
    </row>
    <row r="1080" spans="1:11" x14ac:dyDescent="0.3">
      <c r="A1080" s="73">
        <v>42277</v>
      </c>
      <c r="B1080" s="130">
        <v>1920.030029</v>
      </c>
      <c r="C1080" s="125">
        <f t="shared" si="72"/>
        <v>-3.7728487189468862E-2</v>
      </c>
      <c r="D1080" s="128">
        <f t="shared" si="73"/>
        <v>-37728.487189468862</v>
      </c>
      <c r="E1080" s="128">
        <f t="shared" ca="1" si="74"/>
        <v>78711.586489128444</v>
      </c>
      <c r="F1080" s="124">
        <f t="shared" ca="1" si="75"/>
        <v>-1.3431516470304827E-2</v>
      </c>
      <c r="G1080" s="128"/>
      <c r="H1080" s="128"/>
      <c r="I1080" s="124"/>
      <c r="J1080" s="125"/>
      <c r="K1080" s="128"/>
    </row>
    <row r="1081" spans="1:11" x14ac:dyDescent="0.3">
      <c r="A1081" s="73">
        <v>42276</v>
      </c>
      <c r="B1081" s="130">
        <v>1884.089966</v>
      </c>
      <c r="C1081" s="125">
        <f t="shared" si="72"/>
        <v>-4.7520588858798174E-2</v>
      </c>
      <c r="D1081" s="128">
        <f t="shared" si="73"/>
        <v>-47520.588858798175</v>
      </c>
      <c r="E1081" s="128">
        <f t="shared" ca="1" si="74"/>
        <v>78711.586489128444</v>
      </c>
      <c r="F1081" s="124">
        <f t="shared" ca="1" si="75"/>
        <v>-3.1893609423488956E-2</v>
      </c>
      <c r="G1081" s="128"/>
      <c r="H1081" s="128"/>
      <c r="I1081" s="124"/>
      <c r="J1081" s="125"/>
      <c r="K1081" s="128"/>
    </row>
    <row r="1082" spans="1:11" x14ac:dyDescent="0.3">
      <c r="A1082" s="73">
        <v>42275</v>
      </c>
      <c r="B1082" s="130">
        <v>1881.7700199999999</v>
      </c>
      <c r="C1082" s="125">
        <f t="shared" si="72"/>
        <v>-3.6486898788999689E-2</v>
      </c>
      <c r="D1082" s="128">
        <f t="shared" si="73"/>
        <v>-36486.898788999686</v>
      </c>
      <c r="E1082" s="128">
        <f t="shared" ca="1" si="74"/>
        <v>78711.586489128444</v>
      </c>
      <c r="F1082" s="124">
        <f t="shared" ca="1" si="75"/>
        <v>-4.5895896247539758E-2</v>
      </c>
      <c r="G1082" s="128"/>
      <c r="H1082" s="128"/>
      <c r="I1082" s="124"/>
      <c r="J1082" s="125"/>
      <c r="K1082" s="128"/>
    </row>
    <row r="1083" spans="1:11" x14ac:dyDescent="0.3">
      <c r="A1083" s="73">
        <v>42272</v>
      </c>
      <c r="B1083" s="130">
        <v>1931.339966</v>
      </c>
      <c r="C1083" s="125">
        <f t="shared" si="72"/>
        <v>-1.515008911432425E-2</v>
      </c>
      <c r="D1083" s="128">
        <f t="shared" si="73"/>
        <v>-15150.08911432425</v>
      </c>
      <c r="E1083" s="128">
        <f t="shared" ca="1" si="74"/>
        <v>78711.586489128444</v>
      </c>
      <c r="F1083" s="124">
        <f t="shared" ca="1" si="75"/>
        <v>-2.3490788678810492E-2</v>
      </c>
      <c r="G1083" s="128"/>
      <c r="H1083" s="128"/>
      <c r="I1083" s="124"/>
      <c r="J1083" s="125"/>
      <c r="K1083" s="128"/>
    </row>
    <row r="1084" spans="1:11" x14ac:dyDescent="0.3">
      <c r="A1084" s="73">
        <v>42271</v>
      </c>
      <c r="B1084" s="130">
        <v>1932.23999</v>
      </c>
      <c r="C1084" s="125">
        <f t="shared" si="72"/>
        <v>-1.0270015519963427E-2</v>
      </c>
      <c r="D1084" s="128">
        <f t="shared" si="73"/>
        <v>-10270.015519963426</v>
      </c>
      <c r="E1084" s="128">
        <f t="shared" ca="1" si="74"/>
        <v>78711.586489128444</v>
      </c>
      <c r="F1084" s="124">
        <f t="shared" ca="1" si="75"/>
        <v>-2.5523860409295995E-2</v>
      </c>
      <c r="G1084" s="128"/>
      <c r="H1084" s="128"/>
      <c r="I1084" s="124"/>
      <c r="J1084" s="125"/>
      <c r="K1084" s="128"/>
    </row>
    <row r="1085" spans="1:11" x14ac:dyDescent="0.3">
      <c r="A1085" s="73">
        <v>42270</v>
      </c>
      <c r="B1085" s="130">
        <v>1938.76001</v>
      </c>
      <c r="C1085" s="125">
        <f t="shared" si="72"/>
        <v>-1.6889605436193333E-3</v>
      </c>
      <c r="D1085" s="128">
        <f t="shared" si="73"/>
        <v>-1688.9605436193333</v>
      </c>
      <c r="E1085" s="128">
        <f t="shared" ca="1" si="74"/>
        <v>78711.586489128444</v>
      </c>
      <c r="F1085" s="124">
        <f t="shared" ca="1" si="75"/>
        <v>-1.3850518130054223E-2</v>
      </c>
      <c r="G1085" s="128"/>
      <c r="H1085" s="128"/>
      <c r="I1085" s="124"/>
      <c r="J1085" s="125"/>
      <c r="K1085" s="128"/>
    </row>
    <row r="1086" spans="1:11" x14ac:dyDescent="0.3">
      <c r="A1086" s="73">
        <v>42269</v>
      </c>
      <c r="B1086" s="130">
        <v>1942.73999</v>
      </c>
      <c r="C1086" s="125">
        <f t="shared" si="72"/>
        <v>-1.3542148937786935E-2</v>
      </c>
      <c r="D1086" s="128">
        <f t="shared" si="73"/>
        <v>-13542.148937786935</v>
      </c>
      <c r="E1086" s="128">
        <f t="shared" ca="1" si="74"/>
        <v>78711.586489128444</v>
      </c>
      <c r="F1086" s="124">
        <f t="shared" ca="1" si="75"/>
        <v>-2.7803661931452006E-2</v>
      </c>
      <c r="G1086" s="128"/>
      <c r="H1086" s="128"/>
      <c r="I1086" s="124"/>
      <c r="J1086" s="125"/>
      <c r="K1086" s="128"/>
    </row>
    <row r="1087" spans="1:11" x14ac:dyDescent="0.3">
      <c r="A1087" s="73">
        <v>42268</v>
      </c>
      <c r="B1087" s="130">
        <v>1966.969971</v>
      </c>
      <c r="C1087" s="125">
        <f t="shared" si="72"/>
        <v>2.3812994186286129E-2</v>
      </c>
      <c r="D1087" s="128">
        <f t="shared" si="73"/>
        <v>23812.994186286131</v>
      </c>
      <c r="E1087" s="128">
        <f t="shared" ca="1" si="74"/>
        <v>78711.586489128444</v>
      </c>
      <c r="F1087" s="124">
        <f t="shared" ca="1" si="75"/>
        <v>-7.9686745515750168E-3</v>
      </c>
      <c r="G1087" s="128"/>
      <c r="H1087" s="128"/>
      <c r="I1087" s="124"/>
      <c r="J1087" s="125"/>
      <c r="K1087" s="128"/>
    </row>
    <row r="1088" spans="1:11" x14ac:dyDescent="0.3">
      <c r="A1088" s="73">
        <v>42265</v>
      </c>
      <c r="B1088" s="130">
        <v>1958.030029</v>
      </c>
      <c r="C1088" s="125">
        <f t="shared" si="72"/>
        <v>3.53642452441294E-3</v>
      </c>
      <c r="D1088" s="128">
        <f t="shared" si="73"/>
        <v>3536.4245244129402</v>
      </c>
      <c r="E1088" s="128">
        <f t="shared" ca="1" si="74"/>
        <v>78711.586489128444</v>
      </c>
      <c r="F1088" s="124">
        <f t="shared" ca="1" si="75"/>
        <v>-1.8181914009951061E-2</v>
      </c>
      <c r="G1088" s="128"/>
      <c r="H1088" s="128"/>
      <c r="I1088" s="124"/>
      <c r="J1088" s="125"/>
      <c r="K1088" s="128"/>
    </row>
    <row r="1089" spans="1:11" x14ac:dyDescent="0.3">
      <c r="A1089" s="73">
        <v>42264</v>
      </c>
      <c r="B1089" s="130">
        <v>1990.1999510000001</v>
      </c>
      <c r="C1089" s="125">
        <f t="shared" si="72"/>
        <v>2.1212383813196345E-2</v>
      </c>
      <c r="D1089" s="128">
        <f t="shared" si="73"/>
        <v>21212.383813196346</v>
      </c>
      <c r="E1089" s="128">
        <f t="shared" ca="1" si="74"/>
        <v>78711.586489128444</v>
      </c>
      <c r="F1089" s="124">
        <f t="shared" ca="1" si="75"/>
        <v>-1.0047787882437875E-2</v>
      </c>
      <c r="G1089" s="128"/>
      <c r="H1089" s="128"/>
      <c r="I1089" s="124"/>
      <c r="J1089" s="125"/>
      <c r="K1089" s="128"/>
    </row>
    <row r="1090" spans="1:11" x14ac:dyDescent="0.3">
      <c r="A1090" s="73">
        <v>42263</v>
      </c>
      <c r="B1090" s="130">
        <v>1995.3100589999999</v>
      </c>
      <c r="C1090" s="125">
        <f t="shared" si="72"/>
        <v>4.2563463187565986E-2</v>
      </c>
      <c r="D1090" s="128">
        <f t="shared" si="73"/>
        <v>42563.463187565983</v>
      </c>
      <c r="E1090" s="128">
        <f t="shared" ca="1" si="74"/>
        <v>78711.586489128444</v>
      </c>
      <c r="F1090" s="124">
        <f t="shared" ca="1" si="75"/>
        <v>-7.9796387119633883E-3</v>
      </c>
      <c r="G1090" s="128"/>
      <c r="H1090" s="128"/>
      <c r="I1090" s="124"/>
      <c r="J1090" s="125"/>
      <c r="K1090" s="128"/>
    </row>
    <row r="1091" spans="1:11" x14ac:dyDescent="0.3">
      <c r="A1091" s="73">
        <v>42262</v>
      </c>
      <c r="B1091" s="130">
        <v>1978.089966</v>
      </c>
      <c r="C1091" s="125">
        <f t="shared" si="72"/>
        <v>2.9966391699447481E-3</v>
      </c>
      <c r="D1091" s="128">
        <f t="shared" si="73"/>
        <v>2996.6391699447481</v>
      </c>
      <c r="E1091" s="128">
        <f t="shared" ca="1" si="74"/>
        <v>78711.586489128444</v>
      </c>
      <c r="F1091" s="124">
        <f t="shared" ca="1" si="75"/>
        <v>-1.173078165313346E-2</v>
      </c>
      <c r="G1091" s="128"/>
      <c r="H1091" s="128"/>
      <c r="I1091" s="124"/>
      <c r="J1091" s="125"/>
      <c r="K1091" s="128"/>
    </row>
    <row r="1092" spans="1:11" x14ac:dyDescent="0.3">
      <c r="A1092" s="73">
        <v>42261</v>
      </c>
      <c r="B1092" s="130">
        <v>1953.030029</v>
      </c>
      <c r="C1092" s="125">
        <f t="shared" si="72"/>
        <v>-1.8020265824363224E-2</v>
      </c>
      <c r="D1092" s="128">
        <f t="shared" si="73"/>
        <v>-18020.265824363225</v>
      </c>
      <c r="E1092" s="128">
        <f t="shared" ca="1" si="74"/>
        <v>78711.586489128444</v>
      </c>
      <c r="F1092" s="124">
        <f t="shared" ca="1" si="75"/>
        <v>-2.2986698946329653E-2</v>
      </c>
      <c r="G1092" s="128"/>
      <c r="H1092" s="128"/>
      <c r="I1092" s="124"/>
      <c r="J1092" s="125"/>
      <c r="K1092" s="128"/>
    </row>
    <row r="1093" spans="1:11" x14ac:dyDescent="0.3">
      <c r="A1093" s="73">
        <v>42258</v>
      </c>
      <c r="B1093" s="130">
        <v>1961.0500489999999</v>
      </c>
      <c r="C1093" s="125">
        <f t="shared" si="72"/>
        <v>-1.3387593725698532E-2</v>
      </c>
      <c r="D1093" s="128">
        <f t="shared" si="73"/>
        <v>-13387.593725698533</v>
      </c>
      <c r="E1093" s="128">
        <f t="shared" ca="1" si="74"/>
        <v>78711.586489128444</v>
      </c>
      <c r="F1093" s="124">
        <f t="shared" ca="1" si="75"/>
        <v>-1.1632280113620941E-2</v>
      </c>
      <c r="G1093" s="128"/>
      <c r="H1093" s="128"/>
      <c r="I1093" s="124"/>
      <c r="J1093" s="125"/>
      <c r="K1093" s="128"/>
    </row>
    <row r="1094" spans="1:11" x14ac:dyDescent="0.3">
      <c r="A1094" s="73">
        <v>42257</v>
      </c>
      <c r="B1094" s="130">
        <v>1952.290039</v>
      </c>
      <c r="C1094" s="125">
        <f t="shared" si="72"/>
        <v>6.0705839904429126E-3</v>
      </c>
      <c r="D1094" s="128">
        <f t="shared" si="73"/>
        <v>6070.5839904429122</v>
      </c>
      <c r="E1094" s="128">
        <f t="shared" ca="1" si="74"/>
        <v>78711.586489128444</v>
      </c>
      <c r="F1094" s="124">
        <f t="shared" ca="1" si="75"/>
        <v>-1.6746073786931048E-2</v>
      </c>
      <c r="G1094" s="128"/>
      <c r="H1094" s="128"/>
      <c r="I1094" s="124"/>
      <c r="J1094" s="125"/>
      <c r="K1094" s="128"/>
    </row>
    <row r="1095" spans="1:11" x14ac:dyDescent="0.3">
      <c r="A1095" s="73">
        <v>42256</v>
      </c>
      <c r="B1095" s="130">
        <v>1942.040039</v>
      </c>
      <c r="C1095" s="125">
        <f t="shared" si="72"/>
        <v>3.9853103484023045E-2</v>
      </c>
      <c r="D1095" s="128">
        <f t="shared" si="73"/>
        <v>39853.103484023042</v>
      </c>
      <c r="E1095" s="128">
        <f t="shared" ca="1" si="74"/>
        <v>78711.586489128444</v>
      </c>
      <c r="F1095" s="124">
        <f t="shared" ca="1" si="75"/>
        <v>-2.7740325594771353E-2</v>
      </c>
      <c r="G1095" s="128"/>
      <c r="H1095" s="128"/>
      <c r="I1095" s="124"/>
      <c r="J1095" s="125"/>
      <c r="K1095" s="128"/>
    </row>
    <row r="1096" spans="1:11" x14ac:dyDescent="0.3">
      <c r="A1096" s="73">
        <v>42255</v>
      </c>
      <c r="B1096" s="130">
        <v>1969.410034</v>
      </c>
      <c r="C1096" s="125">
        <f t="shared" ref="C1096:C1159" si="76">B1096/B1106-1</f>
        <v>4.0249140121654037E-2</v>
      </c>
      <c r="D1096" s="128">
        <f t="shared" ref="D1096:D1159" si="77">C1096*$B$5</f>
        <v>40249.14012165404</v>
      </c>
      <c r="E1096" s="128">
        <f t="shared" ref="E1096:E1159" ca="1" si="78">ABS(_xlfn.PERCENTILE.INC(OFFSET(D1096,0,0,Window),1-VaRLevel))</f>
        <v>78711.586489128444</v>
      </c>
      <c r="F1096" s="124">
        <f t="shared" ca="1" si="75"/>
        <v>-1.3168331643156783E-2</v>
      </c>
      <c r="G1096" s="128"/>
      <c r="H1096" s="128"/>
      <c r="I1096" s="124"/>
      <c r="J1096" s="125"/>
      <c r="K1096" s="128"/>
    </row>
    <row r="1097" spans="1:11" x14ac:dyDescent="0.3">
      <c r="A1097" s="73">
        <v>42251</v>
      </c>
      <c r="B1097" s="130">
        <v>1921.219971</v>
      </c>
      <c r="C1097" s="125">
        <f t="shared" si="76"/>
        <v>-2.5201834512312948E-2</v>
      </c>
      <c r="D1097" s="128">
        <f t="shared" si="77"/>
        <v>-25201.834512312947</v>
      </c>
      <c r="E1097" s="128">
        <f t="shared" ca="1" si="78"/>
        <v>78711.586489128444</v>
      </c>
      <c r="F1097" s="124">
        <f t="shared" ref="F1097:F1160" ca="1" si="79">B1097/OFFSET(B1097,250,0)-1</f>
        <v>-3.3805381100016851E-2</v>
      </c>
      <c r="G1097" s="128"/>
      <c r="H1097" s="128"/>
      <c r="I1097" s="124"/>
      <c r="J1097" s="125"/>
      <c r="K1097" s="128"/>
    </row>
    <row r="1098" spans="1:11" x14ac:dyDescent="0.3">
      <c r="A1098" s="73">
        <v>42250</v>
      </c>
      <c r="B1098" s="130">
        <v>1951.130005</v>
      </c>
      <c r="C1098" s="125">
        <f t="shared" si="76"/>
        <v>-4.1557562069209242E-2</v>
      </c>
      <c r="D1098" s="128">
        <f t="shared" si="77"/>
        <v>-41557.562069209242</v>
      </c>
      <c r="E1098" s="128">
        <f t="shared" ca="1" si="78"/>
        <v>78711.586489128444</v>
      </c>
      <c r="F1098" s="124">
        <f t="shared" ca="1" si="79"/>
        <v>-2.518562357872467E-2</v>
      </c>
      <c r="G1098" s="128"/>
      <c r="H1098" s="128"/>
      <c r="I1098" s="124"/>
      <c r="J1098" s="125"/>
      <c r="K1098" s="128"/>
    </row>
    <row r="1099" spans="1:11" x14ac:dyDescent="0.3">
      <c r="A1099" s="73">
        <v>42249</v>
      </c>
      <c r="B1099" s="130">
        <v>1948.8599850000001</v>
      </c>
      <c r="C1099" s="125">
        <f t="shared" si="76"/>
        <v>-6.2872420921543437E-2</v>
      </c>
      <c r="D1099" s="128">
        <f t="shared" si="77"/>
        <v>-62872.420921543438</v>
      </c>
      <c r="E1099" s="128">
        <f t="shared" ca="1" si="78"/>
        <v>78711.586489128444</v>
      </c>
      <c r="F1099" s="124">
        <f t="shared" ca="1" si="79"/>
        <v>-2.9311990846869085E-2</v>
      </c>
      <c r="G1099" s="128"/>
      <c r="H1099" s="128"/>
      <c r="I1099" s="124"/>
      <c r="J1099" s="125"/>
      <c r="K1099" s="128"/>
    </row>
    <row r="1100" spans="1:11" x14ac:dyDescent="0.3">
      <c r="A1100" s="73">
        <v>42248</v>
      </c>
      <c r="B1100" s="130">
        <v>1913.849976</v>
      </c>
      <c r="C1100" s="125">
        <f t="shared" si="76"/>
        <v>-8.73042141854381E-2</v>
      </c>
      <c r="D1100" s="128">
        <f t="shared" si="77"/>
        <v>-87304.214185438104</v>
      </c>
      <c r="E1100" s="128">
        <f t="shared" ca="1" si="78"/>
        <v>78711.586489128444</v>
      </c>
      <c r="F1100" s="124">
        <f t="shared" ca="1" si="79"/>
        <v>-4.1949313940488286E-2</v>
      </c>
      <c r="G1100" s="128"/>
      <c r="H1100" s="128"/>
      <c r="I1100" s="124"/>
      <c r="J1100" s="125"/>
      <c r="K1100" s="128"/>
    </row>
    <row r="1101" spans="1:11" x14ac:dyDescent="0.3">
      <c r="A1101" s="73">
        <v>42247</v>
      </c>
      <c r="B1101" s="130">
        <v>1972.1800539999999</v>
      </c>
      <c r="C1101" s="125">
        <f t="shared" si="76"/>
        <v>-6.195653177043603E-2</v>
      </c>
      <c r="D1101" s="128">
        <f t="shared" si="77"/>
        <v>-61956.531770436028</v>
      </c>
      <c r="E1101" s="128">
        <f t="shared" ca="1" si="78"/>
        <v>65940.502607968898</v>
      </c>
      <c r="F1101" s="124">
        <f t="shared" ca="1" si="79"/>
        <v>-1.426482337042656E-2</v>
      </c>
      <c r="G1101" s="128"/>
      <c r="H1101" s="128"/>
      <c r="I1101" s="124"/>
      <c r="J1101" s="125"/>
      <c r="K1101" s="128"/>
    </row>
    <row r="1102" spans="1:11" x14ac:dyDescent="0.3">
      <c r="A1102" s="73">
        <v>42244</v>
      </c>
      <c r="B1102" s="130">
        <v>1988.869995</v>
      </c>
      <c r="C1102" s="125">
        <f t="shared" si="76"/>
        <v>-4.9088251759735968E-2</v>
      </c>
      <c r="D1102" s="128">
        <f t="shared" si="77"/>
        <v>-49088.251759735969</v>
      </c>
      <c r="E1102" s="128">
        <f t="shared" ca="1" si="78"/>
        <v>61114.933630543455</v>
      </c>
      <c r="F1102" s="124">
        <f t="shared" ca="1" si="79"/>
        <v>-6.6973818875362134E-3</v>
      </c>
      <c r="G1102" s="128"/>
      <c r="H1102" s="128"/>
      <c r="I1102" s="124"/>
      <c r="J1102" s="125"/>
      <c r="K1102" s="128"/>
    </row>
    <row r="1103" spans="1:11" x14ac:dyDescent="0.3">
      <c r="A1103" s="73">
        <v>42243</v>
      </c>
      <c r="B1103" s="130">
        <v>1987.660034</v>
      </c>
      <c r="C1103" s="125">
        <f t="shared" si="76"/>
        <v>-4.5949084864836731E-2</v>
      </c>
      <c r="D1103" s="128">
        <f t="shared" si="77"/>
        <v>-45949.084864836732</v>
      </c>
      <c r="E1103" s="128">
        <f t="shared" ca="1" si="78"/>
        <v>61114.933630543455</v>
      </c>
      <c r="F1103" s="124">
        <f t="shared" ca="1" si="79"/>
        <v>-7.8417671419701573E-3</v>
      </c>
      <c r="G1103" s="128"/>
      <c r="H1103" s="128"/>
      <c r="I1103" s="124"/>
      <c r="J1103" s="125"/>
      <c r="K1103" s="128"/>
    </row>
    <row r="1104" spans="1:11" x14ac:dyDescent="0.3">
      <c r="A1104" s="73">
        <v>42242</v>
      </c>
      <c r="B1104" s="130">
        <v>1940.51001</v>
      </c>
      <c r="C1104" s="125">
        <f t="shared" si="76"/>
        <v>-6.9768239295010304E-2</v>
      </c>
      <c r="D1104" s="128">
        <f t="shared" si="77"/>
        <v>-69768.239295010309</v>
      </c>
      <c r="E1104" s="128">
        <f t="shared" ca="1" si="78"/>
        <v>61114.933630543455</v>
      </c>
      <c r="F1104" s="124">
        <f t="shared" ca="1" si="79"/>
        <v>-2.8160892395408976E-2</v>
      </c>
      <c r="G1104" s="128"/>
      <c r="H1104" s="128"/>
      <c r="I1104" s="124"/>
      <c r="J1104" s="125"/>
      <c r="K1104" s="128"/>
    </row>
    <row r="1105" spans="1:11" x14ac:dyDescent="0.3">
      <c r="A1105" s="73">
        <v>42241</v>
      </c>
      <c r="B1105" s="130">
        <v>1867.6099850000001</v>
      </c>
      <c r="C1105" s="125">
        <f t="shared" si="76"/>
        <v>-0.10386411010054386</v>
      </c>
      <c r="D1105" s="128">
        <f t="shared" si="77"/>
        <v>-103864.11010054385</v>
      </c>
      <c r="E1105" s="128">
        <f t="shared" ca="1" si="78"/>
        <v>51736.052576071517</v>
      </c>
      <c r="F1105" s="124">
        <f t="shared" ca="1" si="79"/>
        <v>-6.6251030103821273E-2</v>
      </c>
      <c r="G1105" s="128"/>
      <c r="H1105" s="128"/>
      <c r="I1105" s="124"/>
      <c r="J1105" s="125"/>
      <c r="K1105" s="128"/>
    </row>
    <row r="1106" spans="1:11" x14ac:dyDescent="0.3">
      <c r="A1106" s="73">
        <v>42240</v>
      </c>
      <c r="B1106" s="130">
        <v>1893.209961</v>
      </c>
      <c r="C1106" s="125">
        <f t="shared" si="76"/>
        <v>-0.10026232442939198</v>
      </c>
      <c r="D1106" s="128">
        <f t="shared" si="77"/>
        <v>-100262.32442939199</v>
      </c>
      <c r="E1106" s="128">
        <f t="shared" ca="1" si="78"/>
        <v>49687.887733607808</v>
      </c>
      <c r="F1106" s="124">
        <f t="shared" ca="1" si="79"/>
        <v>-5.3404494921005852E-2</v>
      </c>
      <c r="G1106" s="128"/>
      <c r="H1106" s="128"/>
      <c r="I1106" s="124"/>
      <c r="J1106" s="125"/>
      <c r="K1106" s="128"/>
    </row>
    <row r="1107" spans="1:11" x14ac:dyDescent="0.3">
      <c r="A1107" s="73">
        <v>42237</v>
      </c>
      <c r="B1107" s="130">
        <v>1970.8900149999999</v>
      </c>
      <c r="C1107" s="125">
        <f t="shared" si="76"/>
        <v>-5.134847418296562E-2</v>
      </c>
      <c r="D1107" s="128">
        <f t="shared" si="77"/>
        <v>-51348.47418296562</v>
      </c>
      <c r="E1107" s="128">
        <f t="shared" ca="1" si="78"/>
        <v>46702.673864780219</v>
      </c>
      <c r="F1107" s="124">
        <f t="shared" ca="1" si="79"/>
        <v>-1.35290844501883E-2</v>
      </c>
      <c r="G1107" s="128"/>
      <c r="H1107" s="128"/>
      <c r="I1107" s="124"/>
      <c r="J1107" s="125"/>
      <c r="K1107" s="128"/>
    </row>
    <row r="1108" spans="1:11" x14ac:dyDescent="0.3">
      <c r="A1108" s="73">
        <v>42236</v>
      </c>
      <c r="B1108" s="130">
        <v>2035.7299800000001</v>
      </c>
      <c r="C1108" s="125">
        <f t="shared" si="76"/>
        <v>-2.2955939663652281E-2</v>
      </c>
      <c r="D1108" s="128">
        <f t="shared" si="77"/>
        <v>-22955.93966365228</v>
      </c>
      <c r="E1108" s="128">
        <f t="shared" ca="1" si="78"/>
        <v>44217.472286213088</v>
      </c>
      <c r="F1108" s="124">
        <f t="shared" ca="1" si="79"/>
        <v>2.3803035319215127E-2</v>
      </c>
      <c r="G1108" s="128"/>
      <c r="H1108" s="128"/>
      <c r="I1108" s="124"/>
      <c r="J1108" s="125"/>
      <c r="K1108" s="128"/>
    </row>
    <row r="1109" spans="1:11" x14ac:dyDescent="0.3">
      <c r="A1109" s="73">
        <v>42235</v>
      </c>
      <c r="B1109" s="130">
        <v>2079.610107</v>
      </c>
      <c r="C1109" s="125">
        <f t="shared" si="76"/>
        <v>-9.6340579054607911E-3</v>
      </c>
      <c r="D1109" s="128">
        <f t="shared" si="77"/>
        <v>-9634.0579054607915</v>
      </c>
      <c r="E1109" s="128">
        <f t="shared" ca="1" si="78"/>
        <v>44217.472286213088</v>
      </c>
      <c r="F1109" s="124">
        <f t="shared" ca="1" si="79"/>
        <v>4.3787103910887692E-2</v>
      </c>
      <c r="G1109" s="128"/>
      <c r="H1109" s="128"/>
      <c r="I1109" s="124"/>
      <c r="J1109" s="125"/>
      <c r="K1109" s="128"/>
    </row>
    <row r="1110" spans="1:11" x14ac:dyDescent="0.3">
      <c r="A1110" s="73">
        <v>42234</v>
      </c>
      <c r="B1110" s="130">
        <v>2096.919922</v>
      </c>
      <c r="C1110" s="125">
        <f t="shared" si="76"/>
        <v>1.719686375261098E-3</v>
      </c>
      <c r="D1110" s="128">
        <f t="shared" si="77"/>
        <v>1719.686375261098</v>
      </c>
      <c r="E1110" s="128">
        <f t="shared" ca="1" si="78"/>
        <v>44217.472286213088</v>
      </c>
      <c r="F1110" s="124">
        <f t="shared" ca="1" si="79"/>
        <v>5.5579841754736625E-2</v>
      </c>
      <c r="G1110" s="128"/>
      <c r="H1110" s="128"/>
      <c r="I1110" s="124"/>
      <c r="J1110" s="125"/>
      <c r="K1110" s="128"/>
    </row>
    <row r="1111" spans="1:11" x14ac:dyDescent="0.3">
      <c r="A1111" s="73">
        <v>42233</v>
      </c>
      <c r="B1111" s="130">
        <v>2102.4399410000001</v>
      </c>
      <c r="C1111" s="125">
        <f t="shared" si="76"/>
        <v>2.0971487284375812E-3</v>
      </c>
      <c r="D1111" s="128">
        <f t="shared" si="77"/>
        <v>2097.1487284375812</v>
      </c>
      <c r="E1111" s="128">
        <f t="shared" ca="1" si="78"/>
        <v>44217.472286213088</v>
      </c>
      <c r="F1111" s="124">
        <f t="shared" ca="1" si="79"/>
        <v>6.0981008510064827E-2</v>
      </c>
      <c r="G1111" s="128"/>
      <c r="H1111" s="128"/>
      <c r="I1111" s="124"/>
      <c r="J1111" s="125"/>
      <c r="K1111" s="128"/>
    </row>
    <row r="1112" spans="1:11" x14ac:dyDescent="0.3">
      <c r="A1112" s="73">
        <v>42230</v>
      </c>
      <c r="B1112" s="130">
        <v>2091.540039</v>
      </c>
      <c r="C1112" s="125">
        <f t="shared" si="76"/>
        <v>-5.8464752478848414E-3</v>
      </c>
      <c r="D1112" s="128">
        <f t="shared" si="77"/>
        <v>-5846.4752478848413</v>
      </c>
      <c r="E1112" s="128">
        <f t="shared" ca="1" si="78"/>
        <v>44217.472286213088</v>
      </c>
      <c r="F1112" s="124">
        <f t="shared" ca="1" si="79"/>
        <v>6.0758543016617539E-2</v>
      </c>
      <c r="G1112" s="128"/>
      <c r="H1112" s="128"/>
      <c r="I1112" s="124"/>
      <c r="J1112" s="125"/>
      <c r="K1112" s="128"/>
    </row>
    <row r="1113" spans="1:11" x14ac:dyDescent="0.3">
      <c r="A1113" s="73">
        <v>42229</v>
      </c>
      <c r="B1113" s="130">
        <v>2083.389893</v>
      </c>
      <c r="C1113" s="125">
        <f t="shared" si="76"/>
        <v>-1.196985312761023E-2</v>
      </c>
      <c r="D1113" s="128">
        <f t="shared" si="77"/>
        <v>-11969.853127610231</v>
      </c>
      <c r="E1113" s="128">
        <f t="shared" ca="1" si="78"/>
        <v>44217.472286213088</v>
      </c>
      <c r="F1113" s="124">
        <f t="shared" ca="1" si="79"/>
        <v>6.5639842320567965E-2</v>
      </c>
      <c r="G1113" s="128"/>
      <c r="H1113" s="128"/>
      <c r="I1113" s="124"/>
      <c r="J1113" s="125"/>
      <c r="K1113" s="128"/>
    </row>
    <row r="1114" spans="1:11" x14ac:dyDescent="0.3">
      <c r="A1114" s="73">
        <v>42228</v>
      </c>
      <c r="B1114" s="130">
        <v>2086.0500489999999</v>
      </c>
      <c r="C1114" s="125">
        <f t="shared" si="76"/>
        <v>-1.0680232704507908E-2</v>
      </c>
      <c r="D1114" s="128">
        <f t="shared" si="77"/>
        <v>-10680.232704507907</v>
      </c>
      <c r="E1114" s="128">
        <f t="shared" ca="1" si="78"/>
        <v>44217.472286213088</v>
      </c>
      <c r="F1114" s="124">
        <f t="shared" ca="1" si="79"/>
        <v>6.693500925004825E-2</v>
      </c>
      <c r="G1114" s="128"/>
      <c r="H1114" s="128"/>
      <c r="I1114" s="124"/>
      <c r="J1114" s="125"/>
      <c r="K1114" s="128"/>
    </row>
    <row r="1115" spans="1:11" x14ac:dyDescent="0.3">
      <c r="A1115" s="73">
        <v>42227</v>
      </c>
      <c r="B1115" s="130">
        <v>2084.070068</v>
      </c>
      <c r="C1115" s="125">
        <f t="shared" si="76"/>
        <v>-4.3854924160994235E-3</v>
      </c>
      <c r="D1115" s="128">
        <f t="shared" si="77"/>
        <v>-4385.4924160994233</v>
      </c>
      <c r="E1115" s="128">
        <f t="shared" ca="1" si="78"/>
        <v>44217.472286213088</v>
      </c>
      <c r="F1115" s="124">
        <f t="shared" ca="1" si="79"/>
        <v>7.0554624725735593E-2</v>
      </c>
      <c r="G1115" s="128"/>
      <c r="H1115" s="128"/>
      <c r="I1115" s="124"/>
      <c r="J1115" s="125"/>
      <c r="K1115" s="128"/>
    </row>
    <row r="1116" spans="1:11" x14ac:dyDescent="0.3">
      <c r="A1116" s="73">
        <v>42226</v>
      </c>
      <c r="B1116" s="130">
        <v>2104.179932</v>
      </c>
      <c r="C1116" s="125">
        <f t="shared" si="76"/>
        <v>1.7672341844296113E-2</v>
      </c>
      <c r="D1116" s="128">
        <f t="shared" si="77"/>
        <v>17672.341844296112</v>
      </c>
      <c r="E1116" s="128">
        <f t="shared" ca="1" si="78"/>
        <v>44217.472286213088</v>
      </c>
      <c r="F1116" s="124">
        <f t="shared" ca="1" si="79"/>
        <v>8.8134418616677479E-2</v>
      </c>
      <c r="G1116" s="128"/>
      <c r="H1116" s="128"/>
      <c r="I1116" s="124"/>
      <c r="J1116" s="125"/>
      <c r="K1116" s="128"/>
    </row>
    <row r="1117" spans="1:11" x14ac:dyDescent="0.3">
      <c r="A1117" s="73">
        <v>42223</v>
      </c>
      <c r="B1117" s="130">
        <v>2077.570068</v>
      </c>
      <c r="C1117" s="125">
        <f t="shared" si="76"/>
        <v>-1.0000885235538215E-3</v>
      </c>
      <c r="D1117" s="128">
        <f t="shared" si="77"/>
        <v>-1000.0885235538215</v>
      </c>
      <c r="E1117" s="128">
        <f t="shared" ca="1" si="78"/>
        <v>44217.472286213088</v>
      </c>
      <c r="F1117" s="124">
        <f t="shared" ca="1" si="79"/>
        <v>7.2615296865604639E-2</v>
      </c>
      <c r="G1117" s="128"/>
      <c r="H1117" s="128"/>
      <c r="I1117" s="124"/>
      <c r="J1117" s="125"/>
      <c r="K1117" s="128"/>
    </row>
    <row r="1118" spans="1:11" x14ac:dyDescent="0.3">
      <c r="A1118" s="73">
        <v>42222</v>
      </c>
      <c r="B1118" s="130">
        <v>2083.5600589999999</v>
      </c>
      <c r="C1118" s="125">
        <f t="shared" si="76"/>
        <v>-8.8432527967267083E-3</v>
      </c>
      <c r="D1118" s="128">
        <f t="shared" si="77"/>
        <v>-8843.2527967267088</v>
      </c>
      <c r="E1118" s="128">
        <f t="shared" ca="1" si="78"/>
        <v>44217.472286213088</v>
      </c>
      <c r="F1118" s="124">
        <f t="shared" ca="1" si="79"/>
        <v>7.8676166098907929E-2</v>
      </c>
      <c r="G1118" s="128"/>
      <c r="H1118" s="128"/>
      <c r="I1118" s="124"/>
      <c r="J1118" s="125"/>
      <c r="K1118" s="128"/>
    </row>
    <row r="1119" spans="1:11" x14ac:dyDescent="0.3">
      <c r="A1119" s="73">
        <v>42221</v>
      </c>
      <c r="B1119" s="130">
        <v>2099.8400879999999</v>
      </c>
      <c r="C1119" s="125">
        <f t="shared" si="76"/>
        <v>-6.7685900543111854E-3</v>
      </c>
      <c r="D1119" s="128">
        <f t="shared" si="77"/>
        <v>-6768.5900543111857</v>
      </c>
      <c r="E1119" s="128">
        <f t="shared" ca="1" si="78"/>
        <v>44217.472286213088</v>
      </c>
      <c r="F1119" s="124">
        <f t="shared" ca="1" si="79"/>
        <v>9.9640310321473802E-2</v>
      </c>
      <c r="G1119" s="128"/>
      <c r="H1119" s="128"/>
      <c r="I1119" s="124"/>
      <c r="J1119" s="125"/>
      <c r="K1119" s="128"/>
    </row>
    <row r="1120" spans="1:11" x14ac:dyDescent="0.3">
      <c r="A1120" s="73">
        <v>42220</v>
      </c>
      <c r="B1120" s="130">
        <v>2093.320068</v>
      </c>
      <c r="C1120" s="125">
        <f t="shared" si="76"/>
        <v>-1.2216766378251309E-2</v>
      </c>
      <c r="D1120" s="128">
        <f t="shared" si="77"/>
        <v>-12216.76637825131</v>
      </c>
      <c r="E1120" s="128">
        <f t="shared" ca="1" si="78"/>
        <v>44217.472286213088</v>
      </c>
      <c r="F1120" s="124">
        <f t="shared" ca="1" si="79"/>
        <v>9.0134607601834116E-2</v>
      </c>
      <c r="G1120" s="128"/>
      <c r="H1120" s="128"/>
      <c r="I1120" s="124"/>
      <c r="J1120" s="125"/>
      <c r="K1120" s="128"/>
    </row>
    <row r="1121" spans="1:11" x14ac:dyDescent="0.3">
      <c r="A1121" s="73">
        <v>42219</v>
      </c>
      <c r="B1121" s="130">
        <v>2098.040039</v>
      </c>
      <c r="C1121" s="125">
        <f t="shared" si="76"/>
        <v>-1.4208651863452659E-2</v>
      </c>
      <c r="D1121" s="128">
        <f t="shared" si="77"/>
        <v>-14208.65186345266</v>
      </c>
      <c r="E1121" s="128">
        <f t="shared" ca="1" si="78"/>
        <v>44217.472286213088</v>
      </c>
      <c r="F1121" s="124">
        <f t="shared" ca="1" si="79"/>
        <v>9.2609704986318375E-2</v>
      </c>
      <c r="G1121" s="128"/>
      <c r="H1121" s="128"/>
      <c r="I1121" s="124"/>
      <c r="J1121" s="125"/>
      <c r="K1121" s="128"/>
    </row>
    <row r="1122" spans="1:11" x14ac:dyDescent="0.3">
      <c r="A1122" s="73">
        <v>42216</v>
      </c>
      <c r="B1122" s="130">
        <v>2103.8400879999999</v>
      </c>
      <c r="C1122" s="125">
        <f t="shared" si="76"/>
        <v>-1.0721046414603363E-2</v>
      </c>
      <c r="D1122" s="128">
        <f t="shared" si="77"/>
        <v>-10721.046414603363</v>
      </c>
      <c r="E1122" s="128">
        <f t="shared" ca="1" si="78"/>
        <v>44217.472286213088</v>
      </c>
      <c r="F1122" s="124">
        <f t="shared" ca="1" si="79"/>
        <v>8.5018539987408603E-2</v>
      </c>
      <c r="G1122" s="128"/>
      <c r="H1122" s="128"/>
      <c r="I1122" s="124"/>
      <c r="J1122" s="125"/>
      <c r="K1122" s="128"/>
    </row>
    <row r="1123" spans="1:11" x14ac:dyDescent="0.3">
      <c r="A1123" s="73">
        <v>42215</v>
      </c>
      <c r="B1123" s="130">
        <v>2108.6298830000001</v>
      </c>
      <c r="C1123" s="125">
        <f t="shared" si="76"/>
        <v>-7.3719481391401054E-3</v>
      </c>
      <c r="D1123" s="128">
        <f t="shared" si="77"/>
        <v>-7371.948139140105</v>
      </c>
      <c r="E1123" s="128">
        <f t="shared" ca="1" si="78"/>
        <v>44217.472286213088</v>
      </c>
      <c r="F1123" s="124">
        <f t="shared" ca="1" si="79"/>
        <v>9.5306784776582276E-2</v>
      </c>
      <c r="G1123" s="128"/>
      <c r="H1123" s="128"/>
      <c r="I1123" s="124"/>
      <c r="J1123" s="125"/>
      <c r="K1123" s="128"/>
    </row>
    <row r="1124" spans="1:11" x14ac:dyDescent="0.3">
      <c r="A1124" s="73">
        <v>42214</v>
      </c>
      <c r="B1124" s="130">
        <v>2108.570068</v>
      </c>
      <c r="C1124" s="125">
        <f t="shared" si="76"/>
        <v>5.552652815867809E-4</v>
      </c>
      <c r="D1124" s="128">
        <f t="shared" si="77"/>
        <v>555.26528158678093</v>
      </c>
      <c r="E1124" s="128">
        <f t="shared" ca="1" si="78"/>
        <v>44217.472286213088</v>
      </c>
      <c r="F1124" s="124">
        <f t="shared" ca="1" si="79"/>
        <v>9.214418825881987E-2</v>
      </c>
      <c r="G1124" s="128"/>
      <c r="H1124" s="128"/>
      <c r="I1124" s="124"/>
      <c r="J1124" s="125"/>
      <c r="K1124" s="128"/>
    </row>
    <row r="1125" spans="1:11" x14ac:dyDescent="0.3">
      <c r="A1125" s="73">
        <v>42213</v>
      </c>
      <c r="B1125" s="130">
        <v>2093.25</v>
      </c>
      <c r="C1125" s="125">
        <f t="shared" si="76"/>
        <v>-7.4444398230293363E-3</v>
      </c>
      <c r="D1125" s="128">
        <f t="shared" si="77"/>
        <v>-7444.4398230293364</v>
      </c>
      <c r="E1125" s="128">
        <f t="shared" ca="1" si="78"/>
        <v>44217.472286213088</v>
      </c>
      <c r="F1125" s="124">
        <f t="shared" ca="1" si="79"/>
        <v>6.2525726180485464E-2</v>
      </c>
      <c r="G1125" s="128"/>
      <c r="H1125" s="128"/>
      <c r="I1125" s="124"/>
      <c r="J1125" s="125"/>
      <c r="K1125" s="128"/>
    </row>
    <row r="1126" spans="1:11" x14ac:dyDescent="0.3">
      <c r="A1126" s="73">
        <v>42212</v>
      </c>
      <c r="B1126" s="130">
        <v>2067.639893</v>
      </c>
      <c r="C1126" s="125">
        <f t="shared" si="76"/>
        <v>-1.5222043964678744E-2</v>
      </c>
      <c r="D1126" s="128">
        <f t="shared" si="77"/>
        <v>-15222.043964678744</v>
      </c>
      <c r="E1126" s="128">
        <f t="shared" ca="1" si="78"/>
        <v>44217.472286213088</v>
      </c>
      <c r="F1126" s="124">
        <f t="shared" ca="1" si="79"/>
        <v>4.9590062910181976E-2</v>
      </c>
      <c r="G1126" s="128"/>
      <c r="H1126" s="128"/>
      <c r="I1126" s="124"/>
      <c r="J1126" s="125"/>
      <c r="K1126" s="128"/>
    </row>
    <row r="1127" spans="1:11" x14ac:dyDescent="0.3">
      <c r="A1127" s="73">
        <v>42209</v>
      </c>
      <c r="B1127" s="130">
        <v>2079.6499020000001</v>
      </c>
      <c r="C1127" s="125">
        <f t="shared" si="76"/>
        <v>1.4589981938426533E-3</v>
      </c>
      <c r="D1127" s="128">
        <f t="shared" si="77"/>
        <v>1458.9981938426533</v>
      </c>
      <c r="E1127" s="128">
        <f t="shared" ca="1" si="78"/>
        <v>44217.472286213088</v>
      </c>
      <c r="F1127" s="124">
        <f t="shared" ca="1" si="79"/>
        <v>5.0906744758059119E-2</v>
      </c>
      <c r="G1127" s="128"/>
      <c r="H1127" s="128"/>
      <c r="I1127" s="124"/>
      <c r="J1127" s="125"/>
      <c r="K1127" s="128"/>
    </row>
    <row r="1128" spans="1:11" x14ac:dyDescent="0.3">
      <c r="A1128" s="73">
        <v>42208</v>
      </c>
      <c r="B1128" s="130">
        <v>2102.1499020000001</v>
      </c>
      <c r="C1128" s="125">
        <f t="shared" si="76"/>
        <v>2.4784085066488881E-2</v>
      </c>
      <c r="D1128" s="128">
        <f t="shared" si="77"/>
        <v>24784.085066488882</v>
      </c>
      <c r="E1128" s="128">
        <f t="shared" ca="1" si="78"/>
        <v>44217.472286213088</v>
      </c>
      <c r="F1128" s="124">
        <f t="shared" ca="1" si="79"/>
        <v>6.258274013961862E-2</v>
      </c>
      <c r="G1128" s="128"/>
      <c r="H1128" s="128"/>
      <c r="I1128" s="124"/>
      <c r="J1128" s="125"/>
      <c r="K1128" s="128"/>
    </row>
    <row r="1129" spans="1:11" x14ac:dyDescent="0.3">
      <c r="A1129" s="73">
        <v>42207</v>
      </c>
      <c r="B1129" s="130">
        <v>2114.1499020000001</v>
      </c>
      <c r="C1129" s="125">
        <f t="shared" si="76"/>
        <v>3.2965508149716882E-2</v>
      </c>
      <c r="D1129" s="128">
        <f t="shared" si="77"/>
        <v>32965.508149716879</v>
      </c>
      <c r="E1129" s="128">
        <f t="shared" ca="1" si="78"/>
        <v>44217.472286213088</v>
      </c>
      <c r="F1129" s="124">
        <f t="shared" ca="1" si="79"/>
        <v>6.3466394666610304E-2</v>
      </c>
      <c r="G1129" s="128"/>
      <c r="H1129" s="128"/>
      <c r="I1129" s="124"/>
      <c r="J1129" s="125"/>
      <c r="K1129" s="128"/>
    </row>
    <row r="1130" spans="1:11" x14ac:dyDescent="0.3">
      <c r="A1130" s="73">
        <v>42206</v>
      </c>
      <c r="B1130" s="130">
        <v>2119.209961</v>
      </c>
      <c r="C1130" s="125">
        <f t="shared" si="76"/>
        <v>1.8194947196923605E-2</v>
      </c>
      <c r="D1130" s="128">
        <f t="shared" si="77"/>
        <v>18194.947196923604</v>
      </c>
      <c r="E1130" s="128">
        <f t="shared" ca="1" si="78"/>
        <v>44217.472286213088</v>
      </c>
      <c r="F1130" s="124">
        <f t="shared" ca="1" si="79"/>
        <v>6.6532101164402224E-2</v>
      </c>
      <c r="G1130" s="128"/>
      <c r="H1130" s="128"/>
      <c r="I1130" s="124"/>
      <c r="J1130" s="125"/>
      <c r="K1130" s="128"/>
    </row>
    <row r="1131" spans="1:11" x14ac:dyDescent="0.3">
      <c r="A1131" s="73">
        <v>42205</v>
      </c>
      <c r="B1131" s="130">
        <v>2128.280029</v>
      </c>
      <c r="C1131" s="125">
        <f t="shared" si="76"/>
        <v>2.8770866950391216E-2</v>
      </c>
      <c r="D1131" s="128">
        <f t="shared" si="77"/>
        <v>28770.866950391217</v>
      </c>
      <c r="E1131" s="128">
        <f t="shared" ca="1" si="78"/>
        <v>44217.472286213088</v>
      </c>
      <c r="F1131" s="124">
        <f t="shared" ca="1" si="79"/>
        <v>7.2975955939006409E-2</v>
      </c>
      <c r="G1131" s="128"/>
      <c r="H1131" s="128"/>
      <c r="I1131" s="124"/>
      <c r="J1131" s="125"/>
      <c r="K1131" s="128"/>
    </row>
    <row r="1132" spans="1:11" x14ac:dyDescent="0.3">
      <c r="A1132" s="73">
        <v>42202</v>
      </c>
      <c r="B1132" s="130">
        <v>2126.639893</v>
      </c>
      <c r="C1132" s="125">
        <f t="shared" si="76"/>
        <v>2.4008254751952895E-2</v>
      </c>
      <c r="D1132" s="128">
        <f t="shared" si="77"/>
        <v>24008.254751952896</v>
      </c>
      <c r="E1132" s="128">
        <f t="shared" ca="1" si="78"/>
        <v>44217.472286213088</v>
      </c>
      <c r="F1132" s="124">
        <f t="shared" ca="1" si="79"/>
        <v>7.7527139135686207E-2</v>
      </c>
      <c r="G1132" s="128"/>
      <c r="H1132" s="128"/>
      <c r="I1132" s="124"/>
      <c r="J1132" s="125"/>
      <c r="K1132" s="128"/>
    </row>
    <row r="1133" spans="1:11" x14ac:dyDescent="0.3">
      <c r="A1133" s="73">
        <v>42201</v>
      </c>
      <c r="B1133" s="130">
        <v>2124.290039</v>
      </c>
      <c r="C1133" s="125">
        <f t="shared" si="76"/>
        <v>2.2561696122985309E-2</v>
      </c>
      <c r="D1133" s="128">
        <f t="shared" si="77"/>
        <v>22561.696122985308</v>
      </c>
      <c r="E1133" s="128">
        <f t="shared" ca="1" si="78"/>
        <v>44217.472286213088</v>
      </c>
      <c r="F1133" s="124">
        <f t="shared" ca="1" si="79"/>
        <v>7.3839143341658309E-2</v>
      </c>
      <c r="G1133" s="128"/>
      <c r="H1133" s="128"/>
      <c r="I1133" s="124"/>
      <c r="J1133" s="125"/>
      <c r="K1133" s="128"/>
    </row>
    <row r="1134" spans="1:11" x14ac:dyDescent="0.3">
      <c r="A1134" s="73">
        <v>42200</v>
      </c>
      <c r="B1134" s="130">
        <v>2107.3999020000001</v>
      </c>
      <c r="C1134" s="125">
        <f t="shared" si="76"/>
        <v>2.146748971357737E-2</v>
      </c>
      <c r="D1134" s="128">
        <f t="shared" si="77"/>
        <v>21467.489713577372</v>
      </c>
      <c r="E1134" s="128">
        <f t="shared" ca="1" si="78"/>
        <v>44217.472286213088</v>
      </c>
      <c r="F1134" s="124">
        <f t="shared" ca="1" si="79"/>
        <v>7.6236342706872851E-2</v>
      </c>
      <c r="G1134" s="128"/>
      <c r="H1134" s="128"/>
      <c r="I1134" s="124"/>
      <c r="J1134" s="125"/>
      <c r="K1134" s="128"/>
    </row>
    <row r="1135" spans="1:11" x14ac:dyDescent="0.3">
      <c r="A1135" s="73">
        <v>42199</v>
      </c>
      <c r="B1135" s="130">
        <v>2108.9499510000001</v>
      </c>
      <c r="C1135" s="125">
        <f t="shared" si="76"/>
        <v>2.4936364314550152E-2</v>
      </c>
      <c r="D1135" s="128">
        <f t="shared" si="77"/>
        <v>24936.364314550152</v>
      </c>
      <c r="E1135" s="128">
        <f t="shared" ca="1" si="78"/>
        <v>44217.472286213088</v>
      </c>
      <c r="F1135" s="124">
        <f t="shared" ca="1" si="79"/>
        <v>6.4282366240530298E-2</v>
      </c>
      <c r="G1135" s="128"/>
      <c r="H1135" s="128"/>
      <c r="I1135" s="124"/>
      <c r="J1135" s="125"/>
      <c r="K1135" s="128"/>
    </row>
    <row r="1136" spans="1:11" x14ac:dyDescent="0.3">
      <c r="A1136" s="73">
        <v>42198</v>
      </c>
      <c r="B1136" s="130">
        <v>2099.6000979999999</v>
      </c>
      <c r="C1136" s="125">
        <f t="shared" si="76"/>
        <v>-8.993104935037799E-4</v>
      </c>
      <c r="D1136" s="128">
        <f t="shared" si="77"/>
        <v>-899.31049350377987</v>
      </c>
      <c r="E1136" s="128">
        <f t="shared" ca="1" si="78"/>
        <v>44217.472286213088</v>
      </c>
      <c r="F1136" s="124">
        <f t="shared" ca="1" si="79"/>
        <v>6.4015277681604754E-2</v>
      </c>
      <c r="G1136" s="128"/>
      <c r="H1136" s="128"/>
      <c r="I1136" s="124"/>
      <c r="J1136" s="125"/>
      <c r="K1136" s="128"/>
    </row>
    <row r="1137" spans="1:11" x14ac:dyDescent="0.3">
      <c r="A1137" s="73">
        <v>42195</v>
      </c>
      <c r="B1137" s="130">
        <v>2076.6201169999999</v>
      </c>
      <c r="C1137" s="125">
        <f t="shared" si="76"/>
        <v>-1.22198635210925E-2</v>
      </c>
      <c r="D1137" s="128">
        <f t="shared" si="77"/>
        <v>-12219.8635210925</v>
      </c>
      <c r="E1137" s="128">
        <f t="shared" ca="1" si="78"/>
        <v>44217.472286213088</v>
      </c>
      <c r="F1137" s="124">
        <f t="shared" ca="1" si="79"/>
        <v>5.0336423149094145E-2</v>
      </c>
      <c r="G1137" s="128"/>
      <c r="H1137" s="128"/>
      <c r="I1137" s="124"/>
      <c r="J1137" s="125"/>
      <c r="K1137" s="128"/>
    </row>
    <row r="1138" spans="1:11" x14ac:dyDescent="0.3">
      <c r="A1138" s="73">
        <v>42194</v>
      </c>
      <c r="B1138" s="130">
        <v>2051.3100589999999</v>
      </c>
      <c r="C1138" s="125">
        <f t="shared" si="76"/>
        <v>-2.7160466703413544E-2</v>
      </c>
      <c r="D1138" s="128">
        <f t="shared" si="77"/>
        <v>-27160.466703413545</v>
      </c>
      <c r="E1138" s="128">
        <f t="shared" ca="1" si="78"/>
        <v>44217.472286213088</v>
      </c>
      <c r="F1138" s="124">
        <f t="shared" ca="1" si="79"/>
        <v>4.2560170818953802E-2</v>
      </c>
      <c r="G1138" s="128"/>
      <c r="H1138" s="128"/>
      <c r="I1138" s="124"/>
      <c r="J1138" s="125"/>
      <c r="K1138" s="128"/>
    </row>
    <row r="1139" spans="1:11" x14ac:dyDescent="0.3">
      <c r="A1139" s="73">
        <v>42193</v>
      </c>
      <c r="B1139" s="130">
        <v>2046.6800539999999</v>
      </c>
      <c r="C1139" s="125">
        <f t="shared" si="76"/>
        <v>-3.649369117229595E-2</v>
      </c>
      <c r="D1139" s="128">
        <f t="shared" si="77"/>
        <v>-36493.691172295948</v>
      </c>
      <c r="E1139" s="128">
        <f t="shared" ca="1" si="78"/>
        <v>44217.472286213088</v>
      </c>
      <c r="F1139" s="124">
        <f t="shared" ca="1" si="79"/>
        <v>4.1737075628701881E-2</v>
      </c>
      <c r="G1139" s="128"/>
      <c r="H1139" s="128"/>
      <c r="I1139" s="124"/>
      <c r="J1139" s="125"/>
      <c r="K1139" s="128"/>
    </row>
    <row r="1140" spans="1:11" x14ac:dyDescent="0.3">
      <c r="A1140" s="73">
        <v>42192</v>
      </c>
      <c r="B1140" s="130">
        <v>2081.3400879999999</v>
      </c>
      <c r="C1140" s="125">
        <f t="shared" si="76"/>
        <v>-1.9553905402509453E-2</v>
      </c>
      <c r="D1140" s="128">
        <f t="shared" si="77"/>
        <v>-19553.905402509452</v>
      </c>
      <c r="E1140" s="128">
        <f t="shared" ca="1" si="78"/>
        <v>44217.472286213088</v>
      </c>
      <c r="F1140" s="124">
        <f t="shared" ca="1" si="79"/>
        <v>5.5002273089977294E-2</v>
      </c>
      <c r="G1140" s="128"/>
      <c r="H1140" s="128"/>
      <c r="I1140" s="124"/>
      <c r="J1140" s="125"/>
      <c r="K1140" s="128"/>
    </row>
    <row r="1141" spans="1:11" x14ac:dyDescent="0.3">
      <c r="A1141" s="73">
        <v>42191</v>
      </c>
      <c r="B1141" s="130">
        <v>2068.76001</v>
      </c>
      <c r="C1141" s="125">
        <f t="shared" si="76"/>
        <v>-1.9540367582502216E-2</v>
      </c>
      <c r="D1141" s="128">
        <f t="shared" si="77"/>
        <v>-19540.367582502215</v>
      </c>
      <c r="E1141" s="128">
        <f t="shared" ca="1" si="78"/>
        <v>44217.472286213088</v>
      </c>
      <c r="F1141" s="124">
        <f t="shared" ca="1" si="79"/>
        <v>5.349570511243118E-2</v>
      </c>
      <c r="G1141" s="128"/>
      <c r="H1141" s="128"/>
      <c r="I1141" s="124"/>
      <c r="J1141" s="125"/>
      <c r="K1141" s="128"/>
    </row>
    <row r="1142" spans="1:11" x14ac:dyDescent="0.3">
      <c r="A1142" s="73">
        <v>42187</v>
      </c>
      <c r="B1142" s="130">
        <v>2076.780029</v>
      </c>
      <c r="C1142" s="125">
        <f t="shared" si="76"/>
        <v>-2.0959420532138839E-2</v>
      </c>
      <c r="D1142" s="128">
        <f t="shared" si="77"/>
        <v>-20959.42053213884</v>
      </c>
      <c r="E1142" s="128">
        <f t="shared" ca="1" si="78"/>
        <v>44217.472286213088</v>
      </c>
      <c r="F1142" s="124">
        <f t="shared" ca="1" si="79"/>
        <v>5.0125150454831013E-2</v>
      </c>
      <c r="G1142" s="128"/>
      <c r="H1142" s="128"/>
      <c r="I1142" s="124"/>
      <c r="J1142" s="125"/>
      <c r="K1142" s="128"/>
    </row>
    <row r="1143" spans="1:11" x14ac:dyDescent="0.3">
      <c r="A1143" s="73">
        <v>42186</v>
      </c>
      <c r="B1143" s="130">
        <v>2077.419922</v>
      </c>
      <c r="C1143" s="125">
        <f t="shared" si="76"/>
        <v>-1.0959617816561074E-2</v>
      </c>
      <c r="D1143" s="128">
        <f t="shared" si="77"/>
        <v>-10959.617816561073</v>
      </c>
      <c r="E1143" s="128">
        <f t="shared" ca="1" si="78"/>
        <v>44217.472286213088</v>
      </c>
      <c r="F1143" s="124">
        <f t="shared" ca="1" si="79"/>
        <v>4.6327254277796381E-2</v>
      </c>
      <c r="G1143" s="128"/>
      <c r="H1143" s="128"/>
      <c r="I1143" s="124"/>
      <c r="J1143" s="125"/>
      <c r="K1143" s="128"/>
    </row>
    <row r="1144" spans="1:11" x14ac:dyDescent="0.3">
      <c r="A1144" s="73">
        <v>42185</v>
      </c>
      <c r="B1144" s="130">
        <v>2063.110107</v>
      </c>
      <c r="C1144" s="125">
        <f t="shared" si="76"/>
        <v>-1.582793000143623E-2</v>
      </c>
      <c r="D1144" s="128">
        <f t="shared" si="77"/>
        <v>-15827.930001436231</v>
      </c>
      <c r="E1144" s="128">
        <f t="shared" ca="1" si="78"/>
        <v>44217.472286213088</v>
      </c>
      <c r="F1144" s="124">
        <f t="shared" ca="1" si="79"/>
        <v>4.4813742504415277E-2</v>
      </c>
      <c r="G1144" s="128"/>
      <c r="H1144" s="128"/>
      <c r="I1144" s="124"/>
      <c r="J1144" s="125"/>
      <c r="K1144" s="128"/>
    </row>
    <row r="1145" spans="1:11" x14ac:dyDescent="0.3">
      <c r="A1145" s="73">
        <v>42184</v>
      </c>
      <c r="B1145" s="130">
        <v>2057.639893</v>
      </c>
      <c r="C1145" s="125">
        <f t="shared" si="76"/>
        <v>-1.2852453607924863E-2</v>
      </c>
      <c r="D1145" s="128">
        <f t="shared" si="77"/>
        <v>-12852.453607924863</v>
      </c>
      <c r="E1145" s="128">
        <f t="shared" ca="1" si="78"/>
        <v>44217.472286213088</v>
      </c>
      <c r="F1145" s="124">
        <f t="shared" ca="1" si="79"/>
        <v>4.2729992757089441E-2</v>
      </c>
      <c r="G1145" s="128"/>
      <c r="H1145" s="128"/>
      <c r="I1145" s="124"/>
      <c r="J1145" s="125"/>
      <c r="K1145" s="128"/>
    </row>
    <row r="1146" spans="1:11" x14ac:dyDescent="0.3">
      <c r="A1146" s="73">
        <v>42181</v>
      </c>
      <c r="B1146" s="130">
        <v>2101.48999</v>
      </c>
      <c r="C1146" s="125">
        <f t="shared" si="76"/>
        <v>3.5241141214739091E-3</v>
      </c>
      <c r="D1146" s="128">
        <f t="shared" si="77"/>
        <v>3524.1141214739091</v>
      </c>
      <c r="E1146" s="128">
        <f t="shared" ca="1" si="78"/>
        <v>44217.472286213088</v>
      </c>
      <c r="F1146" s="124">
        <f t="shared" ca="1" si="79"/>
        <v>7.2062978038933911E-2</v>
      </c>
      <c r="G1146" s="128"/>
      <c r="H1146" s="128"/>
      <c r="I1146" s="124"/>
      <c r="J1146" s="125"/>
      <c r="K1146" s="128"/>
    </row>
    <row r="1147" spans="1:11" x14ac:dyDescent="0.3">
      <c r="A1147" s="73">
        <v>42180</v>
      </c>
      <c r="B1147" s="130">
        <v>2102.3100589999999</v>
      </c>
      <c r="C1147" s="125">
        <f t="shared" si="76"/>
        <v>-3.1059660990591098E-3</v>
      </c>
      <c r="D1147" s="128">
        <f t="shared" si="77"/>
        <v>-3105.9660990591096</v>
      </c>
      <c r="E1147" s="128">
        <f t="shared" ca="1" si="78"/>
        <v>44217.472286213088</v>
      </c>
      <c r="F1147" s="124">
        <f t="shared" ca="1" si="79"/>
        <v>7.208209285819267E-2</v>
      </c>
      <c r="G1147" s="128"/>
      <c r="H1147" s="128"/>
      <c r="I1147" s="124"/>
      <c r="J1147" s="125"/>
      <c r="K1147" s="128"/>
    </row>
    <row r="1148" spans="1:11" x14ac:dyDescent="0.3">
      <c r="A1148" s="73">
        <v>42179</v>
      </c>
      <c r="B1148" s="130">
        <v>2108.580078</v>
      </c>
      <c r="C1148" s="125">
        <f t="shared" si="76"/>
        <v>1.6056085306264123E-3</v>
      </c>
      <c r="D1148" s="128">
        <f t="shared" si="77"/>
        <v>1605.6085306264122</v>
      </c>
      <c r="E1148" s="128">
        <f t="shared" ca="1" si="78"/>
        <v>44217.472286213088</v>
      </c>
      <c r="F1148" s="124">
        <f t="shared" ca="1" si="79"/>
        <v>7.7334233884127856E-2</v>
      </c>
      <c r="G1148" s="128"/>
      <c r="H1148" s="128"/>
      <c r="I1148" s="124"/>
      <c r="J1148" s="125"/>
      <c r="K1148" s="128"/>
    </row>
    <row r="1149" spans="1:11" x14ac:dyDescent="0.3">
      <c r="A1149" s="73">
        <v>42178</v>
      </c>
      <c r="B1149" s="130">
        <v>2124.1999510000001</v>
      </c>
      <c r="C1149" s="125">
        <f t="shared" si="76"/>
        <v>2.117638202787564E-2</v>
      </c>
      <c r="D1149" s="128">
        <f t="shared" si="77"/>
        <v>21176.382027875639</v>
      </c>
      <c r="E1149" s="128">
        <f t="shared" ca="1" si="78"/>
        <v>44217.472286213088</v>
      </c>
      <c r="F1149" s="124">
        <f t="shared" ca="1" si="79"/>
        <v>8.4035416433008381E-2</v>
      </c>
      <c r="G1149" s="128"/>
      <c r="H1149" s="128"/>
      <c r="I1149" s="124"/>
      <c r="J1149" s="125"/>
      <c r="K1149" s="128"/>
    </row>
    <row r="1150" spans="1:11" x14ac:dyDescent="0.3">
      <c r="A1150" s="73">
        <v>42177</v>
      </c>
      <c r="B1150" s="130">
        <v>2122.8500979999999</v>
      </c>
      <c r="C1150" s="125">
        <f t="shared" si="76"/>
        <v>2.0954401712286019E-2</v>
      </c>
      <c r="D1150" s="128">
        <f t="shared" si="77"/>
        <v>20954.40171228602</v>
      </c>
      <c r="E1150" s="128">
        <f t="shared" ca="1" si="78"/>
        <v>44217.472286213088</v>
      </c>
      <c r="F1150" s="124">
        <f t="shared" ca="1" si="79"/>
        <v>8.8652252727230429E-2</v>
      </c>
      <c r="G1150" s="128"/>
      <c r="H1150" s="128"/>
      <c r="I1150" s="124"/>
      <c r="J1150" s="125"/>
      <c r="K1150" s="128"/>
    </row>
    <row r="1151" spans="1:11" x14ac:dyDescent="0.3">
      <c r="A1151" s="73">
        <v>42174</v>
      </c>
      <c r="B1151" s="130">
        <v>2109.98999</v>
      </c>
      <c r="C1151" s="125">
        <f t="shared" si="76"/>
        <v>8.1993813928740167E-3</v>
      </c>
      <c r="D1151" s="128">
        <f t="shared" si="77"/>
        <v>8199.3813928740165</v>
      </c>
      <c r="E1151" s="128">
        <f t="shared" ca="1" si="78"/>
        <v>44217.472286213088</v>
      </c>
      <c r="F1151" s="124">
        <f t="shared" ca="1" si="79"/>
        <v>7.5093883209811585E-2</v>
      </c>
      <c r="G1151" s="128"/>
      <c r="H1151" s="128"/>
      <c r="I1151" s="124"/>
      <c r="J1151" s="125"/>
      <c r="K1151" s="128"/>
    </row>
    <row r="1152" spans="1:11" x14ac:dyDescent="0.3">
      <c r="A1152" s="73">
        <v>42173</v>
      </c>
      <c r="B1152" s="130">
        <v>2121.23999</v>
      </c>
      <c r="C1152" s="125">
        <f t="shared" si="76"/>
        <v>1.2119198475795123E-2</v>
      </c>
      <c r="D1152" s="128">
        <f t="shared" si="77"/>
        <v>12119.198475795123</v>
      </c>
      <c r="E1152" s="128">
        <f t="shared" ca="1" si="78"/>
        <v>44217.472286213088</v>
      </c>
      <c r="F1152" s="124">
        <f t="shared" ca="1" si="79"/>
        <v>8.0682875281304689E-2</v>
      </c>
      <c r="G1152" s="128"/>
      <c r="H1152" s="128"/>
      <c r="I1152" s="124"/>
      <c r="J1152" s="125"/>
      <c r="K1152" s="128"/>
    </row>
    <row r="1153" spans="1:11" x14ac:dyDescent="0.3">
      <c r="A1153" s="73">
        <v>42172</v>
      </c>
      <c r="B1153" s="130">
        <v>2100.4399410000001</v>
      </c>
      <c r="C1153" s="125">
        <f t="shared" si="76"/>
        <v>-6.4473392846882138E-3</v>
      </c>
      <c r="D1153" s="128">
        <f t="shared" si="77"/>
        <v>-6447.3392846882134</v>
      </c>
      <c r="E1153" s="128">
        <f t="shared" ca="1" si="78"/>
        <v>44217.472286213088</v>
      </c>
      <c r="F1153" s="124">
        <f t="shared" ca="1" si="79"/>
        <v>7.1937433624609026E-2</v>
      </c>
      <c r="G1153" s="128"/>
      <c r="H1153" s="128"/>
      <c r="I1153" s="124"/>
      <c r="J1153" s="125"/>
      <c r="K1153" s="128"/>
    </row>
    <row r="1154" spans="1:11" x14ac:dyDescent="0.3">
      <c r="A1154" s="73">
        <v>42171</v>
      </c>
      <c r="B1154" s="130">
        <v>2096.290039</v>
      </c>
      <c r="C1154" s="125">
        <f t="shared" si="76"/>
        <v>-6.3092806132396539E-3</v>
      </c>
      <c r="D1154" s="128">
        <f t="shared" si="77"/>
        <v>-6309.2806132396536</v>
      </c>
      <c r="E1154" s="128">
        <f t="shared" ca="1" si="78"/>
        <v>44217.472286213088</v>
      </c>
      <c r="F1154" s="124">
        <f t="shared" ca="1" si="79"/>
        <v>7.1186246371309325E-2</v>
      </c>
      <c r="G1154" s="128"/>
      <c r="H1154" s="128"/>
      <c r="I1154" s="124"/>
      <c r="J1154" s="125"/>
      <c r="K1154" s="128"/>
    </row>
    <row r="1155" spans="1:11" x14ac:dyDescent="0.3">
      <c r="A1155" s="73">
        <v>42170</v>
      </c>
      <c r="B1155" s="130">
        <v>2084.429932</v>
      </c>
      <c r="C1155" s="125">
        <f t="shared" si="76"/>
        <v>-1.2927811916559562E-2</v>
      </c>
      <c r="D1155" s="128">
        <f t="shared" si="77"/>
        <v>-12927.811916559562</v>
      </c>
      <c r="E1155" s="128">
        <f t="shared" ca="1" si="78"/>
        <v>44217.472286213088</v>
      </c>
      <c r="F1155" s="124">
        <f t="shared" ca="1" si="79"/>
        <v>7.3347413083215685E-2</v>
      </c>
      <c r="G1155" s="128"/>
      <c r="H1155" s="128"/>
      <c r="I1155" s="124"/>
      <c r="J1155" s="125"/>
      <c r="K1155" s="128"/>
    </row>
    <row r="1156" spans="1:11" x14ac:dyDescent="0.3">
      <c r="A1156" s="73">
        <v>42167</v>
      </c>
      <c r="B1156" s="130">
        <v>2094.110107</v>
      </c>
      <c r="C1156" s="125">
        <f t="shared" si="76"/>
        <v>-6.3015325470198169E-3</v>
      </c>
      <c r="D1156" s="128">
        <f t="shared" si="77"/>
        <v>-6301.5325470198168</v>
      </c>
      <c r="E1156" s="128">
        <f t="shared" ca="1" si="78"/>
        <v>44217.472286213088</v>
      </c>
      <c r="F1156" s="124">
        <f t="shared" ca="1" si="79"/>
        <v>8.0674831849038453E-2</v>
      </c>
      <c r="G1156" s="128"/>
      <c r="H1156" s="128"/>
      <c r="I1156" s="124"/>
      <c r="J1156" s="125"/>
      <c r="K1156" s="128"/>
    </row>
    <row r="1157" spans="1:11" x14ac:dyDescent="0.3">
      <c r="A1157" s="73">
        <v>42166</v>
      </c>
      <c r="B1157" s="130">
        <v>2108.860107</v>
      </c>
      <c r="C1157" s="125">
        <f t="shared" si="76"/>
        <v>-5.6252301173694841E-3</v>
      </c>
      <c r="D1157" s="128">
        <f t="shared" si="77"/>
        <v>-5625.2301173694841</v>
      </c>
      <c r="E1157" s="128">
        <f t="shared" ca="1" si="78"/>
        <v>44217.472286213088</v>
      </c>
      <c r="F1157" s="124">
        <f t="shared" ca="1" si="79"/>
        <v>8.9197209924435361E-2</v>
      </c>
      <c r="G1157" s="128"/>
      <c r="H1157" s="128"/>
      <c r="I1157" s="124"/>
      <c r="J1157" s="125"/>
      <c r="K1157" s="128"/>
    </row>
    <row r="1158" spans="1:11" x14ac:dyDescent="0.3">
      <c r="A1158" s="73">
        <v>42165</v>
      </c>
      <c r="B1158" s="130">
        <v>2105.1999510000001</v>
      </c>
      <c r="C1158" s="125">
        <f t="shared" si="76"/>
        <v>-8.6085242960473041E-3</v>
      </c>
      <c r="D1158" s="128">
        <f t="shared" si="77"/>
        <v>-8608.5242960473042</v>
      </c>
      <c r="E1158" s="128">
        <f t="shared" ca="1" si="78"/>
        <v>44217.472286213088</v>
      </c>
      <c r="F1158" s="124">
        <f t="shared" ca="1" si="79"/>
        <v>9.0715020056227447E-2</v>
      </c>
      <c r="G1158" s="128"/>
      <c r="H1158" s="128"/>
      <c r="I1158" s="124"/>
      <c r="J1158" s="125"/>
      <c r="K1158" s="128"/>
    </row>
    <row r="1159" spans="1:11" x14ac:dyDescent="0.3">
      <c r="A1159" s="73">
        <v>42164</v>
      </c>
      <c r="B1159" s="130">
        <v>2080.1499020000001</v>
      </c>
      <c r="C1159" s="125">
        <f t="shared" si="76"/>
        <v>-1.1429545461480672E-2</v>
      </c>
      <c r="D1159" s="128">
        <f t="shared" si="77"/>
        <v>-11429.545461480673</v>
      </c>
      <c r="E1159" s="128">
        <f t="shared" ca="1" si="78"/>
        <v>44217.472286213088</v>
      </c>
      <c r="F1159" s="124">
        <f t="shared" ca="1" si="79"/>
        <v>7.0096500289909658E-2</v>
      </c>
      <c r="G1159" s="128"/>
      <c r="H1159" s="128"/>
      <c r="I1159" s="124"/>
      <c r="J1159" s="125"/>
      <c r="K1159" s="128"/>
    </row>
    <row r="1160" spans="1:11" x14ac:dyDescent="0.3">
      <c r="A1160" s="73">
        <v>42163</v>
      </c>
      <c r="B1160" s="130">
        <v>2079.280029</v>
      </c>
      <c r="C1160" s="125">
        <f t="shared" ref="C1160:C1223" si="80">B1160/B1170-1</f>
        <v>-2.2003155462128832E-2</v>
      </c>
      <c r="D1160" s="128">
        <f t="shared" ref="D1160:D1223" si="81">C1160*$B$5</f>
        <v>-22003.155462128831</v>
      </c>
      <c r="E1160" s="128">
        <f t="shared" ref="E1160:E1223" ca="1" si="82">ABS(_xlfn.PERCENTILE.INC(OFFSET(D1160,0,0,Window),1-VaRLevel))</f>
        <v>44217.472286213088</v>
      </c>
      <c r="F1160" s="124">
        <f t="shared" ca="1" si="79"/>
        <v>6.586561722750317E-2</v>
      </c>
      <c r="G1160" s="128"/>
      <c r="H1160" s="128"/>
      <c r="I1160" s="124"/>
      <c r="J1160" s="125"/>
      <c r="K1160" s="128"/>
    </row>
    <row r="1161" spans="1:11" x14ac:dyDescent="0.3">
      <c r="A1161" s="73">
        <v>42160</v>
      </c>
      <c r="B1161" s="130">
        <v>2092.830078</v>
      </c>
      <c r="C1161" s="125">
        <f t="shared" si="80"/>
        <v>-1.7828811813124013E-2</v>
      </c>
      <c r="D1161" s="128">
        <f t="shared" si="81"/>
        <v>-17828.811813124012</v>
      </c>
      <c r="E1161" s="128">
        <f t="shared" ca="1" si="82"/>
        <v>44217.472286213088</v>
      </c>
      <c r="F1161" s="124">
        <f t="shared" ref="F1161:F1224" ca="1" si="83">B1161/OFFSET(B1161,250,0)-1</f>
        <v>7.2547651810896063E-2</v>
      </c>
      <c r="G1161" s="128"/>
      <c r="H1161" s="128"/>
      <c r="I1161" s="124"/>
      <c r="J1161" s="125"/>
      <c r="K1161" s="128"/>
    </row>
    <row r="1162" spans="1:11" x14ac:dyDescent="0.3">
      <c r="A1162" s="73">
        <v>42159</v>
      </c>
      <c r="B1162" s="130">
        <v>2095.8400879999999</v>
      </c>
      <c r="C1162" s="125">
        <f t="shared" si="80"/>
        <v>-1.4116710311904535E-2</v>
      </c>
      <c r="D1162" s="128">
        <f t="shared" si="81"/>
        <v>-14116.710311904535</v>
      </c>
      <c r="E1162" s="128">
        <f t="shared" ca="1" si="82"/>
        <v>44217.472286213088</v>
      </c>
      <c r="F1162" s="124">
        <f t="shared" ca="1" si="83"/>
        <v>7.5098567501854507E-2</v>
      </c>
      <c r="G1162" s="128"/>
      <c r="H1162" s="128"/>
      <c r="I1162" s="124"/>
      <c r="J1162" s="125"/>
      <c r="K1162" s="128"/>
    </row>
    <row r="1163" spans="1:11" x14ac:dyDescent="0.3">
      <c r="A1163" s="73">
        <v>42158</v>
      </c>
      <c r="B1163" s="130">
        <v>2114.070068</v>
      </c>
      <c r="C1163" s="125">
        <f t="shared" si="80"/>
        <v>-6.466686481344075E-3</v>
      </c>
      <c r="D1163" s="128">
        <f t="shared" si="81"/>
        <v>-6466.6864813440752</v>
      </c>
      <c r="E1163" s="128">
        <f t="shared" ca="1" si="82"/>
        <v>44217.472286213088</v>
      </c>
      <c r="F1163" s="124">
        <f t="shared" ca="1" si="83"/>
        <v>8.9468533486530388E-2</v>
      </c>
      <c r="G1163" s="128"/>
      <c r="H1163" s="128"/>
      <c r="I1163" s="124"/>
      <c r="J1163" s="125"/>
      <c r="K1163" s="128"/>
    </row>
    <row r="1164" spans="1:11" x14ac:dyDescent="0.3">
      <c r="A1164" s="73">
        <v>42157</v>
      </c>
      <c r="B1164" s="130">
        <v>2109.6000979999999</v>
      </c>
      <c r="C1164" s="125">
        <f t="shared" si="80"/>
        <v>-9.2052665090448516E-3</v>
      </c>
      <c r="D1164" s="128">
        <f t="shared" si="81"/>
        <v>-9205.2665090448518</v>
      </c>
      <c r="E1164" s="128">
        <f t="shared" ca="1" si="82"/>
        <v>44217.472286213088</v>
      </c>
      <c r="F1164" s="124">
        <f t="shared" ca="1" si="83"/>
        <v>9.4259026769666576E-2</v>
      </c>
      <c r="G1164" s="128"/>
      <c r="H1164" s="128"/>
      <c r="I1164" s="124"/>
      <c r="J1164" s="125"/>
      <c r="K1164" s="128"/>
    </row>
    <row r="1165" spans="1:11" x14ac:dyDescent="0.3">
      <c r="A1165" s="73">
        <v>42156</v>
      </c>
      <c r="B1165" s="130">
        <v>2111.7299800000001</v>
      </c>
      <c r="C1165" s="125">
        <f t="shared" si="80"/>
        <v>-5.1820062389659194E-3</v>
      </c>
      <c r="D1165" s="128">
        <f t="shared" si="81"/>
        <v>-5182.0062389659197</v>
      </c>
      <c r="E1165" s="128">
        <f t="shared" ca="1" si="82"/>
        <v>44217.472286213088</v>
      </c>
      <c r="F1165" s="124">
        <f t="shared" ca="1" si="83"/>
        <v>9.7435866094852441E-2</v>
      </c>
      <c r="G1165" s="128"/>
      <c r="H1165" s="128"/>
      <c r="I1165" s="124"/>
      <c r="J1165" s="125"/>
      <c r="K1165" s="128"/>
    </row>
    <row r="1166" spans="1:11" x14ac:dyDescent="0.3">
      <c r="A1166" s="73">
        <v>42153</v>
      </c>
      <c r="B1166" s="130">
        <v>2107.389893</v>
      </c>
      <c r="C1166" s="125">
        <f t="shared" si="80"/>
        <v>-6.46372371248638E-3</v>
      </c>
      <c r="D1166" s="128">
        <f t="shared" si="81"/>
        <v>-6463.7237124863796</v>
      </c>
      <c r="E1166" s="128">
        <f t="shared" ca="1" si="82"/>
        <v>44217.472286213088</v>
      </c>
      <c r="F1166" s="124">
        <f t="shared" ca="1" si="83"/>
        <v>9.4765074130083615E-2</v>
      </c>
      <c r="G1166" s="128"/>
      <c r="H1166" s="128"/>
      <c r="I1166" s="124"/>
      <c r="J1166" s="125"/>
      <c r="K1166" s="128"/>
    </row>
    <row r="1167" spans="1:11" x14ac:dyDescent="0.3">
      <c r="A1167" s="73">
        <v>42152</v>
      </c>
      <c r="B1167" s="130">
        <v>2120.790039</v>
      </c>
      <c r="C1167" s="125">
        <f t="shared" si="80"/>
        <v>1.063153292508412E-2</v>
      </c>
      <c r="D1167" s="128">
        <f t="shared" si="81"/>
        <v>10631.532925084119</v>
      </c>
      <c r="E1167" s="128">
        <f t="shared" ca="1" si="82"/>
        <v>44217.472286213088</v>
      </c>
      <c r="F1167" s="124">
        <f t="shared" ca="1" si="83"/>
        <v>0.10252816301799306</v>
      </c>
      <c r="G1167" s="128"/>
      <c r="H1167" s="128"/>
      <c r="I1167" s="124"/>
      <c r="J1167" s="125"/>
      <c r="K1167" s="128"/>
    </row>
    <row r="1168" spans="1:11" x14ac:dyDescent="0.3">
      <c r="A1168" s="73">
        <v>42151</v>
      </c>
      <c r="B1168" s="130">
        <v>2123.4799800000001</v>
      </c>
      <c r="C1168" s="125">
        <f t="shared" si="80"/>
        <v>1.1604797077936935E-2</v>
      </c>
      <c r="D1168" s="128">
        <f t="shared" si="81"/>
        <v>11604.797077936935</v>
      </c>
      <c r="E1168" s="128">
        <f t="shared" ca="1" si="82"/>
        <v>44217.472286213088</v>
      </c>
      <c r="F1168" s="124">
        <f t="shared" ca="1" si="83"/>
        <v>0.1059618588913227</v>
      </c>
      <c r="G1168" s="128"/>
      <c r="H1168" s="128"/>
      <c r="I1168" s="124"/>
      <c r="J1168" s="125"/>
      <c r="K1168" s="128"/>
    </row>
    <row r="1169" spans="1:11" x14ac:dyDescent="0.3">
      <c r="A1169" s="73">
        <v>42150</v>
      </c>
      <c r="B1169" s="130">
        <v>2104.1999510000001</v>
      </c>
      <c r="C1169" s="125">
        <f t="shared" si="80"/>
        <v>-5.3679326192568322E-4</v>
      </c>
      <c r="D1169" s="128">
        <f t="shared" si="81"/>
        <v>-536.79326192568317</v>
      </c>
      <c r="E1169" s="128">
        <f t="shared" ca="1" si="82"/>
        <v>44217.472286213088</v>
      </c>
      <c r="F1169" s="124">
        <f t="shared" ca="1" si="83"/>
        <v>0.10180225944754606</v>
      </c>
      <c r="G1169" s="128"/>
      <c r="H1169" s="128"/>
      <c r="I1169" s="124"/>
      <c r="J1169" s="125"/>
      <c r="K1169" s="128"/>
    </row>
    <row r="1170" spans="1:11" x14ac:dyDescent="0.3">
      <c r="A1170" s="73">
        <v>42146</v>
      </c>
      <c r="B1170" s="130">
        <v>2126.0600589999999</v>
      </c>
      <c r="C1170" s="125">
        <f t="shared" si="80"/>
        <v>4.7067532435793868E-3</v>
      </c>
      <c r="D1170" s="128">
        <f t="shared" si="81"/>
        <v>4706.7532435793864</v>
      </c>
      <c r="E1170" s="128">
        <f t="shared" ca="1" si="82"/>
        <v>44217.472286213088</v>
      </c>
      <c r="F1170" s="124">
        <f t="shared" ca="1" si="83"/>
        <v>0.11200842152178381</v>
      </c>
      <c r="G1170" s="128"/>
      <c r="H1170" s="128"/>
      <c r="I1170" s="124"/>
      <c r="J1170" s="125"/>
      <c r="K1170" s="128"/>
    </row>
    <row r="1171" spans="1:11" x14ac:dyDescent="0.3">
      <c r="A1171" s="73">
        <v>42145</v>
      </c>
      <c r="B1171" s="130">
        <v>2130.820068</v>
      </c>
      <c r="C1171" s="125">
        <f t="shared" si="80"/>
        <v>2.0507695402298909E-2</v>
      </c>
      <c r="D1171" s="128">
        <f t="shared" si="81"/>
        <v>20507.695402298908</v>
      </c>
      <c r="E1171" s="128">
        <f t="shared" ca="1" si="82"/>
        <v>44217.472286213088</v>
      </c>
      <c r="F1171" s="124">
        <f t="shared" ca="1" si="83"/>
        <v>0.12117148136889555</v>
      </c>
      <c r="G1171" s="128"/>
      <c r="H1171" s="128"/>
      <c r="I1171" s="124"/>
      <c r="J1171" s="125"/>
      <c r="K1171" s="128"/>
    </row>
    <row r="1172" spans="1:11" x14ac:dyDescent="0.3">
      <c r="A1172" s="73">
        <v>42144</v>
      </c>
      <c r="B1172" s="130">
        <v>2125.8500979999999</v>
      </c>
      <c r="C1172" s="125">
        <f t="shared" si="80"/>
        <v>2.1969664761207985E-2</v>
      </c>
      <c r="D1172" s="128">
        <f t="shared" si="81"/>
        <v>21969.664761207987</v>
      </c>
      <c r="E1172" s="128">
        <f t="shared" ca="1" si="82"/>
        <v>44217.472286213088</v>
      </c>
      <c r="F1172" s="124">
        <f t="shared" ca="1" si="83"/>
        <v>0.12330850320640252</v>
      </c>
      <c r="G1172" s="128"/>
      <c r="H1172" s="128"/>
      <c r="I1172" s="124"/>
      <c r="J1172" s="125"/>
      <c r="K1172" s="128"/>
    </row>
    <row r="1173" spans="1:11" x14ac:dyDescent="0.3">
      <c r="A1173" s="73">
        <v>42143</v>
      </c>
      <c r="B1173" s="130">
        <v>2127.830078</v>
      </c>
      <c r="C1173" s="125">
        <f t="shared" si="80"/>
        <v>1.8363652673983877E-2</v>
      </c>
      <c r="D1173" s="128">
        <f t="shared" si="81"/>
        <v>18363.652673983877</v>
      </c>
      <c r="E1173" s="128">
        <f t="shared" ca="1" si="82"/>
        <v>44217.472286213088</v>
      </c>
      <c r="F1173" s="124">
        <f t="shared" ca="1" si="83"/>
        <v>0.12701071768811367</v>
      </c>
      <c r="G1173" s="128"/>
      <c r="H1173" s="128"/>
      <c r="I1173" s="124"/>
      <c r="J1173" s="125"/>
      <c r="K1173" s="128"/>
    </row>
    <row r="1174" spans="1:11" x14ac:dyDescent="0.3">
      <c r="A1174" s="73">
        <v>42142</v>
      </c>
      <c r="B1174" s="130">
        <v>2129.1999510000001</v>
      </c>
      <c r="C1174" s="125">
        <f t="shared" si="80"/>
        <v>6.9567418477114451E-3</v>
      </c>
      <c r="D1174" s="128">
        <f t="shared" si="81"/>
        <v>6956.7418477114452</v>
      </c>
      <c r="E1174" s="128">
        <f t="shared" ca="1" si="82"/>
        <v>44217.472286213088</v>
      </c>
      <c r="F1174" s="124">
        <f t="shared" ca="1" si="83"/>
        <v>0.13688909352323497</v>
      </c>
      <c r="G1174" s="128"/>
      <c r="H1174" s="128"/>
      <c r="I1174" s="124"/>
      <c r="J1174" s="125"/>
      <c r="K1174" s="128"/>
    </row>
    <row r="1175" spans="1:11" x14ac:dyDescent="0.3">
      <c r="A1175" s="73">
        <v>42139</v>
      </c>
      <c r="B1175" s="130">
        <v>2122.7299800000001</v>
      </c>
      <c r="C1175" s="125">
        <f t="shared" si="80"/>
        <v>6.8491245193422756E-3</v>
      </c>
      <c r="D1175" s="128">
        <f t="shared" si="81"/>
        <v>6849.1245193422756</v>
      </c>
      <c r="E1175" s="128">
        <f t="shared" ca="1" si="82"/>
        <v>44217.472286213088</v>
      </c>
      <c r="F1175" s="124">
        <f t="shared" ca="1" si="83"/>
        <v>0.12606893582608336</v>
      </c>
      <c r="G1175" s="128"/>
      <c r="H1175" s="128"/>
      <c r="I1175" s="124"/>
      <c r="J1175" s="125"/>
      <c r="K1175" s="128"/>
    </row>
    <row r="1176" spans="1:11" x14ac:dyDescent="0.3">
      <c r="A1176" s="73">
        <v>42138</v>
      </c>
      <c r="B1176" s="130">
        <v>2121.1000979999999</v>
      </c>
      <c r="C1176" s="125">
        <f t="shared" si="80"/>
        <v>1.7065412215403253E-2</v>
      </c>
      <c r="D1176" s="128">
        <f t="shared" si="81"/>
        <v>17065.412215403252</v>
      </c>
      <c r="E1176" s="128">
        <f t="shared" ca="1" si="82"/>
        <v>44217.472286213088</v>
      </c>
      <c r="F1176" s="124">
        <f t="shared" ca="1" si="83"/>
        <v>0.12953048413777224</v>
      </c>
      <c r="G1176" s="128"/>
      <c r="H1176" s="128"/>
      <c r="I1176" s="124"/>
      <c r="J1176" s="125"/>
      <c r="K1176" s="128"/>
    </row>
    <row r="1177" spans="1:11" x14ac:dyDescent="0.3">
      <c r="A1177" s="73">
        <v>42137</v>
      </c>
      <c r="B1177" s="130">
        <v>2098.4799800000001</v>
      </c>
      <c r="C1177" s="125">
        <f t="shared" si="80"/>
        <v>-3.9728113585040248E-3</v>
      </c>
      <c r="D1177" s="128">
        <f t="shared" si="81"/>
        <v>-3972.8113585040246</v>
      </c>
      <c r="E1177" s="128">
        <f t="shared" ca="1" si="82"/>
        <v>44217.472286213088</v>
      </c>
      <c r="F1177" s="124">
        <f t="shared" ca="1" si="83"/>
        <v>0.12167197098651816</v>
      </c>
      <c r="G1177" s="128"/>
      <c r="H1177" s="128"/>
      <c r="I1177" s="124"/>
      <c r="J1177" s="125"/>
      <c r="K1177" s="128"/>
    </row>
    <row r="1178" spans="1:11" x14ac:dyDescent="0.3">
      <c r="A1178" s="73">
        <v>42136</v>
      </c>
      <c r="B1178" s="130">
        <v>2099.1201169999999</v>
      </c>
      <c r="C1178" s="125">
        <f t="shared" si="80"/>
        <v>-7.3955876440088275E-3</v>
      </c>
      <c r="D1178" s="128">
        <f t="shared" si="81"/>
        <v>-7395.5876440088277</v>
      </c>
      <c r="E1178" s="128">
        <f t="shared" ca="1" si="82"/>
        <v>44217.472286213088</v>
      </c>
      <c r="F1178" s="124">
        <f t="shared" ca="1" si="83"/>
        <v>0.11151005531614966</v>
      </c>
      <c r="G1178" s="128"/>
      <c r="H1178" s="128"/>
      <c r="I1178" s="124"/>
      <c r="J1178" s="125"/>
      <c r="K1178" s="128"/>
    </row>
    <row r="1179" spans="1:11" x14ac:dyDescent="0.3">
      <c r="A1179" s="73">
        <v>42135</v>
      </c>
      <c r="B1179" s="130">
        <v>2105.330078</v>
      </c>
      <c r="C1179" s="125">
        <f t="shared" si="80"/>
        <v>-1.7022192083024912E-3</v>
      </c>
      <c r="D1179" s="128">
        <f t="shared" si="81"/>
        <v>-1702.2192083024911</v>
      </c>
      <c r="E1179" s="128">
        <f t="shared" ca="1" si="82"/>
        <v>44217.472286213088</v>
      </c>
      <c r="F1179" s="124">
        <f t="shared" ca="1" si="83"/>
        <v>0.10955763386035144</v>
      </c>
      <c r="G1179" s="128"/>
      <c r="H1179" s="128"/>
      <c r="I1179" s="124"/>
      <c r="J1179" s="125"/>
      <c r="K1179" s="128"/>
    </row>
    <row r="1180" spans="1:11" x14ac:dyDescent="0.3">
      <c r="A1180" s="73">
        <v>42132</v>
      </c>
      <c r="B1180" s="130">
        <v>2116.1000979999999</v>
      </c>
      <c r="C1180" s="125">
        <f t="shared" si="80"/>
        <v>-7.5074399194130503E-4</v>
      </c>
      <c r="D1180" s="128">
        <f t="shared" si="81"/>
        <v>-750.74399194130501</v>
      </c>
      <c r="E1180" s="128">
        <f t="shared" ca="1" si="82"/>
        <v>44217.472286213088</v>
      </c>
      <c r="F1180" s="124">
        <f t="shared" ca="1" si="83"/>
        <v>0.11570404198091522</v>
      </c>
      <c r="G1180" s="128"/>
      <c r="H1180" s="128"/>
      <c r="I1180" s="124"/>
      <c r="J1180" s="125"/>
      <c r="K1180" s="128"/>
    </row>
    <row r="1181" spans="1:11" x14ac:dyDescent="0.3">
      <c r="A1181" s="73">
        <v>42131</v>
      </c>
      <c r="B1181" s="130">
        <v>2088</v>
      </c>
      <c r="C1181" s="125">
        <f t="shared" si="80"/>
        <v>-1.1798749983347734E-2</v>
      </c>
      <c r="D1181" s="128">
        <f t="shared" si="81"/>
        <v>-11798.749983347734</v>
      </c>
      <c r="E1181" s="128">
        <f t="shared" ca="1" si="82"/>
        <v>44217.472286213088</v>
      </c>
      <c r="F1181" s="124">
        <f t="shared" ca="1" si="83"/>
        <v>0.11153699918590565</v>
      </c>
      <c r="G1181" s="128"/>
      <c r="H1181" s="128"/>
      <c r="I1181" s="124"/>
      <c r="J1181" s="125"/>
      <c r="K1181" s="128"/>
    </row>
    <row r="1182" spans="1:11" x14ac:dyDescent="0.3">
      <c r="A1182" s="73">
        <v>42130</v>
      </c>
      <c r="B1182" s="130">
        <v>2080.1499020000001</v>
      </c>
      <c r="C1182" s="125">
        <f t="shared" si="80"/>
        <v>-1.3192878192433533E-2</v>
      </c>
      <c r="D1182" s="128">
        <f t="shared" si="81"/>
        <v>-13192.878192433533</v>
      </c>
      <c r="E1182" s="128">
        <f t="shared" ca="1" si="82"/>
        <v>44217.472286213088</v>
      </c>
      <c r="F1182" s="124">
        <f t="shared" ca="1" si="83"/>
        <v>0.1090406404540325</v>
      </c>
      <c r="G1182" s="128"/>
      <c r="H1182" s="128"/>
      <c r="I1182" s="124"/>
      <c r="J1182" s="125"/>
      <c r="K1182" s="128"/>
    </row>
    <row r="1183" spans="1:11" x14ac:dyDescent="0.3">
      <c r="A1183" s="73">
        <v>42129</v>
      </c>
      <c r="B1183" s="130">
        <v>2089.459961</v>
      </c>
      <c r="C1183" s="125">
        <f t="shared" si="80"/>
        <v>-3.73342639997154E-3</v>
      </c>
      <c r="D1183" s="128">
        <f t="shared" si="81"/>
        <v>-3733.4263999715399</v>
      </c>
      <c r="E1183" s="128">
        <f t="shared" ca="1" si="82"/>
        <v>44217.472286213088</v>
      </c>
      <c r="F1183" s="124">
        <f t="shared" ca="1" si="83"/>
        <v>0.11247411332411739</v>
      </c>
      <c r="G1183" s="128"/>
      <c r="H1183" s="128"/>
      <c r="I1183" s="124"/>
      <c r="J1183" s="125"/>
      <c r="K1183" s="128"/>
    </row>
    <row r="1184" spans="1:11" x14ac:dyDescent="0.3">
      <c r="A1184" s="73">
        <v>42128</v>
      </c>
      <c r="B1184" s="130">
        <v>2114.48999</v>
      </c>
      <c r="C1184" s="125">
        <f t="shared" si="80"/>
        <v>6.708288258147066E-3</v>
      </c>
      <c r="D1184" s="128">
        <f t="shared" si="81"/>
        <v>6708.2882581470658</v>
      </c>
      <c r="E1184" s="128">
        <f t="shared" ca="1" si="82"/>
        <v>44217.472286213088</v>
      </c>
      <c r="F1184" s="124">
        <f t="shared" ca="1" si="83"/>
        <v>0.13212367101684763</v>
      </c>
      <c r="G1184" s="128"/>
      <c r="H1184" s="128"/>
      <c r="I1184" s="124"/>
      <c r="J1184" s="125"/>
      <c r="K1184" s="128"/>
    </row>
    <row r="1185" spans="1:11" x14ac:dyDescent="0.3">
      <c r="A1185" s="73">
        <v>42125</v>
      </c>
      <c r="B1185" s="130">
        <v>2108.290039</v>
      </c>
      <c r="C1185" s="125">
        <f t="shared" si="80"/>
        <v>1.3026315785174436E-2</v>
      </c>
      <c r="D1185" s="128">
        <f t="shared" si="81"/>
        <v>13026.315785174436</v>
      </c>
      <c r="E1185" s="128">
        <f t="shared" ca="1" si="82"/>
        <v>44217.472286213088</v>
      </c>
      <c r="F1185" s="124">
        <f t="shared" ca="1" si="83"/>
        <v>0.11865800779218949</v>
      </c>
      <c r="G1185" s="128"/>
      <c r="H1185" s="128"/>
      <c r="I1185" s="124"/>
      <c r="J1185" s="125"/>
      <c r="K1185" s="128"/>
    </row>
    <row r="1186" spans="1:11" x14ac:dyDescent="0.3">
      <c r="A1186" s="73">
        <v>42124</v>
      </c>
      <c r="B1186" s="130">
        <v>2085.51001</v>
      </c>
      <c r="C1186" s="125">
        <f t="shared" si="80"/>
        <v>-9.2541912752753808E-3</v>
      </c>
      <c r="D1186" s="128">
        <f t="shared" si="81"/>
        <v>-9254.1912752753815</v>
      </c>
      <c r="E1186" s="128">
        <f t="shared" ca="1" si="82"/>
        <v>44217.472286213088</v>
      </c>
      <c r="F1186" s="124">
        <f t="shared" ca="1" si="83"/>
        <v>0.1086415648863861</v>
      </c>
      <c r="G1186" s="128"/>
      <c r="H1186" s="128"/>
      <c r="I1186" s="124"/>
      <c r="J1186" s="125"/>
      <c r="K1186" s="128"/>
    </row>
    <row r="1187" spans="1:11" x14ac:dyDescent="0.3">
      <c r="A1187" s="73">
        <v>42123</v>
      </c>
      <c r="B1187" s="130">
        <v>2106.8500979999999</v>
      </c>
      <c r="C1187" s="125">
        <f t="shared" si="80"/>
        <v>1.0453426193990367E-4</v>
      </c>
      <c r="D1187" s="128">
        <f t="shared" si="81"/>
        <v>104.53426193990367</v>
      </c>
      <c r="E1187" s="128">
        <f t="shared" ca="1" si="82"/>
        <v>44217.472286213088</v>
      </c>
      <c r="F1187" s="124">
        <f t="shared" ca="1" si="83"/>
        <v>0.11847555720840042</v>
      </c>
      <c r="G1187" s="128"/>
      <c r="H1187" s="128"/>
      <c r="I1187" s="124"/>
      <c r="J1187" s="125"/>
      <c r="K1187" s="128"/>
    </row>
    <row r="1188" spans="1:11" x14ac:dyDescent="0.3">
      <c r="A1188" s="73">
        <v>42122</v>
      </c>
      <c r="B1188" s="130">
        <v>2114.76001</v>
      </c>
      <c r="C1188" s="125">
        <f t="shared" si="80"/>
        <v>9.0273690766431436E-3</v>
      </c>
      <c r="D1188" s="128">
        <f t="shared" si="81"/>
        <v>9027.3690766431428</v>
      </c>
      <c r="E1188" s="128">
        <f t="shared" ca="1" si="82"/>
        <v>44217.472286213088</v>
      </c>
      <c r="F1188" s="124">
        <f t="shared" ca="1" si="83"/>
        <v>0.12251390164451337</v>
      </c>
      <c r="G1188" s="128"/>
      <c r="H1188" s="128"/>
      <c r="I1188" s="124"/>
      <c r="J1188" s="125"/>
      <c r="K1188" s="128"/>
    </row>
    <row r="1189" spans="1:11" x14ac:dyDescent="0.3">
      <c r="A1189" s="73">
        <v>42121</v>
      </c>
      <c r="B1189" s="130">
        <v>2108.919922</v>
      </c>
      <c r="C1189" s="125">
        <f t="shared" si="80"/>
        <v>7.8807847984847523E-3</v>
      </c>
      <c r="D1189" s="128">
        <f t="shared" si="81"/>
        <v>7880.7847984847522</v>
      </c>
      <c r="E1189" s="128">
        <f t="shared" ca="1" si="82"/>
        <v>44217.472286213088</v>
      </c>
      <c r="F1189" s="124">
        <f t="shared" ca="1" si="83"/>
        <v>0.12276329047695822</v>
      </c>
      <c r="G1189" s="128"/>
      <c r="H1189" s="128"/>
      <c r="I1189" s="124"/>
      <c r="J1189" s="125"/>
      <c r="K1189" s="128"/>
    </row>
    <row r="1190" spans="1:11" x14ac:dyDescent="0.3">
      <c r="A1190" s="73">
        <v>42118</v>
      </c>
      <c r="B1190" s="130">
        <v>2117.6899410000001</v>
      </c>
      <c r="C1190" s="125">
        <f t="shared" si="80"/>
        <v>7.4355068653155776E-3</v>
      </c>
      <c r="D1190" s="128">
        <f t="shared" si="81"/>
        <v>7435.5068653155777</v>
      </c>
      <c r="E1190" s="128">
        <f t="shared" ca="1" si="82"/>
        <v>44217.472286213088</v>
      </c>
      <c r="F1190" s="124">
        <f t="shared" ca="1" si="83"/>
        <v>0.1327997731013264</v>
      </c>
      <c r="G1190" s="128"/>
      <c r="H1190" s="128"/>
      <c r="I1190" s="124"/>
      <c r="J1190" s="125"/>
      <c r="K1190" s="128"/>
    </row>
    <row r="1191" spans="1:11" x14ac:dyDescent="0.3">
      <c r="A1191" s="73">
        <v>42117</v>
      </c>
      <c r="B1191" s="130">
        <v>2112.929932</v>
      </c>
      <c r="C1191" s="125">
        <f t="shared" si="80"/>
        <v>1.0400826665928342E-2</v>
      </c>
      <c r="D1191" s="128">
        <f t="shared" si="81"/>
        <v>10400.826665928342</v>
      </c>
      <c r="E1191" s="128">
        <f t="shared" ca="1" si="82"/>
        <v>44217.472286213088</v>
      </c>
      <c r="F1191" s="124">
        <f t="shared" ca="1" si="83"/>
        <v>0.13391107909527422</v>
      </c>
      <c r="G1191" s="128"/>
      <c r="H1191" s="128"/>
      <c r="I1191" s="124"/>
      <c r="J1191" s="125"/>
      <c r="K1191" s="128"/>
    </row>
    <row r="1192" spans="1:11" x14ac:dyDescent="0.3">
      <c r="A1192" s="73">
        <v>42116</v>
      </c>
      <c r="B1192" s="130">
        <v>2107.959961</v>
      </c>
      <c r="C1192" s="125">
        <f t="shared" si="80"/>
        <v>1.25174409081652E-2</v>
      </c>
      <c r="D1192" s="128">
        <f t="shared" si="81"/>
        <v>12517.440908165201</v>
      </c>
      <c r="E1192" s="128">
        <f t="shared" ca="1" si="82"/>
        <v>44217.472286213088</v>
      </c>
      <c r="F1192" s="124">
        <f t="shared" ca="1" si="83"/>
        <v>0.12208493398378262</v>
      </c>
      <c r="G1192" s="128"/>
      <c r="H1192" s="128"/>
      <c r="I1192" s="124"/>
      <c r="J1192" s="125"/>
      <c r="K1192" s="128"/>
    </row>
    <row r="1193" spans="1:11" x14ac:dyDescent="0.3">
      <c r="A1193" s="73">
        <v>42115</v>
      </c>
      <c r="B1193" s="130">
        <v>2097.290039</v>
      </c>
      <c r="C1193" s="125">
        <f t="shared" si="80"/>
        <v>1.0094715296996348E-2</v>
      </c>
      <c r="D1193" s="128">
        <f t="shared" si="81"/>
        <v>10094.715296996348</v>
      </c>
      <c r="E1193" s="128">
        <f t="shared" ca="1" si="82"/>
        <v>44217.472286213088</v>
      </c>
      <c r="F1193" s="124">
        <f t="shared" ca="1" si="83"/>
        <v>0.11832206753004382</v>
      </c>
      <c r="G1193" s="128"/>
      <c r="H1193" s="128"/>
      <c r="I1193" s="124"/>
      <c r="J1193" s="125"/>
      <c r="K1193" s="128"/>
    </row>
    <row r="1194" spans="1:11" x14ac:dyDescent="0.3">
      <c r="A1194" s="73">
        <v>42114</v>
      </c>
      <c r="B1194" s="130">
        <v>2100.3999020000001</v>
      </c>
      <c r="C1194" s="125">
        <f t="shared" si="80"/>
        <v>9.5066777632237809E-3</v>
      </c>
      <c r="D1194" s="128">
        <f t="shared" si="81"/>
        <v>9506.6777632237809</v>
      </c>
      <c r="E1194" s="128">
        <f t="shared" ca="1" si="82"/>
        <v>44217.472286213088</v>
      </c>
      <c r="F1194" s="124">
        <f t="shared" ca="1" si="83"/>
        <v>0.11750144834797127</v>
      </c>
      <c r="G1194" s="128"/>
      <c r="H1194" s="128"/>
      <c r="I1194" s="124"/>
      <c r="J1194" s="125"/>
      <c r="K1194" s="128"/>
    </row>
    <row r="1195" spans="1:11" x14ac:dyDescent="0.3">
      <c r="A1195" s="73">
        <v>42111</v>
      </c>
      <c r="B1195" s="130">
        <v>2081.179932</v>
      </c>
      <c r="C1195" s="125">
        <f t="shared" si="80"/>
        <v>6.8796547917262529E-3</v>
      </c>
      <c r="D1195" s="128">
        <f t="shared" si="81"/>
        <v>6879.6547917262533</v>
      </c>
      <c r="E1195" s="128">
        <f t="shared" ca="1" si="82"/>
        <v>44217.472286213088</v>
      </c>
      <c r="F1195" s="124">
        <f t="shared" ca="1" si="83"/>
        <v>0.11180673828210996</v>
      </c>
      <c r="G1195" s="128"/>
      <c r="H1195" s="128"/>
      <c r="I1195" s="124"/>
      <c r="J1195" s="125"/>
      <c r="K1195" s="128"/>
    </row>
    <row r="1196" spans="1:11" x14ac:dyDescent="0.3">
      <c r="A1196" s="73">
        <v>42110</v>
      </c>
      <c r="B1196" s="130">
        <v>2104.98999</v>
      </c>
      <c r="C1196" s="125">
        <f t="shared" si="80"/>
        <v>2.1993625398785133E-2</v>
      </c>
      <c r="D1196" s="128">
        <f t="shared" si="81"/>
        <v>21993.625398785134</v>
      </c>
      <c r="E1196" s="128">
        <f t="shared" ca="1" si="82"/>
        <v>44217.472286213088</v>
      </c>
      <c r="F1196" s="124">
        <f t="shared" ca="1" si="83"/>
        <v>0.12877176024373127</v>
      </c>
      <c r="G1196" s="128"/>
      <c r="H1196" s="128"/>
      <c r="I1196" s="124"/>
      <c r="J1196" s="125"/>
      <c r="K1196" s="128"/>
    </row>
    <row r="1197" spans="1:11" x14ac:dyDescent="0.3">
      <c r="A1197" s="73">
        <v>42109</v>
      </c>
      <c r="B1197" s="130">
        <v>2106.6298830000001</v>
      </c>
      <c r="C1197" s="125">
        <f t="shared" si="80"/>
        <v>1.8734068061911024E-2</v>
      </c>
      <c r="D1197" s="128">
        <f t="shared" si="81"/>
        <v>18734.068061911024</v>
      </c>
      <c r="E1197" s="128">
        <f t="shared" ca="1" si="82"/>
        <v>44217.472286213088</v>
      </c>
      <c r="F1197" s="124">
        <f t="shared" ca="1" si="83"/>
        <v>0.13119180816281051</v>
      </c>
      <c r="G1197" s="128"/>
      <c r="H1197" s="128"/>
      <c r="I1197" s="124"/>
      <c r="J1197" s="125"/>
      <c r="K1197" s="128"/>
    </row>
    <row r="1198" spans="1:11" x14ac:dyDescent="0.3">
      <c r="A1198" s="73">
        <v>42108</v>
      </c>
      <c r="B1198" s="130">
        <v>2095.8400879999999</v>
      </c>
      <c r="C1198" s="125">
        <f t="shared" si="80"/>
        <v>4.6016268722754994E-3</v>
      </c>
      <c r="D1198" s="128">
        <f t="shared" si="81"/>
        <v>4601.6268722754994</v>
      </c>
      <c r="E1198" s="128">
        <f t="shared" ca="1" si="82"/>
        <v>44217.472286213088</v>
      </c>
      <c r="F1198" s="124">
        <f t="shared" ca="1" si="83"/>
        <v>0.13720176602243939</v>
      </c>
      <c r="G1198" s="128"/>
      <c r="H1198" s="128"/>
      <c r="I1198" s="124"/>
      <c r="J1198" s="125"/>
      <c r="K1198" s="128"/>
    </row>
    <row r="1199" spans="1:11" x14ac:dyDescent="0.3">
      <c r="A1199" s="73">
        <v>42107</v>
      </c>
      <c r="B1199" s="130">
        <v>2092.429932</v>
      </c>
      <c r="C1199" s="125">
        <f t="shared" si="80"/>
        <v>1.5239983937662238E-2</v>
      </c>
      <c r="D1199" s="128">
        <f t="shared" si="81"/>
        <v>15239.983937662239</v>
      </c>
      <c r="E1199" s="128">
        <f t="shared" ca="1" si="82"/>
        <v>44217.472286213088</v>
      </c>
      <c r="F1199" s="124">
        <f t="shared" ca="1" si="83"/>
        <v>0.14302333601660111</v>
      </c>
      <c r="G1199" s="128"/>
      <c r="H1199" s="128"/>
      <c r="I1199" s="124"/>
      <c r="J1199" s="125"/>
      <c r="K1199" s="128"/>
    </row>
    <row r="1200" spans="1:11" x14ac:dyDescent="0.3">
      <c r="A1200" s="73">
        <v>42104</v>
      </c>
      <c r="B1200" s="130">
        <v>2102.0600589999999</v>
      </c>
      <c r="C1200" s="125">
        <f t="shared" si="80"/>
        <v>2.232821495910553E-2</v>
      </c>
      <c r="D1200" s="128">
        <f t="shared" si="81"/>
        <v>22328.214959105531</v>
      </c>
      <c r="E1200" s="128">
        <f t="shared" ca="1" si="82"/>
        <v>44217.472286213088</v>
      </c>
      <c r="F1200" s="124">
        <f t="shared" ca="1" si="83"/>
        <v>0.15771972490098185</v>
      </c>
      <c r="G1200" s="128"/>
      <c r="H1200" s="128"/>
      <c r="I1200" s="124"/>
      <c r="J1200" s="125"/>
      <c r="K1200" s="128"/>
    </row>
    <row r="1201" spans="1:11" x14ac:dyDescent="0.3">
      <c r="A1201" s="73">
        <v>42103</v>
      </c>
      <c r="B1201" s="130">
        <v>2091.179932</v>
      </c>
      <c r="C1201" s="125">
        <f t="shared" si="80"/>
        <v>1.4618705166630441E-2</v>
      </c>
      <c r="D1201" s="128">
        <f t="shared" si="81"/>
        <v>14618.705166630441</v>
      </c>
      <c r="E1201" s="128">
        <f t="shared" ca="1" si="82"/>
        <v>44217.472286213088</v>
      </c>
      <c r="F1201" s="124">
        <f t="shared" ca="1" si="83"/>
        <v>0.1408012646448904</v>
      </c>
      <c r="G1201" s="128"/>
      <c r="H1201" s="128"/>
      <c r="I1201" s="124"/>
      <c r="J1201" s="125"/>
      <c r="K1201" s="128"/>
    </row>
    <row r="1202" spans="1:11" x14ac:dyDescent="0.3">
      <c r="A1202" s="73">
        <v>42102</v>
      </c>
      <c r="B1202" s="130">
        <v>2081.8999020000001</v>
      </c>
      <c r="C1202" s="125">
        <f t="shared" si="80"/>
        <v>-4.5900540282093338E-3</v>
      </c>
      <c r="D1202" s="128">
        <f t="shared" si="81"/>
        <v>-4590.0540282093334</v>
      </c>
      <c r="E1202" s="128">
        <f t="shared" ca="1" si="82"/>
        <v>44217.472286213088</v>
      </c>
      <c r="F1202" s="124">
        <f t="shared" ca="1" si="83"/>
        <v>0.1120190590386454</v>
      </c>
      <c r="G1202" s="128"/>
      <c r="H1202" s="128"/>
      <c r="I1202" s="124"/>
      <c r="J1202" s="125"/>
      <c r="K1202" s="128"/>
    </row>
    <row r="1203" spans="1:11" x14ac:dyDescent="0.3">
      <c r="A1203" s="73">
        <v>42101</v>
      </c>
      <c r="B1203" s="130">
        <v>2076.330078</v>
      </c>
      <c r="C1203" s="125">
        <f t="shared" si="80"/>
        <v>-1.3348022277466343E-2</v>
      </c>
      <c r="D1203" s="128">
        <f t="shared" si="81"/>
        <v>-13348.022277466343</v>
      </c>
      <c r="E1203" s="128">
        <f t="shared" ca="1" si="82"/>
        <v>44217.472286213088</v>
      </c>
      <c r="F1203" s="124">
        <f t="shared" ca="1" si="83"/>
        <v>0.1211527904085179</v>
      </c>
      <c r="G1203" s="128"/>
      <c r="H1203" s="128"/>
      <c r="I1203" s="124"/>
      <c r="J1203" s="125"/>
      <c r="K1203" s="128"/>
    </row>
    <row r="1204" spans="1:11" x14ac:dyDescent="0.3">
      <c r="A1204" s="73">
        <v>42100</v>
      </c>
      <c r="B1204" s="130">
        <v>2080.6201169999999</v>
      </c>
      <c r="C1204" s="125">
        <f t="shared" si="80"/>
        <v>-1.30354251328344E-2</v>
      </c>
      <c r="D1204" s="128">
        <f t="shared" si="81"/>
        <v>-13035.4251328344</v>
      </c>
      <c r="E1204" s="128">
        <f t="shared" ca="1" si="82"/>
        <v>44217.472286213088</v>
      </c>
      <c r="F1204" s="124">
        <f t="shared" ca="1" si="83"/>
        <v>0.12768290824067052</v>
      </c>
      <c r="G1204" s="128"/>
      <c r="H1204" s="128"/>
      <c r="I1204" s="124"/>
      <c r="J1204" s="125"/>
      <c r="K1204" s="128"/>
    </row>
    <row r="1205" spans="1:11" x14ac:dyDescent="0.3">
      <c r="A1205" s="73">
        <v>42096</v>
      </c>
      <c r="B1205" s="130">
        <v>2066.959961</v>
      </c>
      <c r="C1205" s="125">
        <f t="shared" si="80"/>
        <v>-1.0678399051549992E-2</v>
      </c>
      <c r="D1205" s="128">
        <f t="shared" si="81"/>
        <v>-10678.399051549992</v>
      </c>
      <c r="E1205" s="128">
        <f t="shared" ca="1" si="82"/>
        <v>44217.472286213088</v>
      </c>
      <c r="F1205" s="124">
        <f t="shared" ca="1" si="83"/>
        <v>0.10823606296748478</v>
      </c>
      <c r="G1205" s="128"/>
      <c r="H1205" s="128"/>
      <c r="I1205" s="124"/>
      <c r="J1205" s="125"/>
      <c r="K1205" s="128"/>
    </row>
    <row r="1206" spans="1:11" x14ac:dyDescent="0.3">
      <c r="A1206" s="73">
        <v>42095</v>
      </c>
      <c r="B1206" s="130">
        <v>2059.6899410000001</v>
      </c>
      <c r="C1206" s="125">
        <f t="shared" si="80"/>
        <v>-1.8961685639437897E-2</v>
      </c>
      <c r="D1206" s="128">
        <f t="shared" si="81"/>
        <v>-18961.685639437899</v>
      </c>
      <c r="E1206" s="128">
        <f t="shared" ca="1" si="82"/>
        <v>44217.472286213088</v>
      </c>
      <c r="F1206" s="124">
        <f t="shared" ca="1" si="83"/>
        <v>9.0492711759582178E-2</v>
      </c>
      <c r="G1206" s="128"/>
      <c r="H1206" s="128"/>
      <c r="I1206" s="124"/>
      <c r="J1206" s="125"/>
      <c r="K1206" s="128"/>
    </row>
    <row r="1207" spans="1:11" x14ac:dyDescent="0.3">
      <c r="A1207" s="73">
        <v>42094</v>
      </c>
      <c r="B1207" s="130">
        <v>2067.889893</v>
      </c>
      <c r="C1207" s="125">
        <f t="shared" si="80"/>
        <v>-3.0806525207113244E-3</v>
      </c>
      <c r="D1207" s="128">
        <f t="shared" si="81"/>
        <v>-3080.6525207113245</v>
      </c>
      <c r="E1207" s="128">
        <f t="shared" ca="1" si="82"/>
        <v>44217.472286213088</v>
      </c>
      <c r="F1207" s="124">
        <f t="shared" ca="1" si="83"/>
        <v>9.3600860306509714E-2</v>
      </c>
      <c r="G1207" s="128"/>
      <c r="H1207" s="128"/>
      <c r="I1207" s="124"/>
      <c r="J1207" s="125"/>
      <c r="K1207" s="128"/>
    </row>
    <row r="1208" spans="1:11" x14ac:dyDescent="0.3">
      <c r="A1208" s="73">
        <v>42093</v>
      </c>
      <c r="B1208" s="130">
        <v>2086.23999</v>
      </c>
      <c r="C1208" s="125">
        <f t="shared" si="80"/>
        <v>2.4265199924873304E-3</v>
      </c>
      <c r="D1208" s="128">
        <f t="shared" si="81"/>
        <v>2426.5199924873305</v>
      </c>
      <c r="E1208" s="128">
        <f t="shared" ca="1" si="82"/>
        <v>44217.472286213088</v>
      </c>
      <c r="F1208" s="124">
        <f t="shared" ca="1" si="83"/>
        <v>0.10645337512778053</v>
      </c>
      <c r="G1208" s="128"/>
      <c r="H1208" s="128"/>
      <c r="I1208" s="124"/>
      <c r="J1208" s="125"/>
      <c r="K1208" s="128"/>
    </row>
    <row r="1209" spans="1:11" x14ac:dyDescent="0.3">
      <c r="A1209" s="73">
        <v>42090</v>
      </c>
      <c r="B1209" s="130">
        <v>2061.0200199999999</v>
      </c>
      <c r="C1209" s="125">
        <f t="shared" si="80"/>
        <v>3.7109761194484836E-3</v>
      </c>
      <c r="D1209" s="128">
        <f t="shared" si="81"/>
        <v>3710.9761194484836</v>
      </c>
      <c r="E1209" s="128">
        <f t="shared" ca="1" si="82"/>
        <v>44217.472286213088</v>
      </c>
      <c r="F1209" s="124">
        <f t="shared" ca="1" si="83"/>
        <v>0.10077232630091704</v>
      </c>
      <c r="G1209" s="128"/>
      <c r="H1209" s="128"/>
      <c r="I1209" s="124"/>
      <c r="J1209" s="125"/>
      <c r="K1209" s="128"/>
    </row>
    <row r="1210" spans="1:11" x14ac:dyDescent="0.3">
      <c r="A1210" s="73">
        <v>42089</v>
      </c>
      <c r="B1210" s="130">
        <v>2056.1499020000001</v>
      </c>
      <c r="C1210" s="125">
        <f t="shared" si="80"/>
        <v>-4.7436042655614186E-3</v>
      </c>
      <c r="D1210" s="128">
        <f t="shared" si="81"/>
        <v>-4743.6042655614183</v>
      </c>
      <c r="E1210" s="128">
        <f t="shared" ca="1" si="82"/>
        <v>44217.472286213088</v>
      </c>
      <c r="F1210" s="124">
        <f t="shared" ca="1" si="83"/>
        <v>0.10687326123446472</v>
      </c>
      <c r="G1210" s="128"/>
      <c r="H1210" s="128"/>
      <c r="I1210" s="124"/>
      <c r="J1210" s="125"/>
      <c r="K1210" s="128"/>
    </row>
    <row r="1211" spans="1:11" x14ac:dyDescent="0.3">
      <c r="A1211" s="73">
        <v>42088</v>
      </c>
      <c r="B1211" s="130">
        <v>2061.0500489999999</v>
      </c>
      <c r="C1211" s="125">
        <f t="shared" si="80"/>
        <v>1.0199809386149727E-2</v>
      </c>
      <c r="D1211" s="128">
        <f t="shared" si="81"/>
        <v>10199.809386149727</v>
      </c>
      <c r="E1211" s="128">
        <f t="shared" ca="1" si="82"/>
        <v>44217.472286213088</v>
      </c>
      <c r="F1211" s="124">
        <f t="shared" ca="1" si="83"/>
        <v>0.11465950197306674</v>
      </c>
      <c r="G1211" s="128"/>
      <c r="H1211" s="128"/>
      <c r="I1211" s="124"/>
      <c r="J1211" s="125"/>
      <c r="K1211" s="128"/>
    </row>
    <row r="1212" spans="1:11" x14ac:dyDescent="0.3">
      <c r="A1212" s="73">
        <v>42087</v>
      </c>
      <c r="B1212" s="130">
        <v>2091.5</v>
      </c>
      <c r="C1212" s="125">
        <f t="shared" si="80"/>
        <v>2.3158639838665396E-2</v>
      </c>
      <c r="D1212" s="128">
        <f t="shared" si="81"/>
        <v>23158.639838665396</v>
      </c>
      <c r="E1212" s="128">
        <f t="shared" ca="1" si="82"/>
        <v>44217.472286213088</v>
      </c>
      <c r="F1212" s="124">
        <f t="shared" ca="1" si="83"/>
        <v>0.12897824275072534</v>
      </c>
      <c r="G1212" s="128"/>
      <c r="H1212" s="128"/>
      <c r="I1212" s="124"/>
      <c r="J1212" s="125"/>
      <c r="K1212" s="128"/>
    </row>
    <row r="1213" spans="1:11" x14ac:dyDescent="0.3">
      <c r="A1213" s="73">
        <v>42086</v>
      </c>
      <c r="B1213" s="130">
        <v>2104.419922</v>
      </c>
      <c r="C1213" s="125">
        <f t="shared" si="80"/>
        <v>1.2017711977418966E-2</v>
      </c>
      <c r="D1213" s="128">
        <f t="shared" si="81"/>
        <v>12017.711977418965</v>
      </c>
      <c r="E1213" s="128">
        <f t="shared" ca="1" si="82"/>
        <v>44217.472286213088</v>
      </c>
      <c r="F1213" s="124">
        <f t="shared" ca="1" si="83"/>
        <v>0.12800030426346276</v>
      </c>
      <c r="G1213" s="128"/>
      <c r="H1213" s="128"/>
      <c r="I1213" s="124"/>
      <c r="J1213" s="125"/>
      <c r="K1213" s="128"/>
    </row>
    <row r="1214" spans="1:11" x14ac:dyDescent="0.3">
      <c r="A1214" s="73">
        <v>42083</v>
      </c>
      <c r="B1214" s="130">
        <v>2108.1000979999999</v>
      </c>
      <c r="C1214" s="125">
        <f t="shared" si="80"/>
        <v>1.7786317421345732E-2</v>
      </c>
      <c r="D1214" s="128">
        <f t="shared" si="81"/>
        <v>17786.317421345731</v>
      </c>
      <c r="E1214" s="128">
        <f t="shared" ca="1" si="82"/>
        <v>44217.472286213088</v>
      </c>
      <c r="F1214" s="124">
        <f t="shared" ca="1" si="83"/>
        <v>0.13494926617387715</v>
      </c>
      <c r="G1214" s="128"/>
      <c r="H1214" s="128"/>
      <c r="I1214" s="124"/>
      <c r="J1214" s="125"/>
      <c r="K1214" s="128"/>
    </row>
    <row r="1215" spans="1:11" x14ac:dyDescent="0.3">
      <c r="A1215" s="73">
        <v>42082</v>
      </c>
      <c r="B1215" s="130">
        <v>2089.2700199999999</v>
      </c>
      <c r="C1215" s="125">
        <f t="shared" si="80"/>
        <v>-5.6019965262547045E-3</v>
      </c>
      <c r="D1215" s="128">
        <f t="shared" si="81"/>
        <v>-5601.9965262547048</v>
      </c>
      <c r="E1215" s="128">
        <f t="shared" ca="1" si="82"/>
        <v>44217.472286213088</v>
      </c>
      <c r="F1215" s="124">
        <f t="shared" ca="1" si="83"/>
        <v>0.11933973255748942</v>
      </c>
      <c r="G1215" s="128"/>
      <c r="H1215" s="128"/>
      <c r="I1215" s="124"/>
      <c r="J1215" s="125"/>
      <c r="K1215" s="128"/>
    </row>
    <row r="1216" spans="1:11" x14ac:dyDescent="0.3">
      <c r="A1216" s="73">
        <v>42081</v>
      </c>
      <c r="B1216" s="130">
        <v>2099.5</v>
      </c>
      <c r="C1216" s="125">
        <f t="shared" si="80"/>
        <v>4.6221449614525234E-4</v>
      </c>
      <c r="D1216" s="128">
        <f t="shared" si="81"/>
        <v>462.21449614525233</v>
      </c>
      <c r="E1216" s="128">
        <f t="shared" ca="1" si="82"/>
        <v>44217.472286213088</v>
      </c>
      <c r="F1216" s="124">
        <f t="shared" ca="1" si="83"/>
        <v>0.12152178075158915</v>
      </c>
      <c r="G1216" s="128"/>
      <c r="H1216" s="128"/>
      <c r="I1216" s="124"/>
      <c r="J1216" s="125"/>
      <c r="K1216" s="128"/>
    </row>
    <row r="1217" spans="1:11" x14ac:dyDescent="0.3">
      <c r="A1217" s="73">
        <v>42080</v>
      </c>
      <c r="B1217" s="130">
        <v>2074.280029</v>
      </c>
      <c r="C1217" s="125">
        <f t="shared" si="80"/>
        <v>-1.5893499102889508E-2</v>
      </c>
      <c r="D1217" s="128">
        <f t="shared" si="81"/>
        <v>-15893.499102889507</v>
      </c>
      <c r="E1217" s="128">
        <f t="shared" ca="1" si="82"/>
        <v>44217.472286213088</v>
      </c>
      <c r="F1217" s="124">
        <f t="shared" ca="1" si="83"/>
        <v>0.11474282512354761</v>
      </c>
      <c r="G1217" s="128"/>
      <c r="H1217" s="128"/>
      <c r="I1217" s="124"/>
      <c r="J1217" s="125"/>
      <c r="K1217" s="128"/>
    </row>
    <row r="1218" spans="1:11" x14ac:dyDescent="0.3">
      <c r="A1218" s="73">
        <v>42079</v>
      </c>
      <c r="B1218" s="130">
        <v>2081.1899410000001</v>
      </c>
      <c r="C1218" s="125">
        <f t="shared" si="80"/>
        <v>-1.7096497966517799E-2</v>
      </c>
      <c r="D1218" s="128">
        <f t="shared" si="81"/>
        <v>-17096.4979665178</v>
      </c>
      <c r="E1218" s="128">
        <f t="shared" ca="1" si="82"/>
        <v>44217.472286213088</v>
      </c>
      <c r="F1218" s="124">
        <f t="shared" ca="1" si="83"/>
        <v>0.11159831272533061</v>
      </c>
      <c r="G1218" s="128"/>
      <c r="H1218" s="128"/>
      <c r="I1218" s="124"/>
      <c r="J1218" s="125"/>
      <c r="K1218" s="128"/>
    </row>
    <row r="1219" spans="1:11" x14ac:dyDescent="0.3">
      <c r="A1219" s="73">
        <v>42076</v>
      </c>
      <c r="B1219" s="130">
        <v>2053.3999020000001</v>
      </c>
      <c r="C1219" s="125">
        <f t="shared" si="80"/>
        <v>-2.4281348538845227E-2</v>
      </c>
      <c r="D1219" s="128">
        <f t="shared" si="81"/>
        <v>-24281.348538845228</v>
      </c>
      <c r="E1219" s="128">
        <f t="shared" ca="1" si="82"/>
        <v>44217.472286213088</v>
      </c>
      <c r="F1219" s="124">
        <f t="shared" ca="1" si="83"/>
        <v>0.10467334323506039</v>
      </c>
      <c r="G1219" s="128"/>
      <c r="H1219" s="128"/>
      <c r="I1219" s="124"/>
      <c r="J1219" s="125"/>
      <c r="K1219" s="128"/>
    </row>
    <row r="1220" spans="1:11" x14ac:dyDescent="0.3">
      <c r="A1220" s="73">
        <v>42075</v>
      </c>
      <c r="B1220" s="130">
        <v>2065.9499510000001</v>
      </c>
      <c r="C1220" s="125">
        <f t="shared" si="80"/>
        <v>-2.1220064627666457E-2</v>
      </c>
      <c r="D1220" s="128">
        <f t="shared" si="81"/>
        <v>-21220.064627666456</v>
      </c>
      <c r="E1220" s="128">
        <f t="shared" ca="1" si="82"/>
        <v>44217.472286213088</v>
      </c>
      <c r="F1220" s="124">
        <f t="shared" ca="1" si="83"/>
        <v>0.12210976160806197</v>
      </c>
      <c r="G1220" s="128"/>
      <c r="H1220" s="128"/>
      <c r="I1220" s="124"/>
      <c r="J1220" s="125"/>
      <c r="K1220" s="128"/>
    </row>
    <row r="1221" spans="1:11" x14ac:dyDescent="0.3">
      <c r="A1221" s="73">
        <v>42074</v>
      </c>
      <c r="B1221" s="130">
        <v>2040.23999</v>
      </c>
      <c r="C1221" s="125">
        <f t="shared" si="80"/>
        <v>-3.4827336376805906E-2</v>
      </c>
      <c r="D1221" s="128">
        <f t="shared" si="81"/>
        <v>-34827.336376805906</v>
      </c>
      <c r="E1221" s="128">
        <f t="shared" ca="1" si="82"/>
        <v>44217.472286213088</v>
      </c>
      <c r="F1221" s="124">
        <f t="shared" ca="1" si="83"/>
        <v>0.10501859222604293</v>
      </c>
      <c r="G1221" s="128"/>
      <c r="H1221" s="128"/>
      <c r="I1221" s="124"/>
      <c r="J1221" s="125"/>
      <c r="K1221" s="128"/>
    </row>
    <row r="1222" spans="1:11" x14ac:dyDescent="0.3">
      <c r="A1222" s="73">
        <v>42073</v>
      </c>
      <c r="B1222" s="130">
        <v>2044.160034</v>
      </c>
      <c r="C1222" s="125">
        <f t="shared" si="80"/>
        <v>-3.3713363716162403E-2</v>
      </c>
      <c r="D1222" s="128">
        <f t="shared" si="81"/>
        <v>-33713.363716162406</v>
      </c>
      <c r="E1222" s="128">
        <f t="shared" ca="1" si="82"/>
        <v>44217.472286213088</v>
      </c>
      <c r="F1222" s="124">
        <f t="shared" ca="1" si="83"/>
        <v>9.4186964787047023E-2</v>
      </c>
      <c r="G1222" s="128"/>
      <c r="H1222" s="128"/>
      <c r="I1222" s="124"/>
      <c r="J1222" s="125"/>
      <c r="K1222" s="128"/>
    </row>
    <row r="1223" spans="1:11" x14ac:dyDescent="0.3">
      <c r="A1223" s="73">
        <v>42072</v>
      </c>
      <c r="B1223" s="130">
        <v>2079.429932</v>
      </c>
      <c r="C1223" s="125">
        <f t="shared" si="80"/>
        <v>-1.432931432599549E-2</v>
      </c>
      <c r="D1223" s="128">
        <f t="shared" si="81"/>
        <v>-14329.31432599549</v>
      </c>
      <c r="E1223" s="128">
        <f t="shared" ca="1" si="82"/>
        <v>44217.472286213088</v>
      </c>
      <c r="F1223" s="124">
        <f t="shared" ca="1" si="83"/>
        <v>0.11340572085100975</v>
      </c>
      <c r="G1223" s="128"/>
      <c r="H1223" s="128"/>
      <c r="I1223" s="124"/>
      <c r="J1223" s="125"/>
      <c r="K1223" s="128"/>
    </row>
    <row r="1224" spans="1:11" x14ac:dyDescent="0.3">
      <c r="A1224" s="73">
        <v>42069</v>
      </c>
      <c r="B1224" s="130">
        <v>2071.26001</v>
      </c>
      <c r="C1224" s="125">
        <f t="shared" ref="C1224:C1287" si="84">B1224/B1234-1</f>
        <v>-1.8499757424779384E-2</v>
      </c>
      <c r="D1224" s="128">
        <f t="shared" ref="D1224:D1287" si="85">C1224*$B$5</f>
        <v>-18499.757424779385</v>
      </c>
      <c r="E1224" s="128">
        <f t="shared" ref="E1224:E1287" ca="1" si="86">ABS(_xlfn.PERCENTILE.INC(OFFSET(D1224,0,0,Window),1-VaRLevel))</f>
        <v>44217.472286213088</v>
      </c>
      <c r="F1224" s="124">
        <f t="shared" ca="1" si="83"/>
        <v>0.10339498364592492</v>
      </c>
      <c r="G1224" s="128"/>
      <c r="H1224" s="128"/>
      <c r="I1224" s="124"/>
      <c r="J1224" s="125"/>
      <c r="K1224" s="128"/>
    </row>
    <row r="1225" spans="1:11" x14ac:dyDescent="0.3">
      <c r="A1225" s="73">
        <v>42068</v>
      </c>
      <c r="B1225" s="130">
        <v>2101.040039</v>
      </c>
      <c r="C1225" s="125">
        <f t="shared" si="84"/>
        <v>1.7116441792988102E-3</v>
      </c>
      <c r="D1225" s="128">
        <f t="shared" si="85"/>
        <v>1711.6441792988103</v>
      </c>
      <c r="E1225" s="128">
        <f t="shared" ca="1" si="86"/>
        <v>44217.472286213088</v>
      </c>
      <c r="F1225" s="124">
        <f t="shared" ref="F1225:F1288" ca="1" si="87">B1225/OFFSET(B1225,250,0)-1</f>
        <v>0.11874081242631052</v>
      </c>
      <c r="G1225" s="128"/>
      <c r="H1225" s="128"/>
      <c r="I1225" s="124"/>
      <c r="J1225" s="125"/>
      <c r="K1225" s="128"/>
    </row>
    <row r="1226" spans="1:11" x14ac:dyDescent="0.3">
      <c r="A1226" s="73">
        <v>42067</v>
      </c>
      <c r="B1226" s="130">
        <v>2098.530029</v>
      </c>
      <c r="C1226" s="125">
        <f t="shared" si="84"/>
        <v>-5.4765632726916369E-4</v>
      </c>
      <c r="D1226" s="128">
        <f t="shared" si="85"/>
        <v>-547.65632726916374</v>
      </c>
      <c r="E1226" s="128">
        <f t="shared" ca="1" si="86"/>
        <v>44217.472286213088</v>
      </c>
      <c r="F1226" s="124">
        <f t="shared" ca="1" si="87"/>
        <v>0.11800557081018326</v>
      </c>
      <c r="G1226" s="128"/>
      <c r="H1226" s="128"/>
      <c r="I1226" s="124"/>
      <c r="J1226" s="125"/>
      <c r="K1226" s="128"/>
    </row>
    <row r="1227" spans="1:11" x14ac:dyDescent="0.3">
      <c r="A1227" s="73">
        <v>42066</v>
      </c>
      <c r="B1227" s="130">
        <v>2107.780029</v>
      </c>
      <c r="C1227" s="125">
        <f t="shared" si="84"/>
        <v>3.5422553911659271E-3</v>
      </c>
      <c r="D1227" s="128">
        <f t="shared" si="85"/>
        <v>3542.255391165927</v>
      </c>
      <c r="E1227" s="128">
        <f t="shared" ca="1" si="86"/>
        <v>44217.472286213088</v>
      </c>
      <c r="F1227" s="124">
        <f t="shared" ca="1" si="87"/>
        <v>0.12486322659878524</v>
      </c>
      <c r="G1227" s="128"/>
      <c r="H1227" s="128"/>
      <c r="I1227" s="124"/>
      <c r="J1227" s="125"/>
      <c r="K1227" s="128"/>
    </row>
    <row r="1228" spans="1:11" x14ac:dyDescent="0.3">
      <c r="A1228" s="73">
        <v>42065</v>
      </c>
      <c r="B1228" s="130">
        <v>2117.389893</v>
      </c>
      <c r="C1228" s="125">
        <f t="shared" si="84"/>
        <v>9.7281832995301798E-3</v>
      </c>
      <c r="D1228" s="128">
        <f t="shared" si="85"/>
        <v>9728.1832995301793</v>
      </c>
      <c r="E1228" s="128">
        <f t="shared" ca="1" si="86"/>
        <v>44217.472286213088</v>
      </c>
      <c r="F1228" s="124">
        <f t="shared" ca="1" si="87"/>
        <v>0.12993145593029043</v>
      </c>
      <c r="G1228" s="128"/>
      <c r="H1228" s="128"/>
      <c r="I1228" s="124"/>
      <c r="J1228" s="125"/>
      <c r="K1228" s="128"/>
    </row>
    <row r="1229" spans="1:11" x14ac:dyDescent="0.3">
      <c r="A1229" s="73">
        <v>42062</v>
      </c>
      <c r="B1229" s="130">
        <v>2104.5</v>
      </c>
      <c r="C1229" s="125">
        <f t="shared" si="84"/>
        <v>7.6706600749889553E-3</v>
      </c>
      <c r="D1229" s="128">
        <f t="shared" si="85"/>
        <v>7670.6600749889549</v>
      </c>
      <c r="E1229" s="128">
        <f t="shared" ca="1" si="86"/>
        <v>44217.472286213088</v>
      </c>
      <c r="F1229" s="124">
        <f t="shared" ca="1" si="87"/>
        <v>0.14019928310423824</v>
      </c>
      <c r="G1229" s="128"/>
      <c r="H1229" s="128"/>
      <c r="I1229" s="124"/>
      <c r="J1229" s="125"/>
      <c r="K1229" s="128"/>
    </row>
    <row r="1230" spans="1:11" x14ac:dyDescent="0.3">
      <c r="A1230" s="73">
        <v>42061</v>
      </c>
      <c r="B1230" s="130">
        <v>2110.73999</v>
      </c>
      <c r="C1230" s="125">
        <f t="shared" si="84"/>
        <v>2.0405776279885934E-2</v>
      </c>
      <c r="D1230" s="128">
        <f t="shared" si="85"/>
        <v>20405.776279885933</v>
      </c>
      <c r="E1230" s="128">
        <f t="shared" ca="1" si="86"/>
        <v>44217.472286213088</v>
      </c>
      <c r="F1230" s="124">
        <f t="shared" ca="1" si="87"/>
        <v>0.1351421364500065</v>
      </c>
      <c r="G1230" s="128"/>
      <c r="H1230" s="128"/>
      <c r="I1230" s="124"/>
      <c r="J1230" s="125"/>
      <c r="K1230" s="128"/>
    </row>
    <row r="1231" spans="1:11" x14ac:dyDescent="0.3">
      <c r="A1231" s="73">
        <v>42060</v>
      </c>
      <c r="B1231" s="130">
        <v>2113.860107</v>
      </c>
      <c r="C1231" s="125">
        <f t="shared" si="84"/>
        <v>2.1884480285685237E-2</v>
      </c>
      <c r="D1231" s="128">
        <f t="shared" si="85"/>
        <v>21884.480285685237</v>
      </c>
      <c r="E1231" s="128">
        <f t="shared" ca="1" si="86"/>
        <v>44217.472286213088</v>
      </c>
      <c r="F1231" s="124">
        <f t="shared" ca="1" si="87"/>
        <v>0.13998353145443398</v>
      </c>
      <c r="G1231" s="128"/>
      <c r="H1231" s="128"/>
      <c r="I1231" s="124"/>
      <c r="J1231" s="125"/>
      <c r="K1231" s="128"/>
    </row>
    <row r="1232" spans="1:11" x14ac:dyDescent="0.3">
      <c r="A1232" s="73">
        <v>42059</v>
      </c>
      <c r="B1232" s="130">
        <v>2115.4799800000001</v>
      </c>
      <c r="C1232" s="125">
        <f t="shared" si="84"/>
        <v>3.3585111121027245E-2</v>
      </c>
      <c r="D1232" s="128">
        <f t="shared" si="85"/>
        <v>33585.111121027243</v>
      </c>
      <c r="E1232" s="128">
        <f t="shared" ca="1" si="86"/>
        <v>44217.472286213088</v>
      </c>
      <c r="F1232" s="124">
        <f t="shared" ca="1" si="87"/>
        <v>0.14650216838589958</v>
      </c>
      <c r="G1232" s="128"/>
      <c r="H1232" s="128"/>
      <c r="I1232" s="124"/>
      <c r="J1232" s="125"/>
      <c r="K1232" s="128"/>
    </row>
    <row r="1233" spans="1:11" x14ac:dyDescent="0.3">
      <c r="A1233" s="73">
        <v>42058</v>
      </c>
      <c r="B1233" s="130">
        <v>2109.6599120000001</v>
      </c>
      <c r="C1233" s="125">
        <f t="shared" si="84"/>
        <v>2.6363771674872138E-2</v>
      </c>
      <c r="D1233" s="128">
        <f t="shared" si="85"/>
        <v>26363.77167487214</v>
      </c>
      <c r="E1233" s="128">
        <f t="shared" ca="1" si="86"/>
        <v>44217.472286213088</v>
      </c>
      <c r="F1233" s="124">
        <f t="shared" ca="1" si="87"/>
        <v>0.1433727441667012</v>
      </c>
      <c r="G1233" s="128"/>
      <c r="H1233" s="128"/>
      <c r="I1233" s="124"/>
      <c r="J1233" s="125"/>
      <c r="K1233" s="128"/>
    </row>
    <row r="1234" spans="1:11" x14ac:dyDescent="0.3">
      <c r="A1234" s="73">
        <v>42055</v>
      </c>
      <c r="B1234" s="130">
        <v>2110.3000489999999</v>
      </c>
      <c r="C1234" s="125">
        <f t="shared" si="84"/>
        <v>2.3165849803484573E-2</v>
      </c>
      <c r="D1234" s="128">
        <f t="shared" si="85"/>
        <v>23165.849803484572</v>
      </c>
      <c r="E1234" s="128">
        <f t="shared" ca="1" si="86"/>
        <v>44217.472286213088</v>
      </c>
      <c r="F1234" s="124">
        <f t="shared" ca="1" si="87"/>
        <v>0.14217830934703457</v>
      </c>
      <c r="G1234" s="128"/>
      <c r="H1234" s="128"/>
      <c r="I1234" s="124"/>
      <c r="J1234" s="125"/>
      <c r="K1234" s="128"/>
    </row>
    <row r="1235" spans="1:11" x14ac:dyDescent="0.3">
      <c r="A1235" s="73">
        <v>42054</v>
      </c>
      <c r="B1235" s="130">
        <v>2097.4499510000001</v>
      </c>
      <c r="C1235" s="125">
        <f t="shared" si="84"/>
        <v>2.7401257268388379E-2</v>
      </c>
      <c r="D1235" s="128">
        <f t="shared" si="85"/>
        <v>27401.257268388381</v>
      </c>
      <c r="E1235" s="128">
        <f t="shared" ca="1" si="86"/>
        <v>44217.472286213088</v>
      </c>
      <c r="F1235" s="124">
        <f t="shared" ca="1" si="87"/>
        <v>0.14224639945541195</v>
      </c>
      <c r="G1235" s="128"/>
      <c r="H1235" s="128"/>
      <c r="I1235" s="124"/>
      <c r="J1235" s="125"/>
      <c r="K1235" s="128"/>
    </row>
    <row r="1236" spans="1:11" x14ac:dyDescent="0.3">
      <c r="A1236" s="73">
        <v>42053</v>
      </c>
      <c r="B1236" s="130">
        <v>2099.679932</v>
      </c>
      <c r="C1236" s="125">
        <f t="shared" si="84"/>
        <v>2.4219110109435338E-2</v>
      </c>
      <c r="D1236" s="128">
        <f t="shared" si="85"/>
        <v>24219.110109435336</v>
      </c>
      <c r="E1236" s="128">
        <f t="shared" ca="1" si="86"/>
        <v>44217.472286213088</v>
      </c>
      <c r="F1236" s="124">
        <f t="shared" ca="1" si="87"/>
        <v>0.14126683565603582</v>
      </c>
      <c r="G1236" s="128"/>
      <c r="H1236" s="128"/>
      <c r="I1236" s="124"/>
      <c r="J1236" s="125"/>
      <c r="K1236" s="128"/>
    </row>
    <row r="1237" spans="1:11" x14ac:dyDescent="0.3">
      <c r="A1237" s="73">
        <v>42052</v>
      </c>
      <c r="B1237" s="130">
        <v>2100.3400879999999</v>
      </c>
      <c r="C1237" s="125">
        <f t="shared" si="84"/>
        <v>3.9334989209510729E-2</v>
      </c>
      <c r="D1237" s="128">
        <f t="shared" si="85"/>
        <v>39334.989209510728</v>
      </c>
      <c r="E1237" s="128">
        <f t="shared" ca="1" si="86"/>
        <v>44217.472286213088</v>
      </c>
      <c r="F1237" s="124">
        <f t="shared" ca="1" si="87"/>
        <v>0.14851132631578934</v>
      </c>
      <c r="G1237" s="128"/>
      <c r="H1237" s="128"/>
      <c r="I1237" s="124"/>
      <c r="J1237" s="125"/>
      <c r="K1237" s="128"/>
    </row>
    <row r="1238" spans="1:11" x14ac:dyDescent="0.3">
      <c r="A1238" s="73">
        <v>42048</v>
      </c>
      <c r="B1238" s="130">
        <v>2096.98999</v>
      </c>
      <c r="C1238" s="125">
        <f t="shared" si="84"/>
        <v>5.1128076086236485E-2</v>
      </c>
      <c r="D1238" s="128">
        <f t="shared" si="85"/>
        <v>51128.076086236484</v>
      </c>
      <c r="E1238" s="128">
        <f t="shared" ca="1" si="86"/>
        <v>44217.472286213088</v>
      </c>
      <c r="F1238" s="124">
        <f t="shared" ca="1" si="87"/>
        <v>0.13919792836003642</v>
      </c>
      <c r="G1238" s="128"/>
      <c r="H1238" s="128"/>
      <c r="I1238" s="124"/>
      <c r="J1238" s="125"/>
      <c r="K1238" s="128"/>
    </row>
    <row r="1239" spans="1:11" x14ac:dyDescent="0.3">
      <c r="A1239" s="73">
        <v>42047</v>
      </c>
      <c r="B1239" s="130">
        <v>2088.4799800000001</v>
      </c>
      <c r="C1239" s="125">
        <f t="shared" si="84"/>
        <v>3.3261585652442749E-2</v>
      </c>
      <c r="D1239" s="128">
        <f t="shared" si="85"/>
        <v>33261.585652442751</v>
      </c>
      <c r="E1239" s="128">
        <f t="shared" ca="1" si="86"/>
        <v>44217.472286213088</v>
      </c>
      <c r="F1239" s="124">
        <f t="shared" ca="1" si="87"/>
        <v>0.13588920789966119</v>
      </c>
      <c r="G1239" s="128"/>
      <c r="H1239" s="128"/>
      <c r="I1239" s="124"/>
      <c r="J1239" s="125"/>
      <c r="K1239" s="128"/>
    </row>
    <row r="1240" spans="1:11" x14ac:dyDescent="0.3">
      <c r="A1240" s="73">
        <v>42046</v>
      </c>
      <c r="B1240" s="130">
        <v>2068.530029</v>
      </c>
      <c r="C1240" s="125">
        <f t="shared" si="84"/>
        <v>3.3149195804994314E-2</v>
      </c>
      <c r="D1240" s="128">
        <f t="shared" si="85"/>
        <v>33149.195804994313</v>
      </c>
      <c r="E1240" s="128">
        <f t="shared" ca="1" si="86"/>
        <v>44217.472286213088</v>
      </c>
      <c r="F1240" s="124">
        <f t="shared" ca="1" si="87"/>
        <v>0.13044931973995944</v>
      </c>
      <c r="G1240" s="128"/>
      <c r="H1240" s="128"/>
      <c r="I1240" s="124"/>
      <c r="J1240" s="125"/>
      <c r="K1240" s="128"/>
    </row>
    <row r="1241" spans="1:11" x14ac:dyDescent="0.3">
      <c r="A1241" s="73">
        <v>42045</v>
      </c>
      <c r="B1241" s="130">
        <v>2068.5900879999999</v>
      </c>
      <c r="C1241" s="125">
        <f t="shared" si="84"/>
        <v>1.9235809936904769E-2</v>
      </c>
      <c r="D1241" s="128">
        <f t="shared" si="85"/>
        <v>19235.809936904767</v>
      </c>
      <c r="E1241" s="128">
        <f t="shared" ca="1" si="86"/>
        <v>44217.472286213088</v>
      </c>
      <c r="F1241" s="124">
        <f t="shared" ca="1" si="87"/>
        <v>0.13705027133532166</v>
      </c>
      <c r="G1241" s="128"/>
      <c r="H1241" s="128"/>
      <c r="I1241" s="124"/>
      <c r="J1241" s="125"/>
      <c r="K1241" s="128"/>
    </row>
    <row r="1242" spans="1:11" x14ac:dyDescent="0.3">
      <c r="A1242" s="73">
        <v>42044</v>
      </c>
      <c r="B1242" s="130">
        <v>2046.73999</v>
      </c>
      <c r="C1242" s="125">
        <f t="shared" si="84"/>
        <v>-5.0314267033695348E-3</v>
      </c>
      <c r="D1242" s="128">
        <f t="shared" si="85"/>
        <v>-5031.4267033695351</v>
      </c>
      <c r="E1242" s="128">
        <f t="shared" ca="1" si="86"/>
        <v>44217.472286213088</v>
      </c>
      <c r="F1242" s="124">
        <f t="shared" ca="1" si="87"/>
        <v>0.12473690891605993</v>
      </c>
      <c r="G1242" s="128"/>
      <c r="H1242" s="128"/>
      <c r="I1242" s="124"/>
      <c r="J1242" s="125"/>
      <c r="K1242" s="128"/>
    </row>
    <row r="1243" spans="1:11" x14ac:dyDescent="0.3">
      <c r="A1243" s="73">
        <v>42041</v>
      </c>
      <c r="B1243" s="130">
        <v>2055.469971</v>
      </c>
      <c r="C1243" s="125">
        <f t="shared" si="84"/>
        <v>1.7788611471949434E-3</v>
      </c>
      <c r="D1243" s="128">
        <f t="shared" si="85"/>
        <v>1778.8611471949434</v>
      </c>
      <c r="E1243" s="128">
        <f t="shared" ca="1" si="86"/>
        <v>44217.472286213088</v>
      </c>
      <c r="F1243" s="124">
        <f t="shared" ca="1" si="87"/>
        <v>0.14202929695361588</v>
      </c>
      <c r="G1243" s="128"/>
      <c r="H1243" s="128"/>
      <c r="I1243" s="124"/>
      <c r="J1243" s="125"/>
      <c r="K1243" s="128"/>
    </row>
    <row r="1244" spans="1:11" x14ac:dyDescent="0.3">
      <c r="A1244" s="73">
        <v>42040</v>
      </c>
      <c r="B1244" s="130">
        <v>2062.5200199999999</v>
      </c>
      <c r="C1244" s="125">
        <f t="shared" si="84"/>
        <v>-3.0530113172555495E-4</v>
      </c>
      <c r="D1244" s="128">
        <f t="shared" si="85"/>
        <v>-305.30113172555497</v>
      </c>
      <c r="E1244" s="128">
        <f t="shared" ca="1" si="86"/>
        <v>44217.472286213088</v>
      </c>
      <c r="F1244" s="124">
        <f t="shared" ca="1" si="87"/>
        <v>0.14774459774799831</v>
      </c>
      <c r="G1244" s="128"/>
      <c r="H1244" s="128"/>
      <c r="I1244" s="124"/>
      <c r="J1244" s="125"/>
      <c r="K1244" s="128"/>
    </row>
    <row r="1245" spans="1:11" x14ac:dyDescent="0.3">
      <c r="A1245" s="73">
        <v>42039</v>
      </c>
      <c r="B1245" s="130">
        <v>2041.51001</v>
      </c>
      <c r="C1245" s="125">
        <f t="shared" si="84"/>
        <v>4.6207975036434146E-3</v>
      </c>
      <c r="D1245" s="128">
        <f t="shared" si="85"/>
        <v>4620.7975036434145</v>
      </c>
      <c r="E1245" s="128">
        <f t="shared" ca="1" si="86"/>
        <v>44217.472286213088</v>
      </c>
      <c r="F1245" s="124">
        <f t="shared" ca="1" si="87"/>
        <v>0.15116466273667872</v>
      </c>
      <c r="G1245" s="128"/>
      <c r="H1245" s="128"/>
      <c r="I1245" s="124"/>
      <c r="J1245" s="125"/>
      <c r="K1245" s="128"/>
    </row>
    <row r="1246" spans="1:11" x14ac:dyDescent="0.3">
      <c r="A1246" s="73">
        <v>42038</v>
      </c>
      <c r="B1246" s="130">
        <v>2050.030029</v>
      </c>
      <c r="C1246" s="125">
        <f t="shared" si="84"/>
        <v>1.3586798513879561E-2</v>
      </c>
      <c r="D1246" s="128">
        <f t="shared" si="85"/>
        <v>13586.798513879561</v>
      </c>
      <c r="E1246" s="128">
        <f t="shared" ca="1" si="86"/>
        <v>44217.472286213088</v>
      </c>
      <c r="F1246" s="124">
        <f t="shared" ca="1" si="87"/>
        <v>0.17034893667920703</v>
      </c>
      <c r="G1246" s="128"/>
      <c r="H1246" s="128"/>
      <c r="I1246" s="124"/>
      <c r="J1246" s="125"/>
      <c r="K1246" s="128"/>
    </row>
    <row r="1247" spans="1:11" x14ac:dyDescent="0.3">
      <c r="A1247" s="73">
        <v>42037</v>
      </c>
      <c r="B1247" s="130">
        <v>2020.849976</v>
      </c>
      <c r="C1247" s="125">
        <f t="shared" si="84"/>
        <v>7.0809042638186881E-4</v>
      </c>
      <c r="D1247" s="128">
        <f t="shared" si="85"/>
        <v>708.09042638186884</v>
      </c>
      <c r="E1247" s="128">
        <f t="shared" ca="1" si="86"/>
        <v>46702.673864780219</v>
      </c>
      <c r="F1247" s="124">
        <f t="shared" ca="1" si="87"/>
        <v>0.15135029194175265</v>
      </c>
      <c r="G1247" s="128"/>
      <c r="H1247" s="128"/>
      <c r="I1247" s="124"/>
      <c r="J1247" s="125"/>
      <c r="K1247" s="128"/>
    </row>
    <row r="1248" spans="1:11" x14ac:dyDescent="0.3">
      <c r="A1248" s="73">
        <v>42034</v>
      </c>
      <c r="B1248" s="130">
        <v>1994.98999</v>
      </c>
      <c r="C1248" s="125">
        <f t="shared" si="84"/>
        <v>1.1642399136704285E-3</v>
      </c>
      <c r="D1248" s="128">
        <f t="shared" si="85"/>
        <v>1164.2399136704285</v>
      </c>
      <c r="E1248" s="128">
        <f t="shared" ca="1" si="86"/>
        <v>48007.188776505238</v>
      </c>
      <c r="F1248" s="124">
        <f t="shared" ca="1" si="87"/>
        <v>0.14530192653983387</v>
      </c>
      <c r="G1248" s="128"/>
      <c r="H1248" s="128"/>
      <c r="I1248" s="124"/>
      <c r="J1248" s="125"/>
      <c r="K1248" s="128"/>
    </row>
    <row r="1249" spans="1:11" x14ac:dyDescent="0.3">
      <c r="A1249" s="73">
        <v>42033</v>
      </c>
      <c r="B1249" s="130">
        <v>2021.25</v>
      </c>
      <c r="C1249" s="125">
        <f t="shared" si="84"/>
        <v>4.962028917429917E-3</v>
      </c>
      <c r="D1249" s="128">
        <f t="shared" si="85"/>
        <v>4962.0289174299169</v>
      </c>
      <c r="E1249" s="128">
        <f t="shared" ca="1" si="86"/>
        <v>49316.040606736467</v>
      </c>
      <c r="F1249" s="124">
        <f t="shared" ca="1" si="87"/>
        <v>0.13388386479900105</v>
      </c>
      <c r="G1249" s="128"/>
      <c r="H1249" s="128"/>
      <c r="I1249" s="124"/>
      <c r="J1249" s="125"/>
      <c r="K1249" s="128"/>
    </row>
    <row r="1250" spans="1:11" x14ac:dyDescent="0.3">
      <c r="A1250" s="73">
        <v>42032</v>
      </c>
      <c r="B1250" s="130">
        <v>2002.160034</v>
      </c>
      <c r="C1250" s="125">
        <f t="shared" si="84"/>
        <v>-1.0316206235611913E-2</v>
      </c>
      <c r="D1250" s="128">
        <f t="shared" si="85"/>
        <v>-10316.206235611913</v>
      </c>
      <c r="E1250" s="128">
        <f t="shared" ca="1" si="86"/>
        <v>49316.040606736467</v>
      </c>
      <c r="F1250" s="124">
        <f t="shared" ca="1" si="87"/>
        <v>0.1159130860381965</v>
      </c>
      <c r="G1250" s="128"/>
      <c r="H1250" s="128"/>
      <c r="I1250" s="124"/>
      <c r="J1250" s="125"/>
      <c r="K1250" s="128"/>
    </row>
    <row r="1251" spans="1:11" x14ac:dyDescent="0.3">
      <c r="A1251" s="73">
        <v>42031</v>
      </c>
      <c r="B1251" s="130">
        <v>2029.5500489999999</v>
      </c>
      <c r="C1251" s="125">
        <f t="shared" si="84"/>
        <v>6.3603235957887527E-4</v>
      </c>
      <c r="D1251" s="128">
        <f t="shared" si="85"/>
        <v>636.03235957887523</v>
      </c>
      <c r="E1251" s="128">
        <f t="shared" ca="1" si="86"/>
        <v>49316.040606736467</v>
      </c>
      <c r="F1251" s="124">
        <f t="shared" ca="1" si="87"/>
        <v>0.14392408130553491</v>
      </c>
      <c r="G1251" s="128"/>
      <c r="H1251" s="128"/>
      <c r="I1251" s="124"/>
      <c r="J1251" s="125"/>
      <c r="K1251" s="128"/>
    </row>
    <row r="1252" spans="1:11" x14ac:dyDescent="0.3">
      <c r="A1252" s="73">
        <v>42030</v>
      </c>
      <c r="B1252" s="130">
        <v>2057.0900879999999</v>
      </c>
      <c r="C1252" s="125">
        <f t="shared" si="84"/>
        <v>6.0054619478961957E-3</v>
      </c>
      <c r="D1252" s="128">
        <f t="shared" si="85"/>
        <v>6005.4619478961959</v>
      </c>
      <c r="E1252" s="128">
        <f t="shared" ca="1" si="86"/>
        <v>49316.040606736467</v>
      </c>
      <c r="F1252" s="124">
        <f t="shared" ca="1" si="87"/>
        <v>0.14760953305439317</v>
      </c>
      <c r="G1252" s="128"/>
      <c r="H1252" s="128"/>
      <c r="I1252" s="124"/>
      <c r="J1252" s="125"/>
      <c r="K1252" s="128"/>
    </row>
    <row r="1253" spans="1:11" x14ac:dyDescent="0.3">
      <c r="A1253" s="73">
        <v>42027</v>
      </c>
      <c r="B1253" s="130">
        <v>2051.820068</v>
      </c>
      <c r="C1253" s="125">
        <f t="shared" si="84"/>
        <v>-5.0044252744593232E-3</v>
      </c>
      <c r="D1253" s="128">
        <f t="shared" si="85"/>
        <v>-5004.4252744593232</v>
      </c>
      <c r="E1253" s="128">
        <f t="shared" ca="1" si="86"/>
        <v>49316.040606736467</v>
      </c>
      <c r="F1253" s="124">
        <f t="shared" ca="1" si="87"/>
        <v>0.15169851144490676</v>
      </c>
      <c r="G1253" s="128"/>
      <c r="H1253" s="128"/>
      <c r="I1253" s="124"/>
      <c r="J1253" s="125"/>
      <c r="K1253" s="128"/>
    </row>
    <row r="1254" spans="1:11" x14ac:dyDescent="0.3">
      <c r="A1254" s="73">
        <v>42026</v>
      </c>
      <c r="B1254" s="130">
        <v>2063.1499020000001</v>
      </c>
      <c r="C1254" s="125">
        <f t="shared" si="84"/>
        <v>1.8386829339412714E-2</v>
      </c>
      <c r="D1254" s="128">
        <f t="shared" si="85"/>
        <v>18386.829339412714</v>
      </c>
      <c r="E1254" s="128">
        <f t="shared" ca="1" si="86"/>
        <v>49316.040606736467</v>
      </c>
      <c r="F1254" s="124">
        <f t="shared" ca="1" si="87"/>
        <v>0.15241098205093695</v>
      </c>
      <c r="G1254" s="128"/>
      <c r="H1254" s="128"/>
      <c r="I1254" s="124"/>
      <c r="J1254" s="125"/>
      <c r="K1254" s="128"/>
    </row>
    <row r="1255" spans="1:11" x14ac:dyDescent="0.3">
      <c r="A1255" s="73">
        <v>42025</v>
      </c>
      <c r="B1255" s="130">
        <v>2032.119995</v>
      </c>
      <c r="C1255" s="125">
        <f t="shared" si="84"/>
        <v>1.4735774924242051E-2</v>
      </c>
      <c r="D1255" s="128">
        <f t="shared" si="85"/>
        <v>14735.77492424205</v>
      </c>
      <c r="E1255" s="128">
        <f t="shared" ca="1" si="86"/>
        <v>49316.040606736467</v>
      </c>
      <c r="F1255" s="124">
        <f t="shared" ca="1" si="87"/>
        <v>0.11138337089351236</v>
      </c>
      <c r="G1255" s="128"/>
      <c r="H1255" s="128"/>
      <c r="I1255" s="124"/>
      <c r="J1255" s="125"/>
      <c r="K1255" s="128"/>
    </row>
    <row r="1256" spans="1:11" x14ac:dyDescent="0.3">
      <c r="A1256" s="73">
        <v>42024</v>
      </c>
      <c r="B1256" s="130">
        <v>2022.5500489999999</v>
      </c>
      <c r="C1256" s="125">
        <f t="shared" si="84"/>
        <v>9.750136311854618E-4</v>
      </c>
      <c r="D1256" s="128">
        <f t="shared" si="85"/>
        <v>975.0136311854618</v>
      </c>
      <c r="E1256" s="128">
        <f t="shared" ca="1" si="86"/>
        <v>49316.040606736467</v>
      </c>
      <c r="F1256" s="124">
        <f t="shared" ca="1" si="87"/>
        <v>9.631628711378859E-2</v>
      </c>
      <c r="G1256" s="128"/>
      <c r="H1256" s="128"/>
      <c r="I1256" s="124"/>
      <c r="J1256" s="125"/>
      <c r="K1256" s="128"/>
    </row>
    <row r="1257" spans="1:11" x14ac:dyDescent="0.3">
      <c r="A1257" s="73">
        <v>42020</v>
      </c>
      <c r="B1257" s="130">
        <v>2019.420044</v>
      </c>
      <c r="C1257" s="125">
        <f t="shared" si="84"/>
        <v>-1.8841661608804516E-2</v>
      </c>
      <c r="D1257" s="128">
        <f t="shared" si="85"/>
        <v>-18841.661608804516</v>
      </c>
      <c r="E1257" s="128">
        <f t="shared" ca="1" si="86"/>
        <v>49316.040606736467</v>
      </c>
      <c r="F1257" s="124">
        <f t="shared" ca="1" si="87"/>
        <v>9.5248937158478153E-2</v>
      </c>
      <c r="G1257" s="128"/>
      <c r="H1257" s="128"/>
      <c r="I1257" s="124"/>
      <c r="J1257" s="125"/>
      <c r="K1257" s="128"/>
    </row>
    <row r="1258" spans="1:11" x14ac:dyDescent="0.3">
      <c r="A1258" s="73">
        <v>42019</v>
      </c>
      <c r="B1258" s="130">
        <v>1992.670044</v>
      </c>
      <c r="C1258" s="125">
        <f t="shared" si="84"/>
        <v>-3.2167594906223895E-2</v>
      </c>
      <c r="D1258" s="128">
        <f t="shared" si="85"/>
        <v>-32167.594906223894</v>
      </c>
      <c r="E1258" s="128">
        <f t="shared" ca="1" si="86"/>
        <v>49316.040606736467</v>
      </c>
      <c r="F1258" s="124">
        <f t="shared" ca="1" si="87"/>
        <v>8.3738563715227921E-2</v>
      </c>
      <c r="G1258" s="128"/>
      <c r="H1258" s="128"/>
      <c r="I1258" s="124"/>
      <c r="J1258" s="125"/>
      <c r="K1258" s="128"/>
    </row>
    <row r="1259" spans="1:11" x14ac:dyDescent="0.3">
      <c r="A1259" s="73">
        <v>42018</v>
      </c>
      <c r="B1259" s="130">
        <v>2011.2700199999999</v>
      </c>
      <c r="C1259" s="125">
        <f t="shared" si="84"/>
        <v>-3.3205986851161273E-2</v>
      </c>
      <c r="D1259" s="128">
        <f t="shared" si="85"/>
        <v>-33205.986851161273</v>
      </c>
      <c r="E1259" s="128">
        <f t="shared" ca="1" si="86"/>
        <v>49316.040606736467</v>
      </c>
      <c r="F1259" s="124">
        <f t="shared" ca="1" si="87"/>
        <v>8.9593639738064335E-2</v>
      </c>
      <c r="G1259" s="128"/>
      <c r="H1259" s="128"/>
      <c r="I1259" s="124"/>
      <c r="J1259" s="125"/>
      <c r="K1259" s="128"/>
    </row>
    <row r="1260" spans="1:11" x14ac:dyDescent="0.3">
      <c r="A1260" s="73">
        <v>42017</v>
      </c>
      <c r="B1260" s="130">
        <v>2023.030029</v>
      </c>
      <c r="C1260" s="125">
        <f t="shared" si="84"/>
        <v>-3.2306996083902639E-2</v>
      </c>
      <c r="D1260" s="128">
        <f t="shared" si="85"/>
        <v>-32306.996083902639</v>
      </c>
      <c r="E1260" s="128">
        <f t="shared" ca="1" si="86"/>
        <v>49316.040606736467</v>
      </c>
      <c r="F1260" s="124">
        <f t="shared" ca="1" si="87"/>
        <v>9.4488159105573066E-2</v>
      </c>
      <c r="G1260" s="128"/>
      <c r="H1260" s="128"/>
      <c r="I1260" s="124"/>
      <c r="J1260" s="125"/>
      <c r="K1260" s="128"/>
    </row>
    <row r="1261" spans="1:11" x14ac:dyDescent="0.3">
      <c r="A1261" s="73">
        <v>42016</v>
      </c>
      <c r="B1261" s="130">
        <v>2028.26001</v>
      </c>
      <c r="C1261" s="125">
        <f t="shared" si="84"/>
        <v>-2.8969206480663701E-2</v>
      </c>
      <c r="D1261" s="128">
        <f t="shared" si="85"/>
        <v>-28969.206480663699</v>
      </c>
      <c r="E1261" s="128">
        <f t="shared" ca="1" si="86"/>
        <v>49316.040606736467</v>
      </c>
      <c r="F1261" s="124">
        <f t="shared" ca="1" si="87"/>
        <v>0.10298660297847984</v>
      </c>
      <c r="G1261" s="128"/>
      <c r="H1261" s="128"/>
      <c r="I1261" s="124"/>
      <c r="J1261" s="125"/>
      <c r="K1261" s="128"/>
    </row>
    <row r="1262" spans="1:11" x14ac:dyDescent="0.3">
      <c r="A1262" s="73">
        <v>42013</v>
      </c>
      <c r="B1262" s="130">
        <v>2044.8100589999999</v>
      </c>
      <c r="C1262" s="125">
        <f t="shared" si="84"/>
        <v>-1.7805937942290129E-2</v>
      </c>
      <c r="D1262" s="128">
        <f t="shared" si="85"/>
        <v>-17805.937942290129</v>
      </c>
      <c r="E1262" s="128">
        <f t="shared" ca="1" si="86"/>
        <v>49316.040606736467</v>
      </c>
      <c r="F1262" s="124">
        <f t="shared" ca="1" si="87"/>
        <v>0.12401611371855181</v>
      </c>
      <c r="G1262" s="128"/>
      <c r="H1262" s="128"/>
      <c r="I1262" s="124"/>
      <c r="J1262" s="125"/>
      <c r="K1262" s="128"/>
    </row>
    <row r="1263" spans="1:11" x14ac:dyDescent="0.3">
      <c r="A1263" s="73">
        <v>42012</v>
      </c>
      <c r="B1263" s="130">
        <v>2062.139893</v>
      </c>
      <c r="C1263" s="125">
        <f t="shared" si="84"/>
        <v>-9.6197859686496523E-3</v>
      </c>
      <c r="D1263" s="128">
        <f t="shared" si="85"/>
        <v>-9619.7859686496522</v>
      </c>
      <c r="E1263" s="128">
        <f t="shared" ca="1" si="86"/>
        <v>49316.040606736467</v>
      </c>
      <c r="F1263" s="124">
        <f t="shared" ca="1" si="87"/>
        <v>0.11928651606161234</v>
      </c>
      <c r="G1263" s="128"/>
      <c r="H1263" s="128"/>
      <c r="I1263" s="124"/>
      <c r="J1263" s="125"/>
      <c r="K1263" s="128"/>
    </row>
    <row r="1264" spans="1:11" x14ac:dyDescent="0.3">
      <c r="A1264" s="73">
        <v>42011</v>
      </c>
      <c r="B1264" s="130">
        <v>2025.900024</v>
      </c>
      <c r="C1264" s="125">
        <f t="shared" si="84"/>
        <v>-2.532547558012177E-2</v>
      </c>
      <c r="D1264" s="128">
        <f t="shared" si="85"/>
        <v>-25325.475580121769</v>
      </c>
      <c r="E1264" s="128">
        <f t="shared" ca="1" si="86"/>
        <v>49316.040606736467</v>
      </c>
      <c r="F1264" s="124">
        <f t="shared" ca="1" si="87"/>
        <v>0.10215274136717012</v>
      </c>
      <c r="G1264" s="128"/>
      <c r="H1264" s="128"/>
      <c r="I1264" s="124"/>
      <c r="J1264" s="125"/>
      <c r="K1264" s="128"/>
    </row>
    <row r="1265" spans="1:11" x14ac:dyDescent="0.3">
      <c r="A1265" s="73">
        <v>42010</v>
      </c>
      <c r="B1265" s="130">
        <v>2002.6099850000001</v>
      </c>
      <c r="C1265" s="125">
        <f t="shared" si="84"/>
        <v>-3.2859208567455833E-2</v>
      </c>
      <c r="D1265" s="128">
        <f t="shared" si="85"/>
        <v>-32859.208567455833</v>
      </c>
      <c r="E1265" s="128">
        <f t="shared" ca="1" si="86"/>
        <v>49316.040606736467</v>
      </c>
      <c r="F1265" s="124">
        <f t="shared" ca="1" si="87"/>
        <v>8.9861711301077563E-2</v>
      </c>
      <c r="G1265" s="128"/>
      <c r="H1265" s="128"/>
      <c r="I1265" s="124"/>
      <c r="J1265" s="125"/>
      <c r="K1265" s="128"/>
    </row>
    <row r="1266" spans="1:11" x14ac:dyDescent="0.3">
      <c r="A1266" s="73">
        <v>42009</v>
      </c>
      <c r="B1266" s="130">
        <v>2020.579956</v>
      </c>
      <c r="C1266" s="125">
        <f t="shared" si="84"/>
        <v>-1.9721246243468715E-2</v>
      </c>
      <c r="D1266" s="128">
        <f t="shared" si="85"/>
        <v>-19721.246243468715</v>
      </c>
      <c r="E1266" s="128">
        <f t="shared" ca="1" si="86"/>
        <v>49316.040606736467</v>
      </c>
      <c r="F1266" s="124">
        <f t="shared" ca="1" si="87"/>
        <v>9.9407986649269864E-2</v>
      </c>
      <c r="G1266" s="128"/>
      <c r="H1266" s="128"/>
      <c r="I1266" s="124"/>
      <c r="J1266" s="125"/>
      <c r="K1266" s="128"/>
    </row>
    <row r="1267" spans="1:11" x14ac:dyDescent="0.3">
      <c r="A1267" s="73">
        <v>42006</v>
      </c>
      <c r="B1267" s="130">
        <v>2058.1999510000001</v>
      </c>
      <c r="C1267" s="125">
        <f t="shared" si="84"/>
        <v>2.2509891579943098E-2</v>
      </c>
      <c r="D1267" s="128">
        <f t="shared" si="85"/>
        <v>22509.891579943098</v>
      </c>
      <c r="E1267" s="128">
        <f t="shared" ca="1" si="86"/>
        <v>49316.040606736467</v>
      </c>
      <c r="F1267" s="124">
        <f t="shared" ca="1" si="87"/>
        <v>0.12668804965389135</v>
      </c>
      <c r="G1267" s="128"/>
      <c r="H1267" s="128"/>
      <c r="I1267" s="124"/>
      <c r="J1267" s="125"/>
      <c r="K1267" s="128"/>
    </row>
    <row r="1268" spans="1:11" x14ac:dyDescent="0.3">
      <c r="A1268" s="73">
        <v>42004</v>
      </c>
      <c r="B1268" s="130">
        <v>2058.8999020000001</v>
      </c>
      <c r="C1268" s="125">
        <f t="shared" si="84"/>
        <v>4.3675249874161048E-2</v>
      </c>
      <c r="D1268" s="128">
        <f t="shared" si="85"/>
        <v>43675.249874161047</v>
      </c>
      <c r="E1268" s="128">
        <f t="shared" ca="1" si="86"/>
        <v>49316.040606736467</v>
      </c>
      <c r="F1268" s="124">
        <f t="shared" ca="1" si="87"/>
        <v>0.12424027237598168</v>
      </c>
      <c r="G1268" s="128"/>
      <c r="H1268" s="128"/>
      <c r="I1268" s="124"/>
      <c r="J1268" s="125"/>
      <c r="K1268" s="128"/>
    </row>
    <row r="1269" spans="1:11" x14ac:dyDescent="0.3">
      <c r="A1269" s="73">
        <v>42003</v>
      </c>
      <c r="B1269" s="130">
        <v>2080.3500979999999</v>
      </c>
      <c r="C1269" s="125">
        <f t="shared" si="84"/>
        <v>4.5596464052118924E-2</v>
      </c>
      <c r="D1269" s="128">
        <f t="shared" si="85"/>
        <v>45596.464052118921</v>
      </c>
      <c r="E1269" s="128">
        <f t="shared" ca="1" si="86"/>
        <v>49316.040606736467</v>
      </c>
      <c r="F1269" s="124">
        <f t="shared" ca="1" si="87"/>
        <v>0.13557469006839251</v>
      </c>
      <c r="G1269" s="128"/>
      <c r="H1269" s="128"/>
      <c r="I1269" s="124"/>
      <c r="J1269" s="125"/>
      <c r="K1269" s="128"/>
    </row>
    <row r="1270" spans="1:11" x14ac:dyDescent="0.3">
      <c r="A1270" s="73">
        <v>42002</v>
      </c>
      <c r="B1270" s="130">
        <v>2090.570068</v>
      </c>
      <c r="C1270" s="125">
        <f t="shared" si="84"/>
        <v>4.4068716914306583E-2</v>
      </c>
      <c r="D1270" s="128">
        <f t="shared" si="85"/>
        <v>44068.716914306584</v>
      </c>
      <c r="E1270" s="128">
        <f t="shared" ca="1" si="86"/>
        <v>49316.040606736467</v>
      </c>
      <c r="F1270" s="124">
        <f t="shared" ca="1" si="87"/>
        <v>0.13104053591595144</v>
      </c>
      <c r="G1270" s="128"/>
      <c r="H1270" s="128"/>
      <c r="I1270" s="124"/>
      <c r="J1270" s="125"/>
      <c r="K1270" s="128"/>
    </row>
    <row r="1271" spans="1:11" x14ac:dyDescent="0.3">
      <c r="A1271" s="73">
        <v>41999</v>
      </c>
      <c r="B1271" s="130">
        <v>2088.7700199999999</v>
      </c>
      <c r="C1271" s="125">
        <f t="shared" si="84"/>
        <v>2.6256216512935637E-2</v>
      </c>
      <c r="D1271" s="128">
        <f t="shared" si="85"/>
        <v>26256.216512935636</v>
      </c>
      <c r="E1271" s="128">
        <f t="shared" ca="1" si="86"/>
        <v>49316.040606736467</v>
      </c>
      <c r="F1271" s="124">
        <f t="shared" ca="1" si="87"/>
        <v>0.13454137065143312</v>
      </c>
      <c r="G1271" s="128"/>
      <c r="H1271" s="128"/>
      <c r="I1271" s="124"/>
      <c r="J1271" s="125"/>
      <c r="K1271" s="128"/>
    </row>
    <row r="1272" spans="1:11" x14ac:dyDescent="0.3">
      <c r="A1272" s="73">
        <v>41997</v>
      </c>
      <c r="B1272" s="130">
        <v>2081.8798830000001</v>
      </c>
      <c r="C1272" s="125">
        <f t="shared" si="84"/>
        <v>2.7510373215742456E-2</v>
      </c>
      <c r="D1272" s="128">
        <f t="shared" si="85"/>
        <v>27510.373215742457</v>
      </c>
      <c r="E1272" s="128">
        <f t="shared" ca="1" si="86"/>
        <v>49316.040606736467</v>
      </c>
      <c r="F1272" s="124">
        <f t="shared" ca="1" si="87"/>
        <v>0.13059620716068809</v>
      </c>
      <c r="G1272" s="128"/>
      <c r="H1272" s="128"/>
      <c r="I1272" s="124"/>
      <c r="J1272" s="125"/>
      <c r="K1272" s="128"/>
    </row>
    <row r="1273" spans="1:11" x14ac:dyDescent="0.3">
      <c r="A1273" s="73">
        <v>41996</v>
      </c>
      <c r="B1273" s="130">
        <v>2082.169922</v>
      </c>
      <c r="C1273" s="125">
        <f t="shared" si="84"/>
        <v>1.0850391423606665E-2</v>
      </c>
      <c r="D1273" s="128">
        <f t="shared" si="85"/>
        <v>10850.391423606665</v>
      </c>
      <c r="E1273" s="128">
        <f t="shared" ca="1" si="86"/>
        <v>49316.040606736467</v>
      </c>
      <c r="F1273" s="124">
        <f t="shared" ca="1" si="87"/>
        <v>0.13037312265476908</v>
      </c>
      <c r="G1273" s="128"/>
      <c r="H1273" s="128"/>
      <c r="I1273" s="124"/>
      <c r="J1273" s="125"/>
      <c r="K1273" s="128"/>
    </row>
    <row r="1274" spans="1:11" x14ac:dyDescent="0.3">
      <c r="A1274" s="73">
        <v>41995</v>
      </c>
      <c r="B1274" s="130">
        <v>2078.540039</v>
      </c>
      <c r="C1274" s="125">
        <f t="shared" si="84"/>
        <v>8.8481730797587144E-3</v>
      </c>
      <c r="D1274" s="128">
        <f t="shared" si="85"/>
        <v>8848.1730797587152</v>
      </c>
      <c r="E1274" s="128">
        <f t="shared" ca="1" si="86"/>
        <v>49316.040606736467</v>
      </c>
      <c r="F1274" s="124">
        <f t="shared" ca="1" si="87"/>
        <v>0.13375739108442564</v>
      </c>
      <c r="G1274" s="128"/>
      <c r="H1274" s="128"/>
      <c r="I1274" s="124"/>
      <c r="J1274" s="125"/>
      <c r="K1274" s="128"/>
    </row>
    <row r="1275" spans="1:11" x14ac:dyDescent="0.3">
      <c r="A1275" s="73">
        <v>41992</v>
      </c>
      <c r="B1275" s="130">
        <v>2070.6499020000001</v>
      </c>
      <c r="C1275" s="125">
        <f t="shared" si="84"/>
        <v>-2.2743967263164633E-3</v>
      </c>
      <c r="D1275" s="128">
        <f t="shared" si="85"/>
        <v>-2274.3967263164632</v>
      </c>
      <c r="E1275" s="128">
        <f t="shared" ca="1" si="86"/>
        <v>49316.040606736467</v>
      </c>
      <c r="F1275" s="124">
        <f t="shared" ca="1" si="87"/>
        <v>0.13274684945074577</v>
      </c>
      <c r="G1275" s="128"/>
      <c r="H1275" s="128"/>
      <c r="I1275" s="124"/>
      <c r="J1275" s="125"/>
      <c r="K1275" s="128"/>
    </row>
    <row r="1276" spans="1:11" x14ac:dyDescent="0.3">
      <c r="A1276" s="73">
        <v>41991</v>
      </c>
      <c r="B1276" s="130">
        <v>2061.2299800000001</v>
      </c>
      <c r="C1276" s="125">
        <f t="shared" si="84"/>
        <v>-5.1594378173076549E-3</v>
      </c>
      <c r="D1276" s="128">
        <f t="shared" si="85"/>
        <v>-5159.4378173076548</v>
      </c>
      <c r="E1276" s="128">
        <f t="shared" ca="1" si="86"/>
        <v>49316.040606736467</v>
      </c>
      <c r="F1276" s="124">
        <f t="shared" ca="1" si="87"/>
        <v>0.13359036979952932</v>
      </c>
      <c r="G1276" s="128"/>
      <c r="H1276" s="128"/>
      <c r="I1276" s="124"/>
      <c r="J1276" s="125"/>
      <c r="K1276" s="128"/>
    </row>
    <row r="1277" spans="1:11" x14ac:dyDescent="0.3">
      <c r="A1277" s="73">
        <v>41990</v>
      </c>
      <c r="B1277" s="130">
        <v>2012.8900149999999</v>
      </c>
      <c r="C1277" s="125">
        <f t="shared" si="84"/>
        <v>-2.9619231602348695E-2</v>
      </c>
      <c r="D1277" s="128">
        <f t="shared" si="85"/>
        <v>-29619.231602348693</v>
      </c>
      <c r="E1277" s="128">
        <f t="shared" ca="1" si="86"/>
        <v>49316.040606736467</v>
      </c>
      <c r="F1277" s="124">
        <f t="shared" ca="1" si="87"/>
        <v>0.11233976663138501</v>
      </c>
      <c r="G1277" s="128"/>
      <c r="H1277" s="128"/>
      <c r="I1277" s="124"/>
      <c r="J1277" s="125"/>
      <c r="K1277" s="128"/>
    </row>
    <row r="1278" spans="1:11" x14ac:dyDescent="0.3">
      <c r="A1278" s="73">
        <v>41989</v>
      </c>
      <c r="B1278" s="130">
        <v>1972.73999</v>
      </c>
      <c r="C1278" s="125">
        <f t="shared" si="84"/>
        <v>-4.5394525550152776E-2</v>
      </c>
      <c r="D1278" s="128">
        <f t="shared" si="85"/>
        <v>-45394.525550152779</v>
      </c>
      <c r="E1278" s="128">
        <f t="shared" ca="1" si="86"/>
        <v>49316.040606736467</v>
      </c>
      <c r="F1278" s="124">
        <f t="shared" ca="1" si="87"/>
        <v>8.9520318035795077E-2</v>
      </c>
      <c r="G1278" s="128"/>
      <c r="H1278" s="128"/>
      <c r="I1278" s="124"/>
      <c r="J1278" s="125"/>
      <c r="K1278" s="128"/>
    </row>
    <row r="1279" spans="1:11" x14ac:dyDescent="0.3">
      <c r="A1279" s="73">
        <v>41988</v>
      </c>
      <c r="B1279" s="130">
        <v>1989.630005</v>
      </c>
      <c r="C1279" s="125">
        <f t="shared" si="84"/>
        <v>-3.1074654157611015E-2</v>
      </c>
      <c r="D1279" s="128">
        <f t="shared" si="85"/>
        <v>-31074.654157611014</v>
      </c>
      <c r="E1279" s="128">
        <f t="shared" ca="1" si="86"/>
        <v>49316.040606736467</v>
      </c>
      <c r="F1279" s="124">
        <f t="shared" ca="1" si="87"/>
        <v>0.11714205783267828</v>
      </c>
      <c r="G1279" s="128"/>
      <c r="H1279" s="128"/>
      <c r="I1279" s="124"/>
      <c r="J1279" s="125"/>
      <c r="K1279" s="128"/>
    </row>
    <row r="1280" spans="1:11" x14ac:dyDescent="0.3">
      <c r="A1280" s="73">
        <v>41985</v>
      </c>
      <c r="B1280" s="130">
        <v>2002.329956</v>
      </c>
      <c r="C1280" s="125">
        <f t="shared" si="84"/>
        <v>-3.1549314718117172E-2</v>
      </c>
      <c r="D1280" s="128">
        <f t="shared" si="85"/>
        <v>-31549.314718117173</v>
      </c>
      <c r="E1280" s="128">
        <f t="shared" ca="1" si="86"/>
        <v>49316.040606736467</v>
      </c>
      <c r="F1280" s="124">
        <f t="shared" ca="1" si="87"/>
        <v>0.12078649920479068</v>
      </c>
      <c r="G1280" s="128"/>
      <c r="H1280" s="128"/>
      <c r="I1280" s="124"/>
      <c r="J1280" s="125"/>
      <c r="K1280" s="128"/>
    </row>
    <row r="1281" spans="1:11" x14ac:dyDescent="0.3">
      <c r="A1281" s="73">
        <v>41984</v>
      </c>
      <c r="B1281" s="130">
        <v>2035.329956</v>
      </c>
      <c r="C1281" s="125">
        <f t="shared" si="84"/>
        <v>-1.8091266813429541E-2</v>
      </c>
      <c r="D1281" s="128">
        <f t="shared" si="85"/>
        <v>-18091.266813429542</v>
      </c>
      <c r="E1281" s="128">
        <f t="shared" ca="1" si="86"/>
        <v>49316.040606736467</v>
      </c>
      <c r="F1281" s="124">
        <f t="shared" ca="1" si="87"/>
        <v>0.14645811341546211</v>
      </c>
      <c r="G1281" s="128"/>
      <c r="H1281" s="128"/>
      <c r="I1281" s="124"/>
      <c r="J1281" s="125"/>
      <c r="K1281" s="128"/>
    </row>
    <row r="1282" spans="1:11" x14ac:dyDescent="0.3">
      <c r="A1282" s="73">
        <v>41983</v>
      </c>
      <c r="B1282" s="130">
        <v>2026.1400149999999</v>
      </c>
      <c r="C1282" s="125">
        <f t="shared" si="84"/>
        <v>-1.9782012562140738E-2</v>
      </c>
      <c r="D1282" s="128">
        <f t="shared" si="85"/>
        <v>-19782.012562140739</v>
      </c>
      <c r="E1282" s="128">
        <f t="shared" ca="1" si="86"/>
        <v>49316.040606736467</v>
      </c>
      <c r="F1282" s="124">
        <f t="shared" ca="1" si="87"/>
        <v>0.14116587721768514</v>
      </c>
      <c r="G1282" s="128"/>
      <c r="H1282" s="128"/>
      <c r="I1282" s="124"/>
      <c r="J1282" s="125"/>
      <c r="K1282" s="128"/>
    </row>
    <row r="1283" spans="1:11" x14ac:dyDescent="0.3">
      <c r="A1283" s="73">
        <v>41982</v>
      </c>
      <c r="B1283" s="130">
        <v>2059.820068</v>
      </c>
      <c r="C1283" s="125">
        <f t="shared" si="84"/>
        <v>-4.634095905499902E-3</v>
      </c>
      <c r="D1283" s="128">
        <f t="shared" si="85"/>
        <v>-4634.0959054999021</v>
      </c>
      <c r="E1283" s="128">
        <f t="shared" ca="1" si="86"/>
        <v>49316.040606736467</v>
      </c>
      <c r="F1283" s="124">
        <f t="shared" ca="1" si="87"/>
        <v>0.15576084968021053</v>
      </c>
      <c r="G1283" s="128"/>
      <c r="H1283" s="128"/>
      <c r="I1283" s="124"/>
      <c r="J1283" s="125"/>
      <c r="K1283" s="128"/>
    </row>
    <row r="1284" spans="1:11" x14ac:dyDescent="0.3">
      <c r="A1284" s="73">
        <v>41981</v>
      </c>
      <c r="B1284" s="130">
        <v>2060.3100589999999</v>
      </c>
      <c r="C1284" s="125">
        <f t="shared" si="84"/>
        <v>-1.545888538890261E-3</v>
      </c>
      <c r="D1284" s="128">
        <f t="shared" si="85"/>
        <v>-1545.8885388902611</v>
      </c>
      <c r="E1284" s="128">
        <f t="shared" ca="1" si="86"/>
        <v>49316.040606736467</v>
      </c>
      <c r="F1284" s="124">
        <f t="shared" ca="1" si="87"/>
        <v>0.14295307092718668</v>
      </c>
      <c r="G1284" s="128"/>
      <c r="H1284" s="128"/>
      <c r="I1284" s="124"/>
      <c r="J1284" s="125"/>
      <c r="K1284" s="128"/>
    </row>
    <row r="1285" spans="1:11" x14ac:dyDescent="0.3">
      <c r="A1285" s="73">
        <v>41978</v>
      </c>
      <c r="B1285" s="130">
        <v>2075.3701169999999</v>
      </c>
      <c r="C1285" s="125">
        <f t="shared" si="84"/>
        <v>1.1019421264157891E-2</v>
      </c>
      <c r="D1285" s="128">
        <f t="shared" si="85"/>
        <v>11019.421264157891</v>
      </c>
      <c r="E1285" s="128">
        <f t="shared" ca="1" si="86"/>
        <v>49316.040606736467</v>
      </c>
      <c r="F1285" s="124">
        <f t="shared" ca="1" si="87"/>
        <v>0.14764684369804537</v>
      </c>
      <c r="G1285" s="128"/>
      <c r="H1285" s="128"/>
      <c r="I1285" s="124"/>
      <c r="J1285" s="125"/>
      <c r="K1285" s="128"/>
    </row>
    <row r="1286" spans="1:11" x14ac:dyDescent="0.3">
      <c r="A1286" s="73">
        <v>41977</v>
      </c>
      <c r="B1286" s="130">
        <v>2071.919922</v>
      </c>
      <c r="C1286" s="125">
        <f t="shared" si="84"/>
        <v>1.1324120098597845E-2</v>
      </c>
      <c r="D1286" s="128">
        <f t="shared" si="85"/>
        <v>11324.120098597845</v>
      </c>
      <c r="E1286" s="128">
        <f t="shared" ca="1" si="86"/>
        <v>49316.040606736467</v>
      </c>
      <c r="F1286" s="124">
        <f t="shared" ca="1" si="87"/>
        <v>0.1478208626860209</v>
      </c>
      <c r="G1286" s="128"/>
      <c r="H1286" s="128"/>
      <c r="I1286" s="124"/>
      <c r="J1286" s="125"/>
      <c r="K1286" s="128"/>
    </row>
    <row r="1287" spans="1:11" x14ac:dyDescent="0.3">
      <c r="A1287" s="73">
        <v>41976</v>
      </c>
      <c r="B1287" s="130">
        <v>2074.330078</v>
      </c>
      <c r="C1287" s="125">
        <f t="shared" si="84"/>
        <v>1.0980616269592458E-2</v>
      </c>
      <c r="D1287" s="128">
        <f t="shared" si="85"/>
        <v>10980.616269592458</v>
      </c>
      <c r="E1287" s="128">
        <f t="shared" ca="1" si="86"/>
        <v>49316.040606736467</v>
      </c>
      <c r="F1287" s="124">
        <f t="shared" ca="1" si="87"/>
        <v>0.16207013008182836</v>
      </c>
      <c r="G1287" s="128"/>
      <c r="H1287" s="128"/>
      <c r="I1287" s="124"/>
      <c r="J1287" s="125"/>
      <c r="K1287" s="128"/>
    </row>
    <row r="1288" spans="1:11" x14ac:dyDescent="0.3">
      <c r="A1288" s="73">
        <v>41975</v>
      </c>
      <c r="B1288" s="130">
        <v>2066.5500489999999</v>
      </c>
      <c r="C1288" s="125">
        <f t="shared" ref="C1288:C1351" si="88">B1288/B1298-1</f>
        <v>1.2359700422973185E-2</v>
      </c>
      <c r="D1288" s="128">
        <f t="shared" ref="D1288:D1351" si="89">C1288*$B$5</f>
        <v>12359.700422973185</v>
      </c>
      <c r="E1288" s="128">
        <f t="shared" ref="E1288:E1351" ca="1" si="90">ABS(_xlfn.PERCENTILE.INC(OFFSET(D1288,0,0,Window),1-VaRLevel))</f>
        <v>49316.040606736467</v>
      </c>
      <c r="F1288" s="124">
        <f t="shared" ca="1" si="87"/>
        <v>0.15268766963115299</v>
      </c>
      <c r="G1288" s="128"/>
      <c r="H1288" s="128"/>
      <c r="I1288" s="124"/>
      <c r="J1288" s="125"/>
      <c r="K1288" s="128"/>
    </row>
    <row r="1289" spans="1:11" x14ac:dyDescent="0.3">
      <c r="A1289" s="73">
        <v>41974</v>
      </c>
      <c r="B1289" s="130">
        <v>2053.4399410000001</v>
      </c>
      <c r="C1289" s="125">
        <f t="shared" si="88"/>
        <v>6.6770574661298987E-3</v>
      </c>
      <c r="D1289" s="128">
        <f t="shared" si="89"/>
        <v>6677.0574661298988</v>
      </c>
      <c r="E1289" s="128">
        <f t="shared" ca="1" si="90"/>
        <v>49316.040606736467</v>
      </c>
      <c r="F1289" s="124">
        <f t="shared" ref="F1289:F1352" ca="1" si="91">B1289/OFFSET(B1289,250,0)-1</f>
        <v>0.14388207868246683</v>
      </c>
      <c r="G1289" s="128"/>
      <c r="H1289" s="128"/>
      <c r="I1289" s="124"/>
      <c r="J1289" s="125"/>
      <c r="K1289" s="128"/>
    </row>
    <row r="1290" spans="1:11" x14ac:dyDescent="0.3">
      <c r="A1290" s="73">
        <v>41971</v>
      </c>
      <c r="B1290" s="130">
        <v>2067.5600589999999</v>
      </c>
      <c r="C1290" s="125">
        <f t="shared" si="88"/>
        <v>1.3842832503363711E-2</v>
      </c>
      <c r="D1290" s="128">
        <f t="shared" si="89"/>
        <v>13842.832503363712</v>
      </c>
      <c r="E1290" s="128">
        <f t="shared" ca="1" si="90"/>
        <v>49316.040606736467</v>
      </c>
      <c r="F1290" s="124">
        <f t="shared" ca="1" si="91"/>
        <v>0.1480704267012658</v>
      </c>
      <c r="G1290" s="128"/>
      <c r="H1290" s="128"/>
      <c r="I1290" s="124"/>
      <c r="J1290" s="125"/>
      <c r="K1290" s="128"/>
    </row>
    <row r="1291" spans="1:11" x14ac:dyDescent="0.3">
      <c r="A1291" s="73">
        <v>41969</v>
      </c>
      <c r="B1291" s="130">
        <v>2072.830078</v>
      </c>
      <c r="C1291" s="125">
        <f t="shared" si="88"/>
        <v>1.6965572427327436E-2</v>
      </c>
      <c r="D1291" s="128">
        <f t="shared" si="89"/>
        <v>16965.572427327435</v>
      </c>
      <c r="E1291" s="128">
        <f t="shared" ca="1" si="90"/>
        <v>49316.040606736467</v>
      </c>
      <c r="F1291" s="124">
        <f t="shared" ca="1" si="91"/>
        <v>0.14786716779497122</v>
      </c>
      <c r="G1291" s="128"/>
      <c r="H1291" s="128"/>
      <c r="I1291" s="124"/>
      <c r="J1291" s="125"/>
      <c r="K1291" s="128"/>
    </row>
    <row r="1292" spans="1:11" x14ac:dyDescent="0.3">
      <c r="A1292" s="73">
        <v>41968</v>
      </c>
      <c r="B1292" s="130">
        <v>2067.030029</v>
      </c>
      <c r="C1292" s="125">
        <f t="shared" si="88"/>
        <v>1.3408953500508192E-2</v>
      </c>
      <c r="D1292" s="128">
        <f t="shared" si="89"/>
        <v>13408.953500508193</v>
      </c>
      <c r="E1292" s="128">
        <f t="shared" ca="1" si="90"/>
        <v>49316.040606736467</v>
      </c>
      <c r="F1292" s="124">
        <f t="shared" ca="1" si="91"/>
        <v>0.14375594245066692</v>
      </c>
      <c r="G1292" s="128"/>
      <c r="H1292" s="128"/>
      <c r="I1292" s="124"/>
      <c r="J1292" s="125"/>
      <c r="K1292" s="128"/>
    </row>
    <row r="1293" spans="1:11" x14ac:dyDescent="0.3">
      <c r="A1293" s="73">
        <v>41967</v>
      </c>
      <c r="B1293" s="130">
        <v>2069.4099120000001</v>
      </c>
      <c r="C1293" s="125">
        <f t="shared" si="88"/>
        <v>1.5282594883466283E-2</v>
      </c>
      <c r="D1293" s="128">
        <f t="shared" si="89"/>
        <v>15282.594883466283</v>
      </c>
      <c r="E1293" s="128">
        <f t="shared" ca="1" si="90"/>
        <v>49316.040606736467</v>
      </c>
      <c r="F1293" s="124">
        <f t="shared" ca="1" si="91"/>
        <v>0.14791840909721254</v>
      </c>
      <c r="G1293" s="128"/>
      <c r="H1293" s="128"/>
      <c r="I1293" s="124"/>
      <c r="J1293" s="125"/>
      <c r="K1293" s="128"/>
    </row>
    <row r="1294" spans="1:11" x14ac:dyDescent="0.3">
      <c r="A1294" s="73">
        <v>41964</v>
      </c>
      <c r="B1294" s="130">
        <v>2063.5</v>
      </c>
      <c r="C1294" s="125">
        <f t="shared" si="88"/>
        <v>1.5541928479544165E-2</v>
      </c>
      <c r="D1294" s="128">
        <f t="shared" si="89"/>
        <v>15541.928479544165</v>
      </c>
      <c r="E1294" s="128">
        <f t="shared" ca="1" si="90"/>
        <v>49316.040606736467</v>
      </c>
      <c r="F1294" s="124">
        <f t="shared" ca="1" si="91"/>
        <v>0.14481160561905382</v>
      </c>
      <c r="G1294" s="128"/>
      <c r="H1294" s="128"/>
      <c r="I1294" s="124"/>
      <c r="J1294" s="125"/>
      <c r="K1294" s="128"/>
    </row>
    <row r="1295" spans="1:11" x14ac:dyDescent="0.3">
      <c r="A1295" s="73">
        <v>41963</v>
      </c>
      <c r="B1295" s="130">
        <v>2052.75</v>
      </c>
      <c r="C1295" s="125">
        <f t="shared" si="88"/>
        <v>1.0604535923699032E-2</v>
      </c>
      <c r="D1295" s="128">
        <f t="shared" si="89"/>
        <v>10604.535923699032</v>
      </c>
      <c r="E1295" s="128">
        <f t="shared" ca="1" si="90"/>
        <v>49316.040606736467</v>
      </c>
      <c r="F1295" s="124">
        <f t="shared" ca="1" si="91"/>
        <v>0.13740884584427371</v>
      </c>
      <c r="G1295" s="128"/>
      <c r="H1295" s="128"/>
      <c r="I1295" s="124"/>
      <c r="J1295" s="125"/>
      <c r="K1295" s="128"/>
    </row>
    <row r="1296" spans="1:11" x14ac:dyDescent="0.3">
      <c r="A1296" s="73">
        <v>41962</v>
      </c>
      <c r="B1296" s="130">
        <v>2048.719971</v>
      </c>
      <c r="C1296" s="125">
        <f t="shared" si="88"/>
        <v>1.242854246264824E-2</v>
      </c>
      <c r="D1296" s="128">
        <f t="shared" si="89"/>
        <v>12428.54246264824</v>
      </c>
      <c r="E1296" s="128">
        <f t="shared" ca="1" si="90"/>
        <v>49316.040606736467</v>
      </c>
      <c r="F1296" s="124">
        <f t="shared" ca="1" si="91"/>
        <v>0.14080797303749826</v>
      </c>
      <c r="G1296" s="128"/>
      <c r="H1296" s="128"/>
      <c r="I1296" s="124"/>
      <c r="J1296" s="125"/>
      <c r="K1296" s="128"/>
    </row>
    <row r="1297" spans="1:11" x14ac:dyDescent="0.3">
      <c r="A1297" s="73">
        <v>41961</v>
      </c>
      <c r="B1297" s="130">
        <v>2051.8000489999999</v>
      </c>
      <c r="C1297" s="125">
        <f t="shared" si="88"/>
        <v>1.9730666206220437E-2</v>
      </c>
      <c r="D1297" s="128">
        <f t="shared" si="89"/>
        <v>19730.666206220438</v>
      </c>
      <c r="E1297" s="128">
        <f t="shared" ca="1" si="90"/>
        <v>49316.040606736467</v>
      </c>
      <c r="F1297" s="124">
        <f t="shared" ca="1" si="91"/>
        <v>0.15181015440871382</v>
      </c>
      <c r="G1297" s="128"/>
      <c r="H1297" s="128"/>
      <c r="I1297" s="124"/>
      <c r="J1297" s="125"/>
      <c r="K1297" s="128"/>
    </row>
    <row r="1298" spans="1:11" x14ac:dyDescent="0.3">
      <c r="A1298" s="73">
        <v>41960</v>
      </c>
      <c r="B1298" s="130">
        <v>2041.3199460000001</v>
      </c>
      <c r="C1298" s="125">
        <f t="shared" si="88"/>
        <v>1.1651189315436072E-2</v>
      </c>
      <c r="D1298" s="128">
        <f t="shared" si="89"/>
        <v>11651.189315436073</v>
      </c>
      <c r="E1298" s="128">
        <f t="shared" ca="1" si="90"/>
        <v>49316.040606736467</v>
      </c>
      <c r="F1298" s="124">
        <f t="shared" ca="1" si="91"/>
        <v>0.14176083927176153</v>
      </c>
      <c r="G1298" s="128"/>
      <c r="H1298" s="128"/>
      <c r="I1298" s="124"/>
      <c r="J1298" s="125"/>
      <c r="K1298" s="128"/>
    </row>
    <row r="1299" spans="1:11" x14ac:dyDescent="0.3">
      <c r="A1299" s="73">
        <v>41957</v>
      </c>
      <c r="B1299" s="130">
        <v>2039.8199460000001</v>
      </c>
      <c r="C1299" s="125">
        <f t="shared" si="88"/>
        <v>1.078759023384368E-2</v>
      </c>
      <c r="D1299" s="128">
        <f t="shared" si="89"/>
        <v>10787.590233843681</v>
      </c>
      <c r="E1299" s="128">
        <f t="shared" ca="1" si="90"/>
        <v>49316.040606736467</v>
      </c>
      <c r="F1299" s="124">
        <f t="shared" ca="1" si="91"/>
        <v>0.13859098813911097</v>
      </c>
      <c r="G1299" s="128"/>
      <c r="H1299" s="128"/>
      <c r="I1299" s="124"/>
      <c r="J1299" s="125"/>
      <c r="K1299" s="128"/>
    </row>
    <row r="1300" spans="1:11" x14ac:dyDescent="0.3">
      <c r="A1300" s="73">
        <v>41956</v>
      </c>
      <c r="B1300" s="130">
        <v>2039.329956</v>
      </c>
      <c r="C1300" s="125">
        <f t="shared" si="88"/>
        <v>2.2399885424712496E-2</v>
      </c>
      <c r="D1300" s="128">
        <f t="shared" si="89"/>
        <v>22399.885424712495</v>
      </c>
      <c r="E1300" s="128">
        <f t="shared" ca="1" si="90"/>
        <v>49316.040606736467</v>
      </c>
      <c r="F1300" s="124">
        <f t="shared" ca="1" si="91"/>
        <v>0.13410776160238735</v>
      </c>
      <c r="G1300" s="128"/>
      <c r="H1300" s="128"/>
      <c r="I1300" s="124"/>
      <c r="J1300" s="125"/>
      <c r="K1300" s="128"/>
    </row>
    <row r="1301" spans="1:11" x14ac:dyDescent="0.3">
      <c r="A1301" s="73">
        <v>41955</v>
      </c>
      <c r="B1301" s="130">
        <v>2038.25</v>
      </c>
      <c r="C1301" s="125">
        <f t="shared" si="88"/>
        <v>2.8224763969624478E-2</v>
      </c>
      <c r="D1301" s="128">
        <f t="shared" si="89"/>
        <v>28224.763969624477</v>
      </c>
      <c r="E1301" s="128">
        <f t="shared" ca="1" si="90"/>
        <v>49316.040606736467</v>
      </c>
      <c r="F1301" s="124">
        <f t="shared" ca="1" si="91"/>
        <v>0.13829288497362047</v>
      </c>
      <c r="G1301" s="128"/>
      <c r="H1301" s="128"/>
      <c r="I1301" s="124"/>
      <c r="J1301" s="125"/>
      <c r="K1301" s="128"/>
    </row>
    <row r="1302" spans="1:11" x14ac:dyDescent="0.3">
      <c r="A1302" s="73">
        <v>41954</v>
      </c>
      <c r="B1302" s="130">
        <v>2039.6800539999999</v>
      </c>
      <c r="C1302" s="125">
        <f t="shared" si="88"/>
        <v>2.7520719201775679E-2</v>
      </c>
      <c r="D1302" s="128">
        <f t="shared" si="89"/>
        <v>27520.719201775679</v>
      </c>
      <c r="E1302" s="128">
        <f t="shared" ca="1" si="90"/>
        <v>49316.040606736467</v>
      </c>
      <c r="F1302" s="124">
        <f t="shared" ca="1" si="91"/>
        <v>0.14460160157126811</v>
      </c>
      <c r="G1302" s="128"/>
      <c r="H1302" s="128"/>
      <c r="I1302" s="124"/>
      <c r="J1302" s="125"/>
      <c r="K1302" s="128"/>
    </row>
    <row r="1303" spans="1:11" x14ac:dyDescent="0.3">
      <c r="A1303" s="73">
        <v>41953</v>
      </c>
      <c r="B1303" s="130">
        <v>2038.26001</v>
      </c>
      <c r="C1303" s="125">
        <f t="shared" si="88"/>
        <v>3.9064453951396461E-2</v>
      </c>
      <c r="D1303" s="128">
        <f t="shared" si="89"/>
        <v>39064.453951396463</v>
      </c>
      <c r="E1303" s="128">
        <f t="shared" ca="1" si="90"/>
        <v>49316.040606736467</v>
      </c>
      <c r="F1303" s="124">
        <f t="shared" ca="1" si="91"/>
        <v>0.15306421263388281</v>
      </c>
      <c r="G1303" s="128"/>
      <c r="H1303" s="128"/>
      <c r="I1303" s="124"/>
      <c r="J1303" s="125"/>
      <c r="K1303" s="128"/>
    </row>
    <row r="1304" spans="1:11" x14ac:dyDescent="0.3">
      <c r="A1304" s="73">
        <v>41950</v>
      </c>
      <c r="B1304" s="130">
        <v>2031.920044</v>
      </c>
      <c r="C1304" s="125">
        <f t="shared" si="88"/>
        <v>3.4277092054379121E-2</v>
      </c>
      <c r="D1304" s="128">
        <f t="shared" si="89"/>
        <v>34277.092054379122</v>
      </c>
      <c r="E1304" s="128">
        <f t="shared" ca="1" si="90"/>
        <v>49316.040606736467</v>
      </c>
      <c r="F1304" s="124">
        <f t="shared" ca="1" si="91"/>
        <v>0.14675291739256169</v>
      </c>
      <c r="G1304" s="128"/>
      <c r="H1304" s="128"/>
      <c r="I1304" s="124"/>
      <c r="J1304" s="125"/>
      <c r="K1304" s="128"/>
    </row>
    <row r="1305" spans="1:11" x14ac:dyDescent="0.3">
      <c r="A1305" s="73">
        <v>41949</v>
      </c>
      <c r="B1305" s="130">
        <v>2031.209961</v>
      </c>
      <c r="C1305" s="125">
        <f t="shared" si="88"/>
        <v>4.1208321231712475E-2</v>
      </c>
      <c r="D1305" s="128">
        <f t="shared" si="89"/>
        <v>41208.321231712478</v>
      </c>
      <c r="E1305" s="128">
        <f t="shared" ca="1" si="90"/>
        <v>49316.040606736467</v>
      </c>
      <c r="F1305" s="124">
        <f t="shared" ca="1" si="91"/>
        <v>0.14718090274409024</v>
      </c>
      <c r="G1305" s="128"/>
      <c r="H1305" s="128"/>
      <c r="I1305" s="124"/>
      <c r="J1305" s="125"/>
      <c r="K1305" s="128"/>
    </row>
    <row r="1306" spans="1:11" x14ac:dyDescent="0.3">
      <c r="A1306" s="73">
        <v>41948</v>
      </c>
      <c r="B1306" s="130">
        <v>2023.5699460000001</v>
      </c>
      <c r="C1306" s="125">
        <f t="shared" si="88"/>
        <v>5.0054206428700621E-2</v>
      </c>
      <c r="D1306" s="128">
        <f t="shared" si="89"/>
        <v>50054.206428700621</v>
      </c>
      <c r="E1306" s="128">
        <f t="shared" ca="1" si="90"/>
        <v>49316.040606736467</v>
      </c>
      <c r="F1306" s="124">
        <f t="shared" ca="1" si="91"/>
        <v>0.1582118983504075</v>
      </c>
      <c r="G1306" s="128"/>
      <c r="H1306" s="128"/>
      <c r="I1306" s="124"/>
      <c r="J1306" s="125"/>
      <c r="K1306" s="128"/>
    </row>
    <row r="1307" spans="1:11" x14ac:dyDescent="0.3">
      <c r="A1307" s="73">
        <v>41947</v>
      </c>
      <c r="B1307" s="130">
        <v>2012.099976</v>
      </c>
      <c r="C1307" s="125">
        <f t="shared" si="88"/>
        <v>3.648105679863245E-2</v>
      </c>
      <c r="D1307" s="128">
        <f t="shared" si="89"/>
        <v>36481.056798632453</v>
      </c>
      <c r="E1307" s="128">
        <f t="shared" ca="1" si="90"/>
        <v>49316.040606736467</v>
      </c>
      <c r="F1307" s="124">
        <f t="shared" ca="1" si="91"/>
        <v>0.13646503926294429</v>
      </c>
      <c r="G1307" s="128"/>
      <c r="H1307" s="128"/>
      <c r="I1307" s="124"/>
      <c r="J1307" s="125"/>
      <c r="K1307" s="128"/>
    </row>
    <row r="1308" spans="1:11" x14ac:dyDescent="0.3">
      <c r="A1308" s="73">
        <v>41946</v>
      </c>
      <c r="B1308" s="130">
        <v>2017.8100589999999</v>
      </c>
      <c r="C1308" s="125">
        <f t="shared" si="88"/>
        <v>5.9768619073593987E-2</v>
      </c>
      <c r="D1308" s="128">
        <f t="shared" si="89"/>
        <v>59768.619073593989</v>
      </c>
      <c r="E1308" s="128">
        <f t="shared" ca="1" si="90"/>
        <v>49316.040606736467</v>
      </c>
      <c r="F1308" s="124">
        <f t="shared" ca="1" si="91"/>
        <v>0.14455157614252978</v>
      </c>
      <c r="G1308" s="128"/>
      <c r="H1308" s="128"/>
      <c r="I1308" s="124"/>
      <c r="J1308" s="125"/>
      <c r="K1308" s="128"/>
    </row>
    <row r="1309" spans="1:11" x14ac:dyDescent="0.3">
      <c r="A1309" s="73">
        <v>41943</v>
      </c>
      <c r="B1309" s="130">
        <v>2018.0500489999999</v>
      </c>
      <c r="C1309" s="125">
        <f t="shared" si="88"/>
        <v>6.9584917161775062E-2</v>
      </c>
      <c r="D1309" s="128">
        <f t="shared" si="89"/>
        <v>69584.917161775069</v>
      </c>
      <c r="E1309" s="128">
        <f t="shared" ca="1" si="90"/>
        <v>49316.040606736467</v>
      </c>
      <c r="F1309" s="124">
        <f t="shared" ca="1" si="91"/>
        <v>0.14147618251870053</v>
      </c>
      <c r="G1309" s="128"/>
      <c r="H1309" s="128"/>
      <c r="I1309" s="124"/>
      <c r="J1309" s="125"/>
      <c r="K1309" s="128"/>
    </row>
    <row r="1310" spans="1:11" x14ac:dyDescent="0.3">
      <c r="A1310" s="73">
        <v>41942</v>
      </c>
      <c r="B1310" s="130">
        <v>1994.650024</v>
      </c>
      <c r="C1310" s="125">
        <f t="shared" si="88"/>
        <v>7.0803545970476334E-2</v>
      </c>
      <c r="D1310" s="128">
        <f t="shared" si="89"/>
        <v>70803.545970476334</v>
      </c>
      <c r="E1310" s="128">
        <f t="shared" ca="1" si="90"/>
        <v>49316.040606736467</v>
      </c>
      <c r="F1310" s="124">
        <f t="shared" ca="1" si="91"/>
        <v>0.13226879896912425</v>
      </c>
      <c r="G1310" s="128"/>
      <c r="H1310" s="128"/>
      <c r="I1310" s="124"/>
      <c r="J1310" s="125"/>
      <c r="K1310" s="128"/>
    </row>
    <row r="1311" spans="1:11" x14ac:dyDescent="0.3">
      <c r="A1311" s="73">
        <v>41941</v>
      </c>
      <c r="B1311" s="130">
        <v>1982.3000489999999</v>
      </c>
      <c r="C1311" s="125">
        <f t="shared" si="88"/>
        <v>6.4327894186427148E-2</v>
      </c>
      <c r="D1311" s="128">
        <f t="shared" si="89"/>
        <v>64327.894186427147</v>
      </c>
      <c r="E1311" s="128">
        <f t="shared" ca="1" si="90"/>
        <v>49316.040606736467</v>
      </c>
      <c r="F1311" s="124">
        <f t="shared" ca="1" si="91"/>
        <v>0.12852539935754925</v>
      </c>
      <c r="G1311" s="128"/>
      <c r="H1311" s="128"/>
      <c r="I1311" s="124"/>
      <c r="J1311" s="125"/>
      <c r="K1311" s="128"/>
    </row>
    <row r="1312" spans="1:11" x14ac:dyDescent="0.3">
      <c r="A1312" s="73">
        <v>41940</v>
      </c>
      <c r="B1312" s="130">
        <v>1985.0500489999999</v>
      </c>
      <c r="C1312" s="125">
        <f t="shared" si="88"/>
        <v>5.7171060766566528E-2</v>
      </c>
      <c r="D1312" s="128">
        <f t="shared" si="89"/>
        <v>57171.06076656653</v>
      </c>
      <c r="E1312" s="128">
        <f t="shared" ca="1" si="90"/>
        <v>49316.040606736467</v>
      </c>
      <c r="F1312" s="124">
        <f t="shared" ca="1" si="91"/>
        <v>0.12575212672792913</v>
      </c>
      <c r="G1312" s="128"/>
      <c r="H1312" s="128"/>
      <c r="I1312" s="124"/>
      <c r="J1312" s="125"/>
      <c r="K1312" s="128"/>
    </row>
    <row r="1313" spans="1:11" x14ac:dyDescent="0.3">
      <c r="A1313" s="73">
        <v>41939</v>
      </c>
      <c r="B1313" s="130">
        <v>1961.630005</v>
      </c>
      <c r="C1313" s="125">
        <f t="shared" si="88"/>
        <v>4.6347768471082684E-2</v>
      </c>
      <c r="D1313" s="128">
        <f t="shared" si="89"/>
        <v>46347.768471082687</v>
      </c>
      <c r="E1313" s="128">
        <f t="shared" ca="1" si="90"/>
        <v>49316.040606736467</v>
      </c>
      <c r="F1313" s="124">
        <f t="shared" ca="1" si="91"/>
        <v>0.10704594330836148</v>
      </c>
      <c r="G1313" s="128"/>
      <c r="H1313" s="128"/>
      <c r="I1313" s="124"/>
      <c r="J1313" s="125"/>
      <c r="K1313" s="128"/>
    </row>
    <row r="1314" spans="1:11" x14ac:dyDescent="0.3">
      <c r="A1314" s="73">
        <v>41936</v>
      </c>
      <c r="B1314" s="130">
        <v>1964.579956</v>
      </c>
      <c r="C1314" s="125">
        <f t="shared" si="88"/>
        <v>3.0664199633120059E-2</v>
      </c>
      <c r="D1314" s="128">
        <f t="shared" si="89"/>
        <v>30664.199633120061</v>
      </c>
      <c r="E1314" s="128">
        <f t="shared" ca="1" si="90"/>
        <v>49316.040606736467</v>
      </c>
      <c r="F1314" s="124">
        <f t="shared" ca="1" si="91"/>
        <v>0.11490200539326723</v>
      </c>
      <c r="G1314" s="128"/>
      <c r="H1314" s="128"/>
      <c r="I1314" s="124"/>
      <c r="J1314" s="125"/>
      <c r="K1314" s="128"/>
    </row>
    <row r="1315" spans="1:11" x14ac:dyDescent="0.3">
      <c r="A1315" s="73">
        <v>41935</v>
      </c>
      <c r="B1315" s="130">
        <v>1950.8199460000001</v>
      </c>
      <c r="C1315" s="125">
        <f t="shared" si="88"/>
        <v>1.1725893682384081E-2</v>
      </c>
      <c r="D1315" s="128">
        <f t="shared" si="89"/>
        <v>11725.893682384081</v>
      </c>
      <c r="E1315" s="128">
        <f t="shared" ca="1" si="90"/>
        <v>49316.040606736467</v>
      </c>
      <c r="F1315" s="124">
        <f t="shared" ca="1" si="91"/>
        <v>0.10856528059274484</v>
      </c>
      <c r="G1315" s="128"/>
      <c r="H1315" s="128"/>
      <c r="I1315" s="124"/>
      <c r="J1315" s="125"/>
      <c r="K1315" s="128"/>
    </row>
    <row r="1316" spans="1:11" x14ac:dyDescent="0.3">
      <c r="A1316" s="73">
        <v>41934</v>
      </c>
      <c r="B1316" s="130">
        <v>1927.1099850000001</v>
      </c>
      <c r="C1316" s="125">
        <f t="shared" si="88"/>
        <v>-2.1220093393586437E-2</v>
      </c>
      <c r="D1316" s="128">
        <f t="shared" si="89"/>
        <v>-21220.093393586438</v>
      </c>
      <c r="E1316" s="128">
        <f t="shared" ca="1" si="90"/>
        <v>49316.040606736467</v>
      </c>
      <c r="F1316" s="124">
        <f t="shared" ca="1" si="91"/>
        <v>9.9904709512093959E-2</v>
      </c>
      <c r="G1316" s="128"/>
      <c r="H1316" s="128"/>
      <c r="I1316" s="124"/>
      <c r="J1316" s="125"/>
      <c r="K1316" s="128"/>
    </row>
    <row r="1317" spans="1:11" x14ac:dyDescent="0.3">
      <c r="A1317" s="73">
        <v>41933</v>
      </c>
      <c r="B1317" s="130">
        <v>1941.280029</v>
      </c>
      <c r="C1317" s="125">
        <f t="shared" si="88"/>
        <v>3.1936608323330784E-3</v>
      </c>
      <c r="D1317" s="128">
        <f t="shared" si="89"/>
        <v>3193.6608323330784</v>
      </c>
      <c r="E1317" s="128">
        <f t="shared" ca="1" si="90"/>
        <v>49316.040606736467</v>
      </c>
      <c r="F1317" s="124">
        <f t="shared" ca="1" si="91"/>
        <v>0.11160229929453425</v>
      </c>
      <c r="G1317" s="128"/>
      <c r="H1317" s="128"/>
      <c r="I1317" s="124"/>
      <c r="J1317" s="125"/>
      <c r="K1317" s="128"/>
    </row>
    <row r="1318" spans="1:11" x14ac:dyDescent="0.3">
      <c r="A1318" s="73">
        <v>41932</v>
      </c>
      <c r="B1318" s="130">
        <v>1904.01001</v>
      </c>
      <c r="C1318" s="125">
        <f t="shared" si="88"/>
        <v>-3.0949368222669804E-2</v>
      </c>
      <c r="D1318" s="128">
        <f t="shared" si="89"/>
        <v>-30949.368222669804</v>
      </c>
      <c r="E1318" s="128">
        <f t="shared" ca="1" si="90"/>
        <v>49316.040606736467</v>
      </c>
      <c r="F1318" s="124">
        <f t="shared" ca="1" si="91"/>
        <v>8.5109999176574469E-2</v>
      </c>
      <c r="G1318" s="128"/>
      <c r="H1318" s="128"/>
      <c r="I1318" s="124"/>
      <c r="J1318" s="125"/>
      <c r="K1318" s="128"/>
    </row>
    <row r="1319" spans="1:11" x14ac:dyDescent="0.3">
      <c r="A1319" s="73">
        <v>41929</v>
      </c>
      <c r="B1319" s="130">
        <v>1886.76001</v>
      </c>
      <c r="C1319" s="125">
        <f t="shared" si="88"/>
        <v>-4.1231776518338092E-2</v>
      </c>
      <c r="D1319" s="128">
        <f t="shared" si="89"/>
        <v>-41231.776518338091</v>
      </c>
      <c r="E1319" s="128">
        <f t="shared" ca="1" si="90"/>
        <v>49316.040606736467</v>
      </c>
      <c r="F1319" s="124">
        <f t="shared" ca="1" si="91"/>
        <v>8.1448519041389389E-2</v>
      </c>
      <c r="G1319" s="128"/>
      <c r="H1319" s="128"/>
      <c r="I1319" s="124"/>
      <c r="J1319" s="125"/>
      <c r="K1319" s="128"/>
    </row>
    <row r="1320" spans="1:11" x14ac:dyDescent="0.3">
      <c r="A1320" s="73">
        <v>41928</v>
      </c>
      <c r="B1320" s="130">
        <v>1862.76001</v>
      </c>
      <c r="C1320" s="125">
        <f t="shared" si="88"/>
        <v>-4.285855403907346E-2</v>
      </c>
      <c r="D1320" s="128">
        <f t="shared" si="89"/>
        <v>-42858.55403907346</v>
      </c>
      <c r="E1320" s="128">
        <f t="shared" ca="1" si="90"/>
        <v>49316.040606736467</v>
      </c>
      <c r="F1320" s="124">
        <f t="shared" ca="1" si="91"/>
        <v>6.7790203496703949E-2</v>
      </c>
      <c r="G1320" s="128"/>
      <c r="H1320" s="128"/>
      <c r="I1320" s="124"/>
      <c r="J1320" s="125"/>
      <c r="K1320" s="128"/>
    </row>
    <row r="1321" spans="1:11" x14ac:dyDescent="0.3">
      <c r="A1321" s="73">
        <v>41927</v>
      </c>
      <c r="B1321" s="130">
        <v>1862.48999</v>
      </c>
      <c r="C1321" s="125">
        <f t="shared" si="88"/>
        <v>-4.299237603190853E-2</v>
      </c>
      <c r="D1321" s="128">
        <f t="shared" si="89"/>
        <v>-42992.376031908527</v>
      </c>
      <c r="E1321" s="128">
        <f t="shared" ca="1" si="90"/>
        <v>49316.040606736467</v>
      </c>
      <c r="F1321" s="124">
        <f t="shared" ca="1" si="91"/>
        <v>7.4627103371865955E-2</v>
      </c>
      <c r="G1321" s="128"/>
      <c r="H1321" s="128"/>
      <c r="I1321" s="124"/>
      <c r="J1321" s="125"/>
      <c r="K1321" s="128"/>
    </row>
    <row r="1322" spans="1:11" x14ac:dyDescent="0.3">
      <c r="A1322" s="73">
        <v>41926</v>
      </c>
      <c r="B1322" s="130">
        <v>1877.6999510000001</v>
      </c>
      <c r="C1322" s="125">
        <f t="shared" si="88"/>
        <v>-4.7959522245500708E-2</v>
      </c>
      <c r="D1322" s="128">
        <f t="shared" si="89"/>
        <v>-47959.52224550071</v>
      </c>
      <c r="E1322" s="128">
        <f t="shared" ca="1" si="90"/>
        <v>49316.040606736467</v>
      </c>
      <c r="F1322" s="124">
        <f t="shared" ca="1" si="91"/>
        <v>9.0709427874073434E-2</v>
      </c>
      <c r="G1322" s="128"/>
      <c r="H1322" s="128"/>
      <c r="I1322" s="124"/>
      <c r="J1322" s="125"/>
      <c r="K1322" s="128"/>
    </row>
    <row r="1323" spans="1:11" x14ac:dyDescent="0.3">
      <c r="A1323" s="73">
        <v>41925</v>
      </c>
      <c r="B1323" s="130">
        <v>1874.73999</v>
      </c>
      <c r="C1323" s="125">
        <f t="shared" si="88"/>
        <v>-5.2108431816506595E-2</v>
      </c>
      <c r="D1323" s="128">
        <f t="shared" si="89"/>
        <v>-52108.431816506592</v>
      </c>
      <c r="E1323" s="128">
        <f t="shared" ca="1" si="90"/>
        <v>49316.040606736467</v>
      </c>
      <c r="F1323" s="124">
        <f t="shared" ca="1" si="91"/>
        <v>0.10404810481441285</v>
      </c>
      <c r="G1323" s="128"/>
      <c r="H1323" s="128"/>
      <c r="I1323" s="124"/>
      <c r="J1323" s="125"/>
      <c r="K1323" s="128"/>
    </row>
    <row r="1324" spans="1:11" x14ac:dyDescent="0.3">
      <c r="A1324" s="73">
        <v>41922</v>
      </c>
      <c r="B1324" s="130">
        <v>1906.130005</v>
      </c>
      <c r="C1324" s="125">
        <f t="shared" si="88"/>
        <v>-3.8691767873819227E-2</v>
      </c>
      <c r="D1324" s="128">
        <f t="shared" si="89"/>
        <v>-38691.767873819226</v>
      </c>
      <c r="E1324" s="128">
        <f t="shared" ca="1" si="90"/>
        <v>43833.634334339324</v>
      </c>
      <c r="F1324" s="124">
        <f t="shared" ca="1" si="91"/>
        <v>0.11460464539799697</v>
      </c>
      <c r="G1324" s="128"/>
      <c r="H1324" s="128"/>
      <c r="I1324" s="124"/>
      <c r="J1324" s="125"/>
      <c r="K1324" s="128"/>
    </row>
    <row r="1325" spans="1:11" x14ac:dyDescent="0.3">
      <c r="A1325" s="73">
        <v>41921</v>
      </c>
      <c r="B1325" s="130">
        <v>1928.209961</v>
      </c>
      <c r="C1325" s="125">
        <f t="shared" si="88"/>
        <v>-1.9216796215732468E-2</v>
      </c>
      <c r="D1325" s="128">
        <f t="shared" si="89"/>
        <v>-19216.796215732469</v>
      </c>
      <c r="E1325" s="128">
        <f t="shared" ca="1" si="90"/>
        <v>43833.634334339324</v>
      </c>
      <c r="F1325" s="124">
        <f t="shared" ca="1" si="91"/>
        <v>0.13211015528029457</v>
      </c>
      <c r="G1325" s="128"/>
      <c r="H1325" s="128"/>
      <c r="I1325" s="124"/>
      <c r="J1325" s="125"/>
      <c r="K1325" s="128"/>
    </row>
    <row r="1326" spans="1:11" x14ac:dyDescent="0.3">
      <c r="A1326" s="73">
        <v>41920</v>
      </c>
      <c r="B1326" s="130">
        <v>1968.8900149999999</v>
      </c>
      <c r="C1326" s="125">
        <f t="shared" si="88"/>
        <v>-1.4717526536976999E-2</v>
      </c>
      <c r="D1326" s="128">
        <f t="shared" si="89"/>
        <v>-14717.526536976999</v>
      </c>
      <c r="E1326" s="128">
        <f t="shared" ca="1" si="90"/>
        <v>43833.634334339324</v>
      </c>
      <c r="F1326" s="124">
        <f t="shared" ca="1" si="91"/>
        <v>0.16326153658810871</v>
      </c>
      <c r="G1326" s="128"/>
      <c r="H1326" s="128"/>
      <c r="I1326" s="124"/>
      <c r="J1326" s="125"/>
      <c r="K1326" s="128"/>
    </row>
    <row r="1327" spans="1:11" x14ac:dyDescent="0.3">
      <c r="A1327" s="73">
        <v>41919</v>
      </c>
      <c r="B1327" s="130">
        <v>1935.099976</v>
      </c>
      <c r="C1327" s="125">
        <f t="shared" si="88"/>
        <v>-2.4042144837352342E-2</v>
      </c>
      <c r="D1327" s="128">
        <f t="shared" si="89"/>
        <v>-24042.144837352342</v>
      </c>
      <c r="E1327" s="128">
        <f t="shared" ca="1" si="90"/>
        <v>43833.634334339324</v>
      </c>
      <c r="F1327" s="124">
        <f t="shared" ca="1" si="91"/>
        <v>0.16825642837590293</v>
      </c>
      <c r="G1327" s="128"/>
      <c r="H1327" s="128"/>
      <c r="I1327" s="124"/>
      <c r="J1327" s="125"/>
      <c r="K1327" s="128"/>
    </row>
    <row r="1328" spans="1:11" x14ac:dyDescent="0.3">
      <c r="A1328" s="73">
        <v>41918</v>
      </c>
      <c r="B1328" s="130">
        <v>1964.8199460000001</v>
      </c>
      <c r="C1328" s="125">
        <f t="shared" si="88"/>
        <v>-1.4777235218392359E-2</v>
      </c>
      <c r="D1328" s="128">
        <f t="shared" si="89"/>
        <v>-14777.235218392359</v>
      </c>
      <c r="E1328" s="128">
        <f t="shared" ca="1" si="90"/>
        <v>43833.634334339324</v>
      </c>
      <c r="F1328" s="124">
        <f t="shared" ca="1" si="91"/>
        <v>0.18687970289474487</v>
      </c>
      <c r="G1328" s="128"/>
      <c r="H1328" s="128"/>
      <c r="I1328" s="124"/>
      <c r="J1328" s="125"/>
      <c r="K1328" s="128"/>
    </row>
    <row r="1329" spans="1:11" x14ac:dyDescent="0.3">
      <c r="A1329" s="73">
        <v>41915</v>
      </c>
      <c r="B1329" s="130">
        <v>1967.900024</v>
      </c>
      <c r="C1329" s="125">
        <f t="shared" si="88"/>
        <v>-2.1140071375168268E-2</v>
      </c>
      <c r="D1329" s="128">
        <f t="shared" si="89"/>
        <v>-21140.071375168267</v>
      </c>
      <c r="E1329" s="128">
        <f t="shared" ca="1" si="90"/>
        <v>43833.634334339324</v>
      </c>
      <c r="F1329" s="124">
        <f t="shared" ca="1" si="91"/>
        <v>0.17408063257428052</v>
      </c>
      <c r="G1329" s="128"/>
      <c r="H1329" s="128"/>
      <c r="I1329" s="124"/>
      <c r="J1329" s="125"/>
      <c r="K1329" s="128"/>
    </row>
    <row r="1330" spans="1:11" x14ac:dyDescent="0.3">
      <c r="A1330" s="73">
        <v>41914</v>
      </c>
      <c r="B1330" s="130">
        <v>1946.170044</v>
      </c>
      <c r="C1330" s="125">
        <f t="shared" si="88"/>
        <v>-3.2410876961937785E-2</v>
      </c>
      <c r="D1330" s="128">
        <f t="shared" si="89"/>
        <v>-32410.876961937785</v>
      </c>
      <c r="E1330" s="128">
        <f t="shared" ca="1" si="90"/>
        <v>43833.634334339324</v>
      </c>
      <c r="F1330" s="124">
        <f t="shared" ca="1" si="91"/>
        <v>0.15123930434782595</v>
      </c>
      <c r="G1330" s="128"/>
      <c r="H1330" s="128"/>
      <c r="I1330" s="124"/>
      <c r="J1330" s="125"/>
      <c r="K1330" s="128"/>
    </row>
    <row r="1331" spans="1:11" x14ac:dyDescent="0.3">
      <c r="A1331" s="73">
        <v>41913</v>
      </c>
      <c r="B1331" s="130">
        <v>1946.160034</v>
      </c>
      <c r="C1331" s="125">
        <f t="shared" si="88"/>
        <v>-2.7683225415495949E-2</v>
      </c>
      <c r="D1331" s="128">
        <f t="shared" si="89"/>
        <v>-27683.225415495948</v>
      </c>
      <c r="E1331" s="128">
        <f t="shared" ca="1" si="90"/>
        <v>43833.634334339324</v>
      </c>
      <c r="F1331" s="124">
        <f t="shared" ca="1" si="91"/>
        <v>0.1593532904709638</v>
      </c>
      <c r="G1331" s="128"/>
      <c r="H1331" s="128"/>
      <c r="I1331" s="124"/>
      <c r="J1331" s="125"/>
      <c r="K1331" s="128"/>
    </row>
    <row r="1332" spans="1:11" x14ac:dyDescent="0.3">
      <c r="A1332" s="73">
        <v>41912</v>
      </c>
      <c r="B1332" s="130">
        <v>1972.290039</v>
      </c>
      <c r="C1332" s="125">
        <f t="shared" si="88"/>
        <v>-1.3351780041338968E-2</v>
      </c>
      <c r="D1332" s="128">
        <f t="shared" si="89"/>
        <v>-13351.780041338967</v>
      </c>
      <c r="E1332" s="128">
        <f t="shared" ca="1" si="90"/>
        <v>43833.634334339324</v>
      </c>
      <c r="F1332" s="124">
        <f t="shared" ca="1" si="91"/>
        <v>0.16436919292616659</v>
      </c>
      <c r="G1332" s="128"/>
      <c r="H1332" s="128"/>
      <c r="I1332" s="124"/>
      <c r="J1332" s="125"/>
      <c r="K1332" s="128"/>
    </row>
    <row r="1333" spans="1:11" x14ac:dyDescent="0.3">
      <c r="A1333" s="73">
        <v>41911</v>
      </c>
      <c r="B1333" s="130">
        <v>1977.8000489999999</v>
      </c>
      <c r="C1333" s="125">
        <f t="shared" si="88"/>
        <v>-3.1902929667151358E-3</v>
      </c>
      <c r="D1333" s="128">
        <f t="shared" si="89"/>
        <v>-3190.2929667151357</v>
      </c>
      <c r="E1333" s="128">
        <f t="shared" ca="1" si="90"/>
        <v>43833.634334339324</v>
      </c>
      <c r="F1333" s="124">
        <f t="shared" ca="1" si="91"/>
        <v>0.16684368672566374</v>
      </c>
      <c r="G1333" s="128"/>
      <c r="H1333" s="128"/>
      <c r="I1333" s="124"/>
      <c r="J1333" s="125"/>
      <c r="K1333" s="128"/>
    </row>
    <row r="1334" spans="1:11" x14ac:dyDescent="0.3">
      <c r="A1334" s="73">
        <v>41908</v>
      </c>
      <c r="B1334" s="130">
        <v>1982.849976</v>
      </c>
      <c r="C1334" s="125">
        <f t="shared" si="88"/>
        <v>-1.3548268718645007E-3</v>
      </c>
      <c r="D1334" s="128">
        <f t="shared" si="89"/>
        <v>-1354.8268718645006</v>
      </c>
      <c r="E1334" s="128">
        <f t="shared" ca="1" si="90"/>
        <v>43833.634334339324</v>
      </c>
      <c r="F1334" s="124">
        <f t="shared" ca="1" si="91"/>
        <v>0.17917987465147411</v>
      </c>
      <c r="G1334" s="128"/>
      <c r="H1334" s="128"/>
      <c r="I1334" s="124"/>
      <c r="J1334" s="125"/>
      <c r="K1334" s="128"/>
    </row>
    <row r="1335" spans="1:11" x14ac:dyDescent="0.3">
      <c r="A1335" s="73">
        <v>41907</v>
      </c>
      <c r="B1335" s="130">
        <v>1965.98999</v>
      </c>
      <c r="C1335" s="125">
        <f t="shared" si="88"/>
        <v>-1.5750062215200922E-2</v>
      </c>
      <c r="D1335" s="128">
        <f t="shared" si="89"/>
        <v>-15750.062215200922</v>
      </c>
      <c r="E1335" s="128">
        <f t="shared" ca="1" si="90"/>
        <v>43833.634334339324</v>
      </c>
      <c r="F1335" s="124">
        <f t="shared" ca="1" si="91"/>
        <v>0.16210432392492979</v>
      </c>
      <c r="G1335" s="128"/>
      <c r="H1335" s="128"/>
      <c r="I1335" s="124"/>
      <c r="J1335" s="125"/>
      <c r="K1335" s="128"/>
    </row>
    <row r="1336" spans="1:11" x14ac:dyDescent="0.3">
      <c r="A1336" s="73">
        <v>41906</v>
      </c>
      <c r="B1336" s="130">
        <v>1998.3000489999999</v>
      </c>
      <c r="C1336" s="125">
        <f t="shared" si="88"/>
        <v>1.3078725038280226E-3</v>
      </c>
      <c r="D1336" s="128">
        <f t="shared" si="89"/>
        <v>1307.8725038280227</v>
      </c>
      <c r="E1336" s="128">
        <f t="shared" ca="1" si="90"/>
        <v>43833.634334339324</v>
      </c>
      <c r="F1336" s="124">
        <f t="shared" ca="1" si="91"/>
        <v>0.1763909395225669</v>
      </c>
      <c r="G1336" s="128"/>
      <c r="H1336" s="128"/>
      <c r="I1336" s="124"/>
      <c r="J1336" s="125"/>
      <c r="K1336" s="128"/>
    </row>
    <row r="1337" spans="1:11" x14ac:dyDescent="0.3">
      <c r="A1337" s="73">
        <v>41905</v>
      </c>
      <c r="B1337" s="130">
        <v>1982.7700199999999</v>
      </c>
      <c r="C1337" s="125">
        <f t="shared" si="88"/>
        <v>-2.851441918406028E-3</v>
      </c>
      <c r="D1337" s="128">
        <f t="shared" si="89"/>
        <v>-2851.441918406028</v>
      </c>
      <c r="E1337" s="128">
        <f t="shared" ca="1" si="90"/>
        <v>43833.634334339324</v>
      </c>
      <c r="F1337" s="124">
        <f t="shared" ca="1" si="91"/>
        <v>0.17131683369486894</v>
      </c>
      <c r="G1337" s="128"/>
      <c r="H1337" s="128"/>
      <c r="I1337" s="124"/>
      <c r="J1337" s="125"/>
      <c r="K1337" s="128"/>
    </row>
    <row r="1338" spans="1:11" x14ac:dyDescent="0.3">
      <c r="A1338" s="73">
        <v>41904</v>
      </c>
      <c r="B1338" s="130">
        <v>1994.290039</v>
      </c>
      <c r="C1338" s="125">
        <f t="shared" si="88"/>
        <v>-3.6222108270300701E-3</v>
      </c>
      <c r="D1338" s="128">
        <f t="shared" si="89"/>
        <v>-3622.21082703007</v>
      </c>
      <c r="E1338" s="128">
        <f t="shared" ca="1" si="90"/>
        <v>43833.634334339324</v>
      </c>
      <c r="F1338" s="124">
        <f t="shared" ca="1" si="91"/>
        <v>0.17489483292563257</v>
      </c>
      <c r="G1338" s="128"/>
      <c r="H1338" s="128"/>
      <c r="I1338" s="124"/>
      <c r="J1338" s="125"/>
      <c r="K1338" s="128"/>
    </row>
    <row r="1339" spans="1:11" x14ac:dyDescent="0.3">
      <c r="A1339" s="73">
        <v>41901</v>
      </c>
      <c r="B1339" s="130">
        <v>2010.400024</v>
      </c>
      <c r="C1339" s="125">
        <f t="shared" si="88"/>
        <v>1.3398663413812795E-3</v>
      </c>
      <c r="D1339" s="128">
        <f t="shared" si="89"/>
        <v>1339.8663413812794</v>
      </c>
      <c r="E1339" s="128">
        <f t="shared" ca="1" si="90"/>
        <v>43833.634334339324</v>
      </c>
      <c r="F1339" s="124">
        <f t="shared" ca="1" si="91"/>
        <v>0.18130967903241735</v>
      </c>
      <c r="G1339" s="128"/>
      <c r="H1339" s="128"/>
      <c r="I1339" s="124"/>
      <c r="J1339" s="125"/>
      <c r="K1339" s="128"/>
    </row>
    <row r="1340" spans="1:11" x14ac:dyDescent="0.3">
      <c r="A1340" s="73">
        <v>41900</v>
      </c>
      <c r="B1340" s="130">
        <v>2011.3599850000001</v>
      </c>
      <c r="C1340" s="125">
        <f t="shared" si="88"/>
        <v>6.8630444949249192E-3</v>
      </c>
      <c r="D1340" s="128">
        <f t="shared" si="89"/>
        <v>6863.0444949249195</v>
      </c>
      <c r="E1340" s="128">
        <f t="shared" ca="1" si="90"/>
        <v>43833.634334339324</v>
      </c>
      <c r="F1340" s="124">
        <f t="shared" ca="1" si="91"/>
        <v>0.17629579627345482</v>
      </c>
      <c r="G1340" s="128"/>
      <c r="H1340" s="128"/>
      <c r="I1340" s="124"/>
      <c r="J1340" s="125"/>
      <c r="K1340" s="128"/>
    </row>
    <row r="1341" spans="1:11" x14ac:dyDescent="0.3">
      <c r="A1341" s="73">
        <v>41899</v>
      </c>
      <c r="B1341" s="130">
        <v>2001.5699460000001</v>
      </c>
      <c r="C1341" s="125">
        <f t="shared" si="88"/>
        <v>4.2483456571651423E-4</v>
      </c>
      <c r="D1341" s="128">
        <f t="shared" si="89"/>
        <v>424.83456571651425</v>
      </c>
      <c r="E1341" s="128">
        <f t="shared" ca="1" si="90"/>
        <v>43833.634334339324</v>
      </c>
      <c r="F1341" s="124">
        <f t="shared" ca="1" si="91"/>
        <v>0.16212245289092952</v>
      </c>
      <c r="G1341" s="128"/>
      <c r="H1341" s="128"/>
      <c r="I1341" s="124"/>
      <c r="J1341" s="125"/>
      <c r="K1341" s="128"/>
    </row>
    <row r="1342" spans="1:11" x14ac:dyDescent="0.3">
      <c r="A1342" s="73">
        <v>41898</v>
      </c>
      <c r="B1342" s="130">
        <v>1998.9799800000001</v>
      </c>
      <c r="C1342" s="125">
        <f t="shared" si="88"/>
        <v>-1.6481455901291575E-3</v>
      </c>
      <c r="D1342" s="128">
        <f t="shared" si="89"/>
        <v>-1648.1455901291574</v>
      </c>
      <c r="E1342" s="128">
        <f t="shared" ca="1" si="90"/>
        <v>43833.634334339324</v>
      </c>
      <c r="F1342" s="124">
        <f t="shared" ca="1" si="91"/>
        <v>0.15847973760397172</v>
      </c>
      <c r="G1342" s="128"/>
      <c r="H1342" s="128"/>
      <c r="I1342" s="124"/>
      <c r="J1342" s="125"/>
      <c r="K1342" s="128"/>
    </row>
    <row r="1343" spans="1:11" x14ac:dyDescent="0.3">
      <c r="A1343" s="73">
        <v>41897</v>
      </c>
      <c r="B1343" s="130">
        <v>1984.130005</v>
      </c>
      <c r="C1343" s="125">
        <f t="shared" si="88"/>
        <v>-9.6038125997789381E-3</v>
      </c>
      <c r="D1343" s="128">
        <f t="shared" si="89"/>
        <v>-9603.8125997789375</v>
      </c>
      <c r="E1343" s="128">
        <f t="shared" ca="1" si="90"/>
        <v>43833.634334339324</v>
      </c>
      <c r="F1343" s="124">
        <f t="shared" ca="1" si="91"/>
        <v>0.16387643619115644</v>
      </c>
      <c r="G1343" s="128"/>
      <c r="H1343" s="128"/>
      <c r="I1343" s="124"/>
      <c r="J1343" s="125"/>
      <c r="K1343" s="128"/>
    </row>
    <row r="1344" spans="1:11" x14ac:dyDescent="0.3">
      <c r="A1344" s="73">
        <v>41894</v>
      </c>
      <c r="B1344" s="130">
        <v>1985.540039</v>
      </c>
      <c r="C1344" s="125">
        <f t="shared" si="88"/>
        <v>-5.6091183910229603E-3</v>
      </c>
      <c r="D1344" s="128">
        <f t="shared" si="89"/>
        <v>-5609.1183910229602</v>
      </c>
      <c r="E1344" s="128">
        <f t="shared" ca="1" si="90"/>
        <v>43833.634334339324</v>
      </c>
      <c r="F1344" s="124">
        <f t="shared" ca="1" si="91"/>
        <v>0.16961596787864242</v>
      </c>
      <c r="G1344" s="128"/>
      <c r="H1344" s="128"/>
      <c r="I1344" s="124"/>
      <c r="J1344" s="125"/>
      <c r="K1344" s="128"/>
    </row>
    <row r="1345" spans="1:11" x14ac:dyDescent="0.3">
      <c r="A1345" s="73">
        <v>41893</v>
      </c>
      <c r="B1345" s="130">
        <v>1997.4499510000001</v>
      </c>
      <c r="C1345" s="125">
        <f t="shared" si="88"/>
        <v>-1.3349419068229285E-3</v>
      </c>
      <c r="D1345" s="128">
        <f t="shared" si="89"/>
        <v>-1334.9419068229286</v>
      </c>
      <c r="E1345" s="128">
        <f t="shared" ca="1" si="90"/>
        <v>43833.634334339324</v>
      </c>
      <c r="F1345" s="124">
        <f t="shared" ca="1" si="91"/>
        <v>0.18333044794892417</v>
      </c>
      <c r="G1345" s="128"/>
      <c r="H1345" s="128"/>
      <c r="I1345" s="124"/>
      <c r="J1345" s="125"/>
      <c r="K1345" s="128"/>
    </row>
    <row r="1346" spans="1:11" x14ac:dyDescent="0.3">
      <c r="A1346" s="73">
        <v>41892</v>
      </c>
      <c r="B1346" s="130">
        <v>1995.6899410000001</v>
      </c>
      <c r="C1346" s="125">
        <f t="shared" si="88"/>
        <v>-2.1650178281714672E-3</v>
      </c>
      <c r="D1346" s="128">
        <f t="shared" si="89"/>
        <v>-2165.017828171467</v>
      </c>
      <c r="E1346" s="128">
        <f t="shared" ca="1" si="90"/>
        <v>43833.634334339324</v>
      </c>
      <c r="F1346" s="124">
        <f t="shared" ca="1" si="91"/>
        <v>0.18549731429953198</v>
      </c>
      <c r="G1346" s="128"/>
      <c r="H1346" s="128"/>
      <c r="I1346" s="124"/>
      <c r="J1346" s="125"/>
      <c r="K1346" s="128"/>
    </row>
    <row r="1347" spans="1:11" x14ac:dyDescent="0.3">
      <c r="A1347" s="73">
        <v>41891</v>
      </c>
      <c r="B1347" s="130">
        <v>1988.4399410000001</v>
      </c>
      <c r="C1347" s="125">
        <f t="shared" si="88"/>
        <v>-4.7449861812387528E-3</v>
      </c>
      <c r="D1347" s="128">
        <f t="shared" si="89"/>
        <v>-4744.9861812387526</v>
      </c>
      <c r="E1347" s="128">
        <f t="shared" ca="1" si="90"/>
        <v>43833.634334339324</v>
      </c>
      <c r="F1347" s="124">
        <f t="shared" ca="1" si="91"/>
        <v>0.17719769059457335</v>
      </c>
      <c r="G1347" s="128"/>
      <c r="H1347" s="128"/>
      <c r="I1347" s="124"/>
      <c r="J1347" s="125"/>
      <c r="K1347" s="128"/>
    </row>
    <row r="1348" spans="1:11" x14ac:dyDescent="0.3">
      <c r="A1348" s="73">
        <v>41890</v>
      </c>
      <c r="B1348" s="130">
        <v>2001.540039</v>
      </c>
      <c r="C1348" s="125">
        <f t="shared" si="88"/>
        <v>6.6083357681552268E-3</v>
      </c>
      <c r="D1348" s="128">
        <f t="shared" si="89"/>
        <v>6608.335768155227</v>
      </c>
      <c r="E1348" s="128">
        <f t="shared" ca="1" si="90"/>
        <v>43833.634334339324</v>
      </c>
      <c r="F1348" s="124">
        <f t="shared" ca="1" si="91"/>
        <v>0.1885700336021594</v>
      </c>
      <c r="G1348" s="128"/>
      <c r="H1348" s="128"/>
      <c r="I1348" s="124"/>
      <c r="J1348" s="125"/>
      <c r="K1348" s="128"/>
    </row>
    <row r="1349" spans="1:11" x14ac:dyDescent="0.3">
      <c r="A1349" s="73">
        <v>41887</v>
      </c>
      <c r="B1349" s="130">
        <v>2007.709961</v>
      </c>
      <c r="C1349" s="125">
        <f t="shared" si="88"/>
        <v>7.6993560626272828E-3</v>
      </c>
      <c r="D1349" s="128">
        <f t="shared" si="89"/>
        <v>7699.3560626272829</v>
      </c>
      <c r="E1349" s="128">
        <f t="shared" ca="1" si="90"/>
        <v>43833.634334339324</v>
      </c>
      <c r="F1349" s="124">
        <f t="shared" ca="1" si="91"/>
        <v>0.20099180350579959</v>
      </c>
      <c r="G1349" s="128"/>
      <c r="H1349" s="128"/>
      <c r="I1349" s="124"/>
      <c r="J1349" s="125"/>
      <c r="K1349" s="128"/>
    </row>
    <row r="1350" spans="1:11" x14ac:dyDescent="0.3">
      <c r="A1350" s="73">
        <v>41886</v>
      </c>
      <c r="B1350" s="130">
        <v>1997.650024</v>
      </c>
      <c r="C1350" s="125">
        <f t="shared" si="88"/>
        <v>5.6078317974346259E-3</v>
      </c>
      <c r="D1350" s="128">
        <f t="shared" si="89"/>
        <v>5607.8317974346255</v>
      </c>
      <c r="E1350" s="128">
        <f t="shared" ca="1" si="90"/>
        <v>43833.634334339324</v>
      </c>
      <c r="F1350" s="124">
        <f t="shared" ca="1" si="91"/>
        <v>0.20691528416762472</v>
      </c>
      <c r="G1350" s="128"/>
      <c r="H1350" s="128"/>
      <c r="I1350" s="124"/>
      <c r="J1350" s="125"/>
      <c r="K1350" s="128"/>
    </row>
    <row r="1351" spans="1:11" x14ac:dyDescent="0.3">
      <c r="A1351" s="73">
        <v>41885</v>
      </c>
      <c r="B1351" s="130">
        <v>2000.719971</v>
      </c>
      <c r="C1351" s="125">
        <f t="shared" si="88"/>
        <v>9.6487662654272111E-3</v>
      </c>
      <c r="D1351" s="128">
        <f t="shared" si="89"/>
        <v>9648.7662654272117</v>
      </c>
      <c r="E1351" s="128">
        <f t="shared" ca="1" si="90"/>
        <v>43833.634334339324</v>
      </c>
      <c r="F1351" s="124">
        <f t="shared" ca="1" si="91"/>
        <v>0.20883584128185761</v>
      </c>
      <c r="G1351" s="128"/>
      <c r="H1351" s="128"/>
      <c r="I1351" s="124"/>
      <c r="J1351" s="125"/>
      <c r="K1351" s="128"/>
    </row>
    <row r="1352" spans="1:11" x14ac:dyDescent="0.3">
      <c r="A1352" s="73">
        <v>41884</v>
      </c>
      <c r="B1352" s="130">
        <v>2002.280029</v>
      </c>
      <c r="C1352" s="125">
        <f t="shared" ref="C1352:C1415" si="92">B1352/B1362-1</f>
        <v>1.5488877415322788E-2</v>
      </c>
      <c r="D1352" s="128">
        <f t="shared" ref="D1352:D1415" si="93">C1352*$B$5</f>
        <v>15488.877415322788</v>
      </c>
      <c r="E1352" s="128">
        <f t="shared" ref="E1352:E1415" ca="1" si="94">ABS(_xlfn.PERCENTILE.INC(OFFSET(D1352,0,0,Window),1-VaRLevel))</f>
        <v>43833.634334339324</v>
      </c>
      <c r="F1352" s="124">
        <f t="shared" ca="1" si="91"/>
        <v>0.21124209493469892</v>
      </c>
      <c r="G1352" s="128"/>
      <c r="H1352" s="128"/>
      <c r="I1352" s="124"/>
      <c r="J1352" s="125"/>
      <c r="K1352" s="128"/>
    </row>
    <row r="1353" spans="1:11" x14ac:dyDescent="0.3">
      <c r="A1353" s="73">
        <v>41880</v>
      </c>
      <c r="B1353" s="130">
        <v>2003.369995</v>
      </c>
      <c r="C1353" s="125">
        <f t="shared" si="92"/>
        <v>2.4710205590671386E-2</v>
      </c>
      <c r="D1353" s="128">
        <f t="shared" si="93"/>
        <v>24710.205590671387</v>
      </c>
      <c r="E1353" s="128">
        <f t="shared" ca="1" si="94"/>
        <v>43833.634334339324</v>
      </c>
      <c r="F1353" s="124">
        <f t="shared" ref="F1353:F1416" ca="1" si="95">B1353/OFFSET(B1353,250,0)-1</f>
        <v>0.22173839658319894</v>
      </c>
      <c r="G1353" s="128"/>
      <c r="H1353" s="128"/>
      <c r="I1353" s="124"/>
      <c r="J1353" s="125"/>
      <c r="K1353" s="128"/>
    </row>
    <row r="1354" spans="1:11" x14ac:dyDescent="0.3">
      <c r="A1354" s="73">
        <v>41879</v>
      </c>
      <c r="B1354" s="130">
        <v>1996.73999</v>
      </c>
      <c r="C1354" s="125">
        <f t="shared" si="92"/>
        <v>2.1256321592977967E-2</v>
      </c>
      <c r="D1354" s="128">
        <f t="shared" si="93"/>
        <v>21256.321592977965</v>
      </c>
      <c r="E1354" s="128">
        <f t="shared" ca="1" si="94"/>
        <v>43833.634334339324</v>
      </c>
      <c r="F1354" s="124">
        <f t="shared" ca="1" si="95"/>
        <v>0.22276589616478626</v>
      </c>
      <c r="G1354" s="128"/>
      <c r="H1354" s="128"/>
      <c r="I1354" s="124"/>
      <c r="J1354" s="125"/>
      <c r="K1354" s="128"/>
    </row>
    <row r="1355" spans="1:11" x14ac:dyDescent="0.3">
      <c r="A1355" s="73">
        <v>41878</v>
      </c>
      <c r="B1355" s="130">
        <v>2000.119995</v>
      </c>
      <c r="C1355" s="125">
        <f t="shared" si="92"/>
        <v>2.7430768058833488E-2</v>
      </c>
      <c r="D1355" s="128">
        <f t="shared" si="93"/>
        <v>27430.768058833488</v>
      </c>
      <c r="E1355" s="128">
        <f t="shared" ca="1" si="94"/>
        <v>43833.634334339324</v>
      </c>
      <c r="F1355" s="124">
        <f t="shared" ca="1" si="95"/>
        <v>0.22094772903807303</v>
      </c>
      <c r="G1355" s="128"/>
      <c r="H1355" s="128"/>
      <c r="I1355" s="124"/>
      <c r="J1355" s="125"/>
      <c r="K1355" s="128"/>
    </row>
    <row r="1356" spans="1:11" x14ac:dyDescent="0.3">
      <c r="A1356" s="73">
        <v>41877</v>
      </c>
      <c r="B1356" s="130">
        <v>2000.0200199999999</v>
      </c>
      <c r="C1356" s="125">
        <f t="shared" si="92"/>
        <v>3.4270210730446005E-2</v>
      </c>
      <c r="D1356" s="128">
        <f t="shared" si="93"/>
        <v>34270.210730446008</v>
      </c>
      <c r="E1356" s="128">
        <f t="shared" ca="1" si="94"/>
        <v>43833.634334339324</v>
      </c>
      <c r="F1356" s="124">
        <f t="shared" ca="1" si="95"/>
        <v>0.22328379147383903</v>
      </c>
      <c r="G1356" s="128"/>
      <c r="H1356" s="128"/>
      <c r="I1356" s="124"/>
      <c r="J1356" s="125"/>
      <c r="K1356" s="128"/>
    </row>
    <row r="1357" spans="1:11" x14ac:dyDescent="0.3">
      <c r="A1357" s="73">
        <v>41876</v>
      </c>
      <c r="B1357" s="130">
        <v>1997.920044</v>
      </c>
      <c r="C1357" s="125">
        <f t="shared" si="92"/>
        <v>3.1493297923659735E-2</v>
      </c>
      <c r="D1357" s="128">
        <f t="shared" si="93"/>
        <v>31493.297923659735</v>
      </c>
      <c r="E1357" s="128">
        <f t="shared" ca="1" si="94"/>
        <v>43833.634334339324</v>
      </c>
      <c r="F1357" s="124">
        <f t="shared" ca="1" si="95"/>
        <v>0.22535699211713101</v>
      </c>
      <c r="G1357" s="128"/>
      <c r="H1357" s="128"/>
      <c r="I1357" s="124"/>
      <c r="J1357" s="125"/>
      <c r="K1357" s="128"/>
    </row>
    <row r="1358" spans="1:11" x14ac:dyDescent="0.3">
      <c r="A1358" s="73">
        <v>41873</v>
      </c>
      <c r="B1358" s="130">
        <v>1988.400024</v>
      </c>
      <c r="C1358" s="125">
        <f t="shared" si="92"/>
        <v>2.9411033915051954E-2</v>
      </c>
      <c r="D1358" s="128">
        <f t="shared" si="93"/>
        <v>29411.033915051954</v>
      </c>
      <c r="E1358" s="128">
        <f t="shared" ca="1" si="94"/>
        <v>43833.634334339324</v>
      </c>
      <c r="F1358" s="124">
        <f t="shared" ca="1" si="95"/>
        <v>0.20015933871448177</v>
      </c>
      <c r="G1358" s="128"/>
      <c r="H1358" s="128"/>
      <c r="I1358" s="124"/>
      <c r="J1358" s="125"/>
      <c r="K1358" s="128"/>
    </row>
    <row r="1359" spans="1:11" x14ac:dyDescent="0.3">
      <c r="A1359" s="73">
        <v>41872</v>
      </c>
      <c r="B1359" s="130">
        <v>1992.369995</v>
      </c>
      <c r="C1359" s="125">
        <f t="shared" si="92"/>
        <v>4.3360574025288923E-2</v>
      </c>
      <c r="D1359" s="128">
        <f t="shared" si="93"/>
        <v>43360.574025288923</v>
      </c>
      <c r="E1359" s="128">
        <f t="shared" ca="1" si="94"/>
        <v>43833.634334339324</v>
      </c>
      <c r="F1359" s="124">
        <f t="shared" ca="1" si="95"/>
        <v>0.19769762248271716</v>
      </c>
      <c r="G1359" s="128"/>
      <c r="H1359" s="128"/>
      <c r="I1359" s="124"/>
      <c r="J1359" s="125"/>
      <c r="K1359" s="128"/>
    </row>
    <row r="1360" spans="1:11" x14ac:dyDescent="0.3">
      <c r="A1360" s="73">
        <v>41871</v>
      </c>
      <c r="B1360" s="130">
        <v>1986.51001</v>
      </c>
      <c r="C1360" s="125">
        <f t="shared" si="92"/>
        <v>3.4511321681202967E-2</v>
      </c>
      <c r="D1360" s="128">
        <f t="shared" si="93"/>
        <v>34511.321681202964</v>
      </c>
      <c r="E1360" s="128">
        <f t="shared" ca="1" si="94"/>
        <v>43833.634334339324</v>
      </c>
      <c r="F1360" s="124">
        <f t="shared" ca="1" si="95"/>
        <v>0.19888835986182274</v>
      </c>
      <c r="G1360" s="128"/>
      <c r="H1360" s="128"/>
      <c r="I1360" s="124"/>
      <c r="J1360" s="125"/>
      <c r="K1360" s="128"/>
    </row>
    <row r="1361" spans="1:11" x14ac:dyDescent="0.3">
      <c r="A1361" s="73">
        <v>41870</v>
      </c>
      <c r="B1361" s="130">
        <v>1981.599976</v>
      </c>
      <c r="C1361" s="125">
        <f t="shared" si="92"/>
        <v>3.1970470025074471E-2</v>
      </c>
      <c r="D1361" s="128">
        <f t="shared" si="93"/>
        <v>31970.470025074472</v>
      </c>
      <c r="E1361" s="128">
        <f t="shared" ca="1" si="94"/>
        <v>43833.634334339324</v>
      </c>
      <c r="F1361" s="124">
        <f t="shared" ca="1" si="95"/>
        <v>0.20623320969964243</v>
      </c>
      <c r="G1361" s="128"/>
      <c r="H1361" s="128"/>
      <c r="I1361" s="124"/>
      <c r="J1361" s="125"/>
      <c r="K1361" s="128"/>
    </row>
    <row r="1362" spans="1:11" x14ac:dyDescent="0.3">
      <c r="A1362" s="73">
        <v>41869</v>
      </c>
      <c r="B1362" s="130">
        <v>1971.73999</v>
      </c>
      <c r="C1362" s="125">
        <f t="shared" si="92"/>
        <v>1.6890236756714749E-2</v>
      </c>
      <c r="D1362" s="128">
        <f t="shared" si="93"/>
        <v>16890.236756714748</v>
      </c>
      <c r="E1362" s="128">
        <f t="shared" ca="1" si="94"/>
        <v>43833.634334339324</v>
      </c>
      <c r="F1362" s="124">
        <f t="shared" ca="1" si="95"/>
        <v>0.19329441016677218</v>
      </c>
      <c r="G1362" s="128"/>
      <c r="H1362" s="128"/>
      <c r="I1362" s="124"/>
      <c r="J1362" s="125"/>
      <c r="K1362" s="128"/>
    </row>
    <row r="1363" spans="1:11" x14ac:dyDescent="0.3">
      <c r="A1363" s="73">
        <v>41866</v>
      </c>
      <c r="B1363" s="130">
        <v>1955.0600589999999</v>
      </c>
      <c r="C1363" s="125">
        <f t="shared" si="92"/>
        <v>1.5536469691777022E-2</v>
      </c>
      <c r="D1363" s="128">
        <f t="shared" si="93"/>
        <v>15536.469691777022</v>
      </c>
      <c r="E1363" s="128">
        <f t="shared" ca="1" si="94"/>
        <v>43833.634334339324</v>
      </c>
      <c r="F1363" s="124">
        <f t="shared" ca="1" si="95"/>
        <v>0.18772097549570632</v>
      </c>
      <c r="G1363" s="128"/>
      <c r="H1363" s="128"/>
      <c r="I1363" s="124"/>
      <c r="J1363" s="125"/>
      <c r="K1363" s="128"/>
    </row>
    <row r="1364" spans="1:11" x14ac:dyDescent="0.3">
      <c r="A1364" s="73">
        <v>41865</v>
      </c>
      <c r="B1364" s="130">
        <v>1955.1800539999999</v>
      </c>
      <c r="C1364" s="125">
        <f t="shared" si="92"/>
        <v>1.2695079657018882E-2</v>
      </c>
      <c r="D1364" s="128">
        <f t="shared" si="93"/>
        <v>12695.079657018881</v>
      </c>
      <c r="E1364" s="128">
        <f t="shared" ca="1" si="94"/>
        <v>43833.634334339324</v>
      </c>
      <c r="F1364" s="124">
        <f t="shared" ca="1" si="95"/>
        <v>0.18078553109592366</v>
      </c>
      <c r="G1364" s="128"/>
      <c r="H1364" s="128"/>
      <c r="I1364" s="124"/>
      <c r="J1364" s="125"/>
      <c r="K1364" s="128"/>
    </row>
    <row r="1365" spans="1:11" x14ac:dyDescent="0.3">
      <c r="A1365" s="73">
        <v>41864</v>
      </c>
      <c r="B1365" s="130">
        <v>1946.719971</v>
      </c>
      <c r="C1365" s="125">
        <f t="shared" si="92"/>
        <v>-1.1852358362914761E-2</v>
      </c>
      <c r="D1365" s="128">
        <f t="shared" si="93"/>
        <v>-11852.358362914762</v>
      </c>
      <c r="E1365" s="128">
        <f t="shared" ca="1" si="94"/>
        <v>43833.634334339324</v>
      </c>
      <c r="F1365" s="124">
        <f t="shared" ca="1" si="95"/>
        <v>0.17179112649984396</v>
      </c>
      <c r="G1365" s="128"/>
      <c r="H1365" s="128"/>
      <c r="I1365" s="124"/>
      <c r="J1365" s="125"/>
      <c r="K1365" s="128"/>
    </row>
    <row r="1366" spans="1:11" x14ac:dyDescent="0.3">
      <c r="A1366" s="73">
        <v>41863</v>
      </c>
      <c r="B1366" s="130">
        <v>1933.75</v>
      </c>
      <c r="C1366" s="125">
        <f t="shared" si="92"/>
        <v>-1.8376076499620697E-2</v>
      </c>
      <c r="D1366" s="128">
        <f t="shared" si="93"/>
        <v>-18376.076499620696</v>
      </c>
      <c r="E1366" s="128">
        <f t="shared" ca="1" si="94"/>
        <v>43833.634334339324</v>
      </c>
      <c r="F1366" s="124">
        <f t="shared" ca="1" si="95"/>
        <v>0.14736054135220455</v>
      </c>
      <c r="G1366" s="128"/>
      <c r="H1366" s="128"/>
      <c r="I1366" s="124"/>
      <c r="J1366" s="125"/>
      <c r="K1366" s="128"/>
    </row>
    <row r="1367" spans="1:11" x14ac:dyDescent="0.3">
      <c r="A1367" s="73">
        <v>41862</v>
      </c>
      <c r="B1367" s="130">
        <v>1936.920044</v>
      </c>
      <c r="C1367" s="125">
        <f t="shared" si="92"/>
        <v>-2.1218746319217496E-2</v>
      </c>
      <c r="D1367" s="128">
        <f t="shared" si="93"/>
        <v>-21218.746319217495</v>
      </c>
      <c r="E1367" s="128">
        <f t="shared" ca="1" si="94"/>
        <v>43833.634334339324</v>
      </c>
      <c r="F1367" s="124">
        <f t="shared" ca="1" si="95"/>
        <v>0.14329225405396384</v>
      </c>
      <c r="G1367" s="128"/>
      <c r="H1367" s="128"/>
      <c r="I1367" s="124"/>
      <c r="J1367" s="125"/>
      <c r="K1367" s="128"/>
    </row>
    <row r="1368" spans="1:11" x14ac:dyDescent="0.3">
      <c r="A1368" s="73">
        <v>41859</v>
      </c>
      <c r="B1368" s="130">
        <v>1931.589966</v>
      </c>
      <c r="C1368" s="125">
        <f t="shared" si="92"/>
        <v>-2.3630923301076301E-2</v>
      </c>
      <c r="D1368" s="128">
        <f t="shared" si="93"/>
        <v>-23630.923301076302</v>
      </c>
      <c r="E1368" s="128">
        <f t="shared" ca="1" si="94"/>
        <v>43833.634334339324</v>
      </c>
      <c r="F1368" s="124">
        <f t="shared" ca="1" si="95"/>
        <v>0.14331121544391157</v>
      </c>
      <c r="G1368" s="128"/>
      <c r="H1368" s="128"/>
      <c r="I1368" s="124"/>
      <c r="J1368" s="125"/>
      <c r="K1368" s="128"/>
    </row>
    <row r="1369" spans="1:11" x14ac:dyDescent="0.3">
      <c r="A1369" s="73">
        <v>41858</v>
      </c>
      <c r="B1369" s="130">
        <v>1909.5699460000001</v>
      </c>
      <c r="C1369" s="125">
        <f t="shared" si="92"/>
        <v>-3.9442064200264193E-2</v>
      </c>
      <c r="D1369" s="128">
        <f t="shared" si="93"/>
        <v>-39442.064200264191</v>
      </c>
      <c r="E1369" s="128">
        <f t="shared" ca="1" si="94"/>
        <v>43833.634334339324</v>
      </c>
      <c r="F1369" s="124">
        <f t="shared" ca="1" si="95"/>
        <v>0.12897440985983732</v>
      </c>
      <c r="G1369" s="128"/>
      <c r="H1369" s="128"/>
      <c r="I1369" s="124"/>
      <c r="J1369" s="125"/>
      <c r="K1369" s="128"/>
    </row>
    <row r="1370" spans="1:11" x14ac:dyDescent="0.3">
      <c r="A1370" s="73">
        <v>41857</v>
      </c>
      <c r="B1370" s="130">
        <v>1920.23999</v>
      </c>
      <c r="C1370" s="125">
        <f t="shared" si="92"/>
        <v>-3.360326302533323E-2</v>
      </c>
      <c r="D1370" s="128">
        <f t="shared" si="93"/>
        <v>-33603.263025333232</v>
      </c>
      <c r="E1370" s="128">
        <f t="shared" ca="1" si="94"/>
        <v>42925.133228115359</v>
      </c>
      <c r="F1370" s="124">
        <f t="shared" ca="1" si="95"/>
        <v>0.13122983046904624</v>
      </c>
      <c r="G1370" s="128"/>
      <c r="H1370" s="128"/>
      <c r="I1370" s="124"/>
      <c r="J1370" s="125"/>
      <c r="K1370" s="128"/>
    </row>
    <row r="1371" spans="1:11" x14ac:dyDescent="0.3">
      <c r="A1371" s="73">
        <v>41856</v>
      </c>
      <c r="B1371" s="130">
        <v>1920.209961</v>
      </c>
      <c r="C1371" s="125">
        <f t="shared" si="92"/>
        <v>-3.192291877321507E-2</v>
      </c>
      <c r="D1371" s="128">
        <f t="shared" si="93"/>
        <v>-31922.918773215071</v>
      </c>
      <c r="E1371" s="128">
        <f t="shared" ca="1" si="94"/>
        <v>42925.133228115359</v>
      </c>
      <c r="F1371" s="124">
        <f t="shared" ca="1" si="95"/>
        <v>0.13560740807573923</v>
      </c>
      <c r="G1371" s="128"/>
      <c r="H1371" s="128"/>
      <c r="I1371" s="124"/>
      <c r="J1371" s="125"/>
      <c r="K1371" s="128"/>
    </row>
    <row r="1372" spans="1:11" x14ac:dyDescent="0.3">
      <c r="A1372" s="73">
        <v>41855</v>
      </c>
      <c r="B1372" s="130">
        <v>1938.98999</v>
      </c>
      <c r="C1372" s="125">
        <f t="shared" si="92"/>
        <v>-1.7551422967953867E-2</v>
      </c>
      <c r="D1372" s="128">
        <f t="shared" si="93"/>
        <v>-17551.422967953866</v>
      </c>
      <c r="E1372" s="128">
        <f t="shared" ca="1" si="94"/>
        <v>42925.133228115359</v>
      </c>
      <c r="F1372" s="124">
        <f t="shared" ca="1" si="95"/>
        <v>0.1423496324971858</v>
      </c>
      <c r="G1372" s="128"/>
      <c r="H1372" s="128"/>
      <c r="I1372" s="124"/>
      <c r="J1372" s="125"/>
      <c r="K1372" s="128"/>
    </row>
    <row r="1373" spans="1:11" x14ac:dyDescent="0.3">
      <c r="A1373" s="73">
        <v>41852</v>
      </c>
      <c r="B1373" s="130">
        <v>1925.150024</v>
      </c>
      <c r="C1373" s="125">
        <f t="shared" si="92"/>
        <v>-2.6827121239289098E-2</v>
      </c>
      <c r="D1373" s="128">
        <f t="shared" si="93"/>
        <v>-26827.121239289099</v>
      </c>
      <c r="E1373" s="128">
        <f t="shared" ca="1" si="94"/>
        <v>42925.133228115359</v>
      </c>
      <c r="F1373" s="124">
        <f t="shared" ca="1" si="95"/>
        <v>0.12770482039225128</v>
      </c>
      <c r="G1373" s="128"/>
      <c r="H1373" s="128"/>
      <c r="I1373" s="124"/>
      <c r="J1373" s="125"/>
      <c r="K1373" s="128"/>
    </row>
    <row r="1374" spans="1:11" x14ac:dyDescent="0.3">
      <c r="A1374" s="73">
        <v>41851</v>
      </c>
      <c r="B1374" s="130">
        <v>1930.670044</v>
      </c>
      <c r="C1374" s="125">
        <f t="shared" si="92"/>
        <v>-1.4018523415364026E-2</v>
      </c>
      <c r="D1374" s="128">
        <f t="shared" si="93"/>
        <v>-14018.523415364027</v>
      </c>
      <c r="E1374" s="128">
        <f t="shared" ca="1" si="94"/>
        <v>42925.133228115359</v>
      </c>
      <c r="F1374" s="124">
        <f t="shared" ca="1" si="95"/>
        <v>0.12926470857671535</v>
      </c>
      <c r="G1374" s="128"/>
      <c r="H1374" s="128"/>
      <c r="I1374" s="124"/>
      <c r="J1374" s="125"/>
      <c r="K1374" s="128"/>
    </row>
    <row r="1375" spans="1:11" x14ac:dyDescent="0.3">
      <c r="A1375" s="73">
        <v>41850</v>
      </c>
      <c r="B1375" s="130">
        <v>1970.0699460000001</v>
      </c>
      <c r="C1375" s="125">
        <f t="shared" si="92"/>
        <v>-5.8034792176848704E-3</v>
      </c>
      <c r="D1375" s="128">
        <f t="shared" si="93"/>
        <v>-5803.4792176848705</v>
      </c>
      <c r="E1375" s="128">
        <f t="shared" ca="1" si="94"/>
        <v>42925.133228115359</v>
      </c>
      <c r="F1375" s="124">
        <f t="shared" ca="1" si="95"/>
        <v>0.15420035021472156</v>
      </c>
      <c r="G1375" s="128"/>
      <c r="H1375" s="128"/>
      <c r="I1375" s="124"/>
      <c r="J1375" s="125"/>
      <c r="K1375" s="128"/>
    </row>
    <row r="1376" spans="1:11" x14ac:dyDescent="0.3">
      <c r="A1376" s="73">
        <v>41849</v>
      </c>
      <c r="B1376" s="130">
        <v>1969.9499510000001</v>
      </c>
      <c r="C1376" s="125">
        <f t="shared" si="92"/>
        <v>-1.6875851126347818E-3</v>
      </c>
      <c r="D1376" s="128">
        <f t="shared" si="93"/>
        <v>-1687.5851126347818</v>
      </c>
      <c r="E1376" s="128">
        <f t="shared" ca="1" si="94"/>
        <v>42925.133228115359</v>
      </c>
      <c r="F1376" s="124">
        <f t="shared" ca="1" si="95"/>
        <v>0.16860349781523132</v>
      </c>
      <c r="G1376" s="128"/>
      <c r="H1376" s="128"/>
      <c r="I1376" s="124"/>
      <c r="J1376" s="125"/>
      <c r="K1376" s="128"/>
    </row>
    <row r="1377" spans="1:11" x14ac:dyDescent="0.3">
      <c r="A1377" s="73">
        <v>41848</v>
      </c>
      <c r="B1377" s="130">
        <v>1978.910034</v>
      </c>
      <c r="C1377" s="125">
        <f t="shared" si="92"/>
        <v>9.1551161902403422E-4</v>
      </c>
      <c r="D1377" s="128">
        <f t="shared" si="93"/>
        <v>915.51161902403419</v>
      </c>
      <c r="E1377" s="128">
        <f t="shared" ca="1" si="94"/>
        <v>42925.133228115359</v>
      </c>
      <c r="F1377" s="124">
        <f t="shared" ca="1" si="95"/>
        <v>0.17375861810279369</v>
      </c>
      <c r="G1377" s="128"/>
      <c r="H1377" s="128"/>
      <c r="I1377" s="124"/>
      <c r="J1377" s="125"/>
      <c r="K1377" s="128"/>
    </row>
    <row r="1378" spans="1:11" x14ac:dyDescent="0.3">
      <c r="A1378" s="73">
        <v>41845</v>
      </c>
      <c r="B1378" s="130">
        <v>1978.339966</v>
      </c>
      <c r="C1378" s="125">
        <f t="shared" si="92"/>
        <v>5.4737672843068186E-3</v>
      </c>
      <c r="D1378" s="128">
        <f t="shared" si="93"/>
        <v>5473.7672843068185</v>
      </c>
      <c r="E1378" s="128">
        <f t="shared" ca="1" si="94"/>
        <v>42925.133228115359</v>
      </c>
      <c r="F1378" s="124">
        <f t="shared" ca="1" si="95"/>
        <v>0.17385913598511982</v>
      </c>
      <c r="G1378" s="128"/>
      <c r="H1378" s="128"/>
      <c r="I1378" s="124"/>
      <c r="J1378" s="125"/>
      <c r="K1378" s="128"/>
    </row>
    <row r="1379" spans="1:11" x14ac:dyDescent="0.3">
      <c r="A1379" s="73">
        <v>41844</v>
      </c>
      <c r="B1379" s="130">
        <v>1987.9799800000001</v>
      </c>
      <c r="C1379" s="125">
        <f t="shared" si="92"/>
        <v>1.1859399678111782E-2</v>
      </c>
      <c r="D1379" s="128">
        <f t="shared" si="93"/>
        <v>11859.399678111782</v>
      </c>
      <c r="E1379" s="128">
        <f t="shared" ca="1" si="94"/>
        <v>42925.133228115359</v>
      </c>
      <c r="F1379" s="124">
        <f t="shared" ca="1" si="95"/>
        <v>0.1751721406885991</v>
      </c>
      <c r="G1379" s="128"/>
      <c r="H1379" s="128"/>
      <c r="I1379" s="124"/>
      <c r="J1379" s="125"/>
      <c r="K1379" s="128"/>
    </row>
    <row r="1380" spans="1:11" x14ac:dyDescent="0.3">
      <c r="A1380" s="73">
        <v>41843</v>
      </c>
      <c r="B1380" s="130">
        <v>1987.01001</v>
      </c>
      <c r="C1380" s="125">
        <f t="shared" si="92"/>
        <v>7.187671677872709E-3</v>
      </c>
      <c r="D1380" s="128">
        <f t="shared" si="93"/>
        <v>7187.6716778727086</v>
      </c>
      <c r="E1380" s="128">
        <f t="shared" ca="1" si="94"/>
        <v>42925.133228115359</v>
      </c>
      <c r="F1380" s="124">
        <f t="shared" ca="1" si="95"/>
        <v>0.1755716669131786</v>
      </c>
      <c r="G1380" s="128"/>
      <c r="H1380" s="128"/>
      <c r="I1380" s="124"/>
      <c r="J1380" s="125"/>
      <c r="K1380" s="128"/>
    </row>
    <row r="1381" spans="1:11" x14ac:dyDescent="0.3">
      <c r="A1381" s="73">
        <v>41842</v>
      </c>
      <c r="B1381" s="130">
        <v>1983.530029</v>
      </c>
      <c r="C1381" s="125">
        <f t="shared" si="92"/>
        <v>1.0093174854552744E-2</v>
      </c>
      <c r="D1381" s="128">
        <f t="shared" si="93"/>
        <v>10093.174854552744</v>
      </c>
      <c r="E1381" s="128">
        <f t="shared" ca="1" si="94"/>
        <v>42925.133228115359</v>
      </c>
      <c r="F1381" s="124">
        <f t="shared" ca="1" si="95"/>
        <v>0.17651286428595259</v>
      </c>
      <c r="G1381" s="128"/>
      <c r="H1381" s="128"/>
      <c r="I1381" s="124"/>
      <c r="J1381" s="125"/>
      <c r="K1381" s="128"/>
    </row>
    <row r="1382" spans="1:11" x14ac:dyDescent="0.3">
      <c r="A1382" s="73">
        <v>41841</v>
      </c>
      <c r="B1382" s="130">
        <v>1973.630005</v>
      </c>
      <c r="C1382" s="125">
        <f t="shared" si="92"/>
        <v>-2.0327251794880485E-3</v>
      </c>
      <c r="D1382" s="128">
        <f t="shared" si="93"/>
        <v>-2032.7251794880485</v>
      </c>
      <c r="E1382" s="128">
        <f t="shared" ca="1" si="94"/>
        <v>42925.133228115359</v>
      </c>
      <c r="F1382" s="124">
        <f t="shared" ca="1" si="95"/>
        <v>0.1661791829940571</v>
      </c>
      <c r="G1382" s="128"/>
      <c r="H1382" s="128"/>
      <c r="I1382" s="124"/>
      <c r="J1382" s="125"/>
      <c r="K1382" s="128"/>
    </row>
    <row r="1383" spans="1:11" x14ac:dyDescent="0.3">
      <c r="A1383" s="73">
        <v>41838</v>
      </c>
      <c r="B1383" s="130">
        <v>1978.219971</v>
      </c>
      <c r="C1383" s="125">
        <f t="shared" si="92"/>
        <v>-3.6364585253400028E-3</v>
      </c>
      <c r="D1383" s="128">
        <f t="shared" si="93"/>
        <v>-3636.4585253400028</v>
      </c>
      <c r="E1383" s="128">
        <f t="shared" ca="1" si="94"/>
        <v>42925.133228115359</v>
      </c>
      <c r="F1383" s="124">
        <f t="shared" ca="1" si="95"/>
        <v>0.16672659119268252</v>
      </c>
      <c r="G1383" s="128"/>
      <c r="H1383" s="128"/>
      <c r="I1383" s="124"/>
      <c r="J1383" s="125"/>
      <c r="K1383" s="128"/>
    </row>
    <row r="1384" spans="1:11" x14ac:dyDescent="0.3">
      <c r="A1384" s="73">
        <v>41837</v>
      </c>
      <c r="B1384" s="130">
        <v>1958.119995</v>
      </c>
      <c r="C1384" s="125">
        <f t="shared" si="92"/>
        <v>-8.3560381449494514E-3</v>
      </c>
      <c r="D1384" s="128">
        <f t="shared" si="93"/>
        <v>-8356.0381449494507</v>
      </c>
      <c r="E1384" s="128">
        <f t="shared" ca="1" si="94"/>
        <v>42925.133228115359</v>
      </c>
      <c r="F1384" s="124">
        <f t="shared" ca="1" si="95"/>
        <v>0.15721978993166608</v>
      </c>
      <c r="G1384" s="128"/>
      <c r="H1384" s="128"/>
      <c r="I1384" s="124"/>
      <c r="J1384" s="125"/>
      <c r="K1384" s="128"/>
    </row>
    <row r="1385" spans="1:11" x14ac:dyDescent="0.3">
      <c r="A1385" s="73">
        <v>41836</v>
      </c>
      <c r="B1385" s="130">
        <v>1981.5699460000001</v>
      </c>
      <c r="C1385" s="125">
        <f t="shared" si="92"/>
        <v>4.1807716061061928E-3</v>
      </c>
      <c r="D1385" s="128">
        <f t="shared" si="93"/>
        <v>4180.7716061061928</v>
      </c>
      <c r="E1385" s="128">
        <f t="shared" ca="1" si="94"/>
        <v>42925.133228115359</v>
      </c>
      <c r="F1385" s="124">
        <f t="shared" ca="1" si="95"/>
        <v>0.17296385745267129</v>
      </c>
      <c r="G1385" s="128"/>
      <c r="H1385" s="128"/>
      <c r="I1385" s="124"/>
      <c r="J1385" s="125"/>
      <c r="K1385" s="128"/>
    </row>
    <row r="1386" spans="1:11" x14ac:dyDescent="0.3">
      <c r="A1386" s="73">
        <v>41835</v>
      </c>
      <c r="B1386" s="130">
        <v>1973.280029</v>
      </c>
      <c r="C1386" s="125">
        <f t="shared" si="92"/>
        <v>6.6574071068945528E-3</v>
      </c>
      <c r="D1386" s="128">
        <f t="shared" si="93"/>
        <v>6657.4071068945532</v>
      </c>
      <c r="E1386" s="128">
        <f t="shared" ca="1" si="94"/>
        <v>42925.133228115359</v>
      </c>
      <c r="F1386" s="124">
        <f t="shared" ca="1" si="95"/>
        <v>0.17393554032410519</v>
      </c>
      <c r="G1386" s="128"/>
      <c r="H1386" s="128"/>
      <c r="I1386" s="124"/>
      <c r="J1386" s="125"/>
      <c r="K1386" s="128"/>
    </row>
    <row r="1387" spans="1:11" x14ac:dyDescent="0.3">
      <c r="A1387" s="73">
        <v>41834</v>
      </c>
      <c r="B1387" s="130">
        <v>1977.099976</v>
      </c>
      <c r="C1387" s="125">
        <f t="shared" si="92"/>
        <v>8.2306703456449526E-3</v>
      </c>
      <c r="D1387" s="128">
        <f t="shared" si="93"/>
        <v>8230.6703456449522</v>
      </c>
      <c r="E1387" s="128">
        <f t="shared" ca="1" si="94"/>
        <v>42925.133228115359</v>
      </c>
      <c r="F1387" s="124">
        <f t="shared" ca="1" si="95"/>
        <v>0.17947094377082951</v>
      </c>
      <c r="G1387" s="128"/>
      <c r="H1387" s="128"/>
      <c r="I1387" s="124"/>
      <c r="J1387" s="125"/>
      <c r="K1387" s="128"/>
    </row>
    <row r="1388" spans="1:11" x14ac:dyDescent="0.3">
      <c r="A1388" s="73">
        <v>41831</v>
      </c>
      <c r="B1388" s="130">
        <v>1967.5699460000001</v>
      </c>
      <c r="C1388" s="125">
        <f t="shared" si="92"/>
        <v>5.2881000364572994E-3</v>
      </c>
      <c r="D1388" s="128">
        <f t="shared" si="93"/>
        <v>5288.1000364572992</v>
      </c>
      <c r="E1388" s="128">
        <f t="shared" ca="1" si="94"/>
        <v>42925.133228115359</v>
      </c>
      <c r="F1388" s="124">
        <f t="shared" ca="1" si="95"/>
        <v>0.1694323601783061</v>
      </c>
      <c r="G1388" s="128"/>
      <c r="H1388" s="128"/>
      <c r="I1388" s="124"/>
      <c r="J1388" s="125"/>
      <c r="K1388" s="128"/>
    </row>
    <row r="1389" spans="1:11" x14ac:dyDescent="0.3">
      <c r="A1389" s="73">
        <v>41830</v>
      </c>
      <c r="B1389" s="130">
        <v>1964.6800539999999</v>
      </c>
      <c r="C1389" s="125">
        <f t="shared" si="92"/>
        <v>2.6281939668095777E-3</v>
      </c>
      <c r="D1389" s="128">
        <f t="shared" si="93"/>
        <v>2628.1939668095779</v>
      </c>
      <c r="E1389" s="128">
        <f t="shared" ca="1" si="94"/>
        <v>42925.133228115359</v>
      </c>
      <c r="F1389" s="124">
        <f t="shared" ca="1" si="95"/>
        <v>0.16932020961313432</v>
      </c>
      <c r="G1389" s="128"/>
      <c r="H1389" s="128"/>
      <c r="I1389" s="124"/>
      <c r="J1389" s="125"/>
      <c r="K1389" s="128"/>
    </row>
    <row r="1390" spans="1:11" x14ac:dyDescent="0.3">
      <c r="A1390" s="73">
        <v>41829</v>
      </c>
      <c r="B1390" s="130">
        <v>1972.829956</v>
      </c>
      <c r="C1390" s="125">
        <f t="shared" si="92"/>
        <v>1.1718056715638747E-2</v>
      </c>
      <c r="D1390" s="128">
        <f t="shared" si="93"/>
        <v>11718.056715638748</v>
      </c>
      <c r="E1390" s="128">
        <f t="shared" ca="1" si="94"/>
        <v>42925.133228115359</v>
      </c>
      <c r="F1390" s="124">
        <f t="shared" ca="1" si="95"/>
        <v>0.1777948516698924</v>
      </c>
      <c r="G1390" s="128"/>
      <c r="H1390" s="128"/>
      <c r="I1390" s="124"/>
      <c r="J1390" s="125"/>
      <c r="K1390" s="128"/>
    </row>
    <row r="1391" spans="1:11" x14ac:dyDescent="0.3">
      <c r="A1391" s="73">
        <v>41828</v>
      </c>
      <c r="B1391" s="130">
        <v>1963.709961</v>
      </c>
      <c r="C1391" s="125">
        <f t="shared" si="92"/>
        <v>5.6046591447467264E-4</v>
      </c>
      <c r="D1391" s="128">
        <f t="shared" si="93"/>
        <v>560.46591447467267</v>
      </c>
      <c r="E1391" s="128">
        <f t="shared" ca="1" si="94"/>
        <v>42925.133228115359</v>
      </c>
      <c r="F1391" s="124">
        <f t="shared" ca="1" si="95"/>
        <v>0.18824047085307116</v>
      </c>
      <c r="G1391" s="128"/>
      <c r="H1391" s="128"/>
      <c r="I1391" s="124"/>
      <c r="J1391" s="125"/>
      <c r="K1391" s="128"/>
    </row>
    <row r="1392" spans="1:11" x14ac:dyDescent="0.3">
      <c r="A1392" s="73">
        <v>41827</v>
      </c>
      <c r="B1392" s="130">
        <v>1977.650024</v>
      </c>
      <c r="C1392" s="125">
        <f t="shared" si="92"/>
        <v>7.529805355244612E-3</v>
      </c>
      <c r="D1392" s="128">
        <f t="shared" si="93"/>
        <v>7529.8053552446117</v>
      </c>
      <c r="E1392" s="128">
        <f t="shared" ca="1" si="94"/>
        <v>42925.133228115359</v>
      </c>
      <c r="F1392" s="124">
        <f t="shared" ca="1" si="95"/>
        <v>0.19689290732558873</v>
      </c>
      <c r="G1392" s="128"/>
      <c r="H1392" s="128"/>
      <c r="I1392" s="124"/>
      <c r="J1392" s="125"/>
      <c r="K1392" s="128"/>
    </row>
    <row r="1393" spans="1:11" x14ac:dyDescent="0.3">
      <c r="A1393" s="73">
        <v>41823</v>
      </c>
      <c r="B1393" s="130">
        <v>1985.4399410000001</v>
      </c>
      <c r="C1393" s="125">
        <f t="shared" si="92"/>
        <v>1.3248393076207954E-2</v>
      </c>
      <c r="D1393" s="128">
        <f t="shared" si="93"/>
        <v>13248.393076207954</v>
      </c>
      <c r="E1393" s="128">
        <f t="shared" ca="1" si="94"/>
        <v>42925.133228115359</v>
      </c>
      <c r="F1393" s="124">
        <f t="shared" ca="1" si="95"/>
        <v>0.21029466625305826</v>
      </c>
      <c r="G1393" s="128"/>
      <c r="H1393" s="128"/>
      <c r="I1393" s="124"/>
      <c r="J1393" s="125"/>
      <c r="K1393" s="128"/>
    </row>
    <row r="1394" spans="1:11" x14ac:dyDescent="0.3">
      <c r="A1394" s="73">
        <v>41822</v>
      </c>
      <c r="B1394" s="130">
        <v>1974.619995</v>
      </c>
      <c r="C1394" s="125">
        <f t="shared" si="92"/>
        <v>9.0138965039385788E-3</v>
      </c>
      <c r="D1394" s="128">
        <f t="shared" si="93"/>
        <v>9013.8965039385785</v>
      </c>
      <c r="E1394" s="128">
        <f t="shared" ca="1" si="94"/>
        <v>42925.133228115359</v>
      </c>
      <c r="F1394" s="124">
        <f t="shared" ca="1" si="95"/>
        <v>0.21002026904368321</v>
      </c>
      <c r="G1394" s="128"/>
      <c r="H1394" s="128"/>
      <c r="I1394" s="124"/>
      <c r="J1394" s="125"/>
      <c r="K1394" s="128"/>
    </row>
    <row r="1395" spans="1:11" x14ac:dyDescent="0.3">
      <c r="A1395" s="73">
        <v>41821</v>
      </c>
      <c r="B1395" s="130">
        <v>1973.3199460000001</v>
      </c>
      <c r="C1395" s="125">
        <f t="shared" si="92"/>
        <v>1.6132913228867896E-2</v>
      </c>
      <c r="D1395" s="128">
        <f t="shared" si="93"/>
        <v>16132.913228867896</v>
      </c>
      <c r="E1395" s="128">
        <f t="shared" ca="1" si="94"/>
        <v>42925.133228115359</v>
      </c>
      <c r="F1395" s="124">
        <f t="shared" ca="1" si="95"/>
        <v>0.22155979253995395</v>
      </c>
      <c r="G1395" s="128"/>
      <c r="H1395" s="128"/>
      <c r="I1395" s="124"/>
      <c r="J1395" s="125"/>
      <c r="K1395" s="128"/>
    </row>
    <row r="1396" spans="1:11" x14ac:dyDescent="0.3">
      <c r="A1396" s="73">
        <v>41820</v>
      </c>
      <c r="B1396" s="130">
        <v>1960.2299800000001</v>
      </c>
      <c r="C1396" s="125">
        <f t="shared" si="92"/>
        <v>1.1585397033731182E-2</v>
      </c>
      <c r="D1396" s="128">
        <f t="shared" si="93"/>
        <v>11585.397033731182</v>
      </c>
      <c r="E1396" s="128">
        <f t="shared" ca="1" si="94"/>
        <v>42925.133228115359</v>
      </c>
      <c r="F1396" s="124">
        <f t="shared" ca="1" si="95"/>
        <v>0.2144565532291387</v>
      </c>
      <c r="G1396" s="128"/>
      <c r="H1396" s="128"/>
      <c r="I1396" s="124"/>
      <c r="J1396" s="125"/>
      <c r="K1396" s="128"/>
    </row>
    <row r="1397" spans="1:11" x14ac:dyDescent="0.3">
      <c r="A1397" s="73">
        <v>41817</v>
      </c>
      <c r="B1397" s="130">
        <v>1960.959961</v>
      </c>
      <c r="C1397" s="125">
        <f t="shared" si="92"/>
        <v>1.280882084357704E-2</v>
      </c>
      <c r="D1397" s="128">
        <f t="shared" si="93"/>
        <v>12808.820843577039</v>
      </c>
      <c r="E1397" s="128">
        <f t="shared" ca="1" si="94"/>
        <v>42925.133228115359</v>
      </c>
      <c r="F1397" s="124">
        <f t="shared" ca="1" si="95"/>
        <v>0.21424679766410626</v>
      </c>
      <c r="G1397" s="128"/>
      <c r="H1397" s="128"/>
      <c r="I1397" s="124"/>
      <c r="J1397" s="125"/>
      <c r="K1397" s="128"/>
    </row>
    <row r="1398" spans="1:11" x14ac:dyDescent="0.3">
      <c r="A1398" s="73">
        <v>41816</v>
      </c>
      <c r="B1398" s="130">
        <v>1957.219971</v>
      </c>
      <c r="C1398" s="125">
        <f t="shared" si="92"/>
        <v>1.4045824440414023E-2</v>
      </c>
      <c r="D1398" s="128">
        <f t="shared" si="93"/>
        <v>14045.824440414022</v>
      </c>
      <c r="E1398" s="128">
        <f t="shared" ca="1" si="94"/>
        <v>42925.133228115359</v>
      </c>
      <c r="F1398" s="124">
        <f t="shared" ca="1" si="95"/>
        <v>0.21847992608018663</v>
      </c>
      <c r="G1398" s="128"/>
      <c r="H1398" s="128"/>
      <c r="I1398" s="124"/>
      <c r="J1398" s="125"/>
      <c r="K1398" s="128"/>
    </row>
    <row r="1399" spans="1:11" x14ac:dyDescent="0.3">
      <c r="A1399" s="73">
        <v>41815</v>
      </c>
      <c r="B1399" s="130">
        <v>1959.530029</v>
      </c>
      <c r="C1399" s="125">
        <f t="shared" si="92"/>
        <v>8.0457298917706588E-3</v>
      </c>
      <c r="D1399" s="128">
        <f t="shared" si="93"/>
        <v>8045.7298917706585</v>
      </c>
      <c r="E1399" s="128">
        <f t="shared" ca="1" si="94"/>
        <v>42925.133228115359</v>
      </c>
      <c r="F1399" s="124">
        <f t="shared" ca="1" si="95"/>
        <v>0.21468515281401723</v>
      </c>
      <c r="G1399" s="128"/>
      <c r="H1399" s="128"/>
      <c r="I1399" s="124"/>
      <c r="J1399" s="125"/>
      <c r="K1399" s="128"/>
    </row>
    <row r="1400" spans="1:11" x14ac:dyDescent="0.3">
      <c r="A1400" s="73">
        <v>41814</v>
      </c>
      <c r="B1400" s="130">
        <v>1949.9799800000001</v>
      </c>
      <c r="C1400" s="125">
        <f t="shared" si="92"/>
        <v>-4.1524663536585127E-4</v>
      </c>
      <c r="D1400" s="128">
        <f t="shared" si="93"/>
        <v>-415.24663536585126</v>
      </c>
      <c r="E1400" s="128">
        <f t="shared" ca="1" si="94"/>
        <v>42925.133228115359</v>
      </c>
      <c r="F1400" s="124">
        <f t="shared" ca="1" si="95"/>
        <v>0.2162593514697595</v>
      </c>
      <c r="G1400" s="128"/>
      <c r="H1400" s="128"/>
      <c r="I1400" s="124"/>
      <c r="J1400" s="125"/>
      <c r="K1400" s="128"/>
    </row>
    <row r="1401" spans="1:11" x14ac:dyDescent="0.3">
      <c r="A1401" s="73">
        <v>41813</v>
      </c>
      <c r="B1401" s="130">
        <v>1962.6099850000001</v>
      </c>
      <c r="C1401" s="125">
        <f t="shared" si="92"/>
        <v>5.811581628256679E-3</v>
      </c>
      <c r="D1401" s="128">
        <f t="shared" si="93"/>
        <v>5811.5816282566793</v>
      </c>
      <c r="E1401" s="128">
        <f t="shared" ca="1" si="94"/>
        <v>42925.133228115359</v>
      </c>
      <c r="F1401" s="124">
        <f t="shared" ca="1" si="95"/>
        <v>0.2358771239583406</v>
      </c>
      <c r="G1401" s="128"/>
      <c r="H1401" s="128"/>
      <c r="I1401" s="124"/>
      <c r="J1401" s="125"/>
      <c r="K1401" s="128"/>
    </row>
    <row r="1402" spans="1:11" x14ac:dyDescent="0.3">
      <c r="A1402" s="73">
        <v>41810</v>
      </c>
      <c r="B1402" s="130">
        <v>1962.869995</v>
      </c>
      <c r="C1402" s="125">
        <f t="shared" si="92"/>
        <v>6.8891858207802414E-3</v>
      </c>
      <c r="D1402" s="128">
        <f t="shared" si="93"/>
        <v>6889.1858207802416</v>
      </c>
      <c r="E1402" s="128">
        <f t="shared" ca="1" si="94"/>
        <v>42925.133228115359</v>
      </c>
      <c r="F1402" s="124">
        <f t="shared" ca="1" si="95"/>
        <v>0.24777987109734068</v>
      </c>
      <c r="G1402" s="128"/>
      <c r="H1402" s="128"/>
      <c r="I1402" s="124"/>
      <c r="J1402" s="125"/>
      <c r="K1402" s="128"/>
    </row>
    <row r="1403" spans="1:11" x14ac:dyDescent="0.3">
      <c r="A1403" s="73">
        <v>41809</v>
      </c>
      <c r="B1403" s="130">
        <v>1959.4799800000001</v>
      </c>
      <c r="C1403" s="125">
        <f t="shared" si="92"/>
        <v>9.801809561789776E-3</v>
      </c>
      <c r="D1403" s="128">
        <f t="shared" si="93"/>
        <v>9801.8095617897761</v>
      </c>
      <c r="E1403" s="128">
        <f t="shared" ca="1" si="94"/>
        <v>45302.394430481567</v>
      </c>
      <c r="F1403" s="124">
        <f t="shared" ca="1" si="95"/>
        <v>0.23049673364177803</v>
      </c>
      <c r="G1403" s="128"/>
      <c r="H1403" s="128"/>
      <c r="I1403" s="124"/>
      <c r="J1403" s="125"/>
      <c r="K1403" s="128"/>
    </row>
    <row r="1404" spans="1:11" x14ac:dyDescent="0.3">
      <c r="A1404" s="73">
        <v>41808</v>
      </c>
      <c r="B1404" s="130">
        <v>1956.9799800000001</v>
      </c>
      <c r="C1404" s="125">
        <f t="shared" si="92"/>
        <v>1.5094287468373935E-2</v>
      </c>
      <c r="D1404" s="128">
        <f t="shared" si="93"/>
        <v>15094.287468373936</v>
      </c>
      <c r="E1404" s="128">
        <f t="shared" ca="1" si="94"/>
        <v>45302.394430481567</v>
      </c>
      <c r="F1404" s="124">
        <f t="shared" ca="1" si="95"/>
        <v>0.23220776651424457</v>
      </c>
      <c r="G1404" s="128"/>
      <c r="H1404" s="128"/>
      <c r="I1404" s="124"/>
      <c r="J1404" s="125"/>
      <c r="K1404" s="128"/>
    </row>
    <row r="1405" spans="1:11" x14ac:dyDescent="0.3">
      <c r="A1405" s="73">
        <v>41807</v>
      </c>
      <c r="B1405" s="130">
        <v>1941.98999</v>
      </c>
      <c r="C1405" s="125">
        <f t="shared" si="92"/>
        <v>9.2244211180747548E-3</v>
      </c>
      <c r="D1405" s="128">
        <f t="shared" si="93"/>
        <v>9224.4211180747552</v>
      </c>
      <c r="E1405" s="128">
        <f t="shared" ca="1" si="94"/>
        <v>45302.394430481567</v>
      </c>
      <c r="F1405" s="124">
        <f t="shared" ca="1" si="95"/>
        <v>0.19218746393146247</v>
      </c>
      <c r="G1405" s="128"/>
      <c r="H1405" s="128"/>
      <c r="I1405" s="124"/>
      <c r="J1405" s="125"/>
      <c r="K1405" s="128"/>
    </row>
    <row r="1406" spans="1:11" x14ac:dyDescent="0.3">
      <c r="A1406" s="73">
        <v>41806</v>
      </c>
      <c r="B1406" s="130">
        <v>1937.780029</v>
      </c>
      <c r="C1406" s="125">
        <f t="shared" si="92"/>
        <v>6.6546793939572524E-3</v>
      </c>
      <c r="D1406" s="128">
        <f t="shared" si="93"/>
        <v>6654.6793939572526</v>
      </c>
      <c r="E1406" s="128">
        <f t="shared" ca="1" si="94"/>
        <v>45302.394430481567</v>
      </c>
      <c r="F1406" s="124">
        <f t="shared" ca="1" si="95"/>
        <v>0.17312521402922409</v>
      </c>
      <c r="G1406" s="128"/>
      <c r="H1406" s="128"/>
      <c r="I1406" s="124"/>
      <c r="J1406" s="125"/>
      <c r="K1406" s="128"/>
    </row>
    <row r="1407" spans="1:11" x14ac:dyDescent="0.3">
      <c r="A1407" s="73">
        <v>41803</v>
      </c>
      <c r="B1407" s="130">
        <v>1936.160034</v>
      </c>
      <c r="C1407" s="125">
        <f t="shared" si="92"/>
        <v>6.545167762773918E-3</v>
      </c>
      <c r="D1407" s="128">
        <f t="shared" si="93"/>
        <v>6545.1677627739182</v>
      </c>
      <c r="E1407" s="128">
        <f t="shared" ca="1" si="94"/>
        <v>45302.394430481567</v>
      </c>
      <c r="F1407" s="124">
        <f t="shared" ca="1" si="95"/>
        <v>0.18127683761848612</v>
      </c>
      <c r="G1407" s="128"/>
      <c r="H1407" s="128"/>
      <c r="I1407" s="124"/>
      <c r="J1407" s="125"/>
      <c r="K1407" s="128"/>
    </row>
    <row r="1408" spans="1:11" x14ac:dyDescent="0.3">
      <c r="A1408" s="73">
        <v>41802</v>
      </c>
      <c r="B1408" s="130">
        <v>1930.1099850000001</v>
      </c>
      <c r="C1408" s="125">
        <f t="shared" si="92"/>
        <v>5.2498949744290702E-3</v>
      </c>
      <c r="D1408" s="128">
        <f t="shared" si="93"/>
        <v>5249.8949744290703</v>
      </c>
      <c r="E1408" s="128">
        <f t="shared" ca="1" si="94"/>
        <v>45302.394430481567</v>
      </c>
      <c r="F1408" s="124">
        <f t="shared" ca="1" si="95"/>
        <v>0.18649684257986077</v>
      </c>
      <c r="G1408" s="128"/>
      <c r="H1408" s="128"/>
      <c r="I1408" s="124"/>
      <c r="J1408" s="125"/>
      <c r="K1408" s="128"/>
    </row>
    <row r="1409" spans="1:11" x14ac:dyDescent="0.3">
      <c r="A1409" s="73">
        <v>41801</v>
      </c>
      <c r="B1409" s="130">
        <v>1943.8900149999999</v>
      </c>
      <c r="C1409" s="125">
        <f t="shared" si="92"/>
        <v>1.7860688394495616E-2</v>
      </c>
      <c r="D1409" s="128">
        <f t="shared" si="93"/>
        <v>17860.688394495617</v>
      </c>
      <c r="E1409" s="128">
        <f t="shared" ca="1" si="94"/>
        <v>45302.394430481567</v>
      </c>
      <c r="F1409" s="124">
        <f t="shared" ca="1" si="95"/>
        <v>0.18793543769038079</v>
      </c>
      <c r="G1409" s="128"/>
      <c r="H1409" s="128"/>
      <c r="I1409" s="124"/>
      <c r="J1409" s="125"/>
      <c r="K1409" s="128"/>
    </row>
    <row r="1410" spans="1:11" x14ac:dyDescent="0.3">
      <c r="A1410" s="73">
        <v>41800</v>
      </c>
      <c r="B1410" s="130">
        <v>1950.790039</v>
      </c>
      <c r="C1410" s="125">
        <f t="shared" si="92"/>
        <v>2.0335687510702138E-2</v>
      </c>
      <c r="D1410" s="128">
        <f t="shared" si="93"/>
        <v>20335.687510702137</v>
      </c>
      <c r="E1410" s="128">
        <f t="shared" ca="1" si="94"/>
        <v>45302.394430481567</v>
      </c>
      <c r="F1410" s="124">
        <f t="shared" ca="1" si="95"/>
        <v>0.20977725225389765</v>
      </c>
      <c r="G1410" s="128"/>
      <c r="H1410" s="128"/>
      <c r="I1410" s="124"/>
      <c r="J1410" s="125"/>
      <c r="K1410" s="128"/>
    </row>
    <row r="1411" spans="1:11" x14ac:dyDescent="0.3">
      <c r="A1411" s="73">
        <v>41799</v>
      </c>
      <c r="B1411" s="130">
        <v>1951.2700199999999</v>
      </c>
      <c r="C1411" s="125">
        <f t="shared" si="92"/>
        <v>2.669781072951416E-2</v>
      </c>
      <c r="D1411" s="128">
        <f t="shared" si="93"/>
        <v>26697.81072951416</v>
      </c>
      <c r="E1411" s="128">
        <f t="shared" ca="1" si="94"/>
        <v>45302.394430481567</v>
      </c>
      <c r="F1411" s="124">
        <f t="shared" ca="1" si="95"/>
        <v>0.19994712230895706</v>
      </c>
      <c r="G1411" s="128"/>
      <c r="H1411" s="128"/>
      <c r="I1411" s="124"/>
      <c r="J1411" s="125"/>
      <c r="K1411" s="128"/>
    </row>
    <row r="1412" spans="1:11" x14ac:dyDescent="0.3">
      <c r="A1412" s="73">
        <v>41796</v>
      </c>
      <c r="B1412" s="130">
        <v>1949.4399410000001</v>
      </c>
      <c r="C1412" s="125">
        <f t="shared" si="92"/>
        <v>3.0092603554537245E-2</v>
      </c>
      <c r="D1412" s="128">
        <f t="shared" si="93"/>
        <v>30092.603554537243</v>
      </c>
      <c r="E1412" s="128">
        <f t="shared" ca="1" si="94"/>
        <v>45302.394430481567</v>
      </c>
      <c r="F1412" s="124">
        <f t="shared" ca="1" si="95"/>
        <v>0.18664962532957086</v>
      </c>
      <c r="G1412" s="128"/>
      <c r="H1412" s="128"/>
      <c r="I1412" s="124"/>
      <c r="J1412" s="125"/>
      <c r="K1412" s="128"/>
    </row>
    <row r="1413" spans="1:11" x14ac:dyDescent="0.3">
      <c r="A1413" s="73">
        <v>41795</v>
      </c>
      <c r="B1413" s="130">
        <v>1940.459961</v>
      </c>
      <c r="C1413" s="125">
        <f t="shared" si="92"/>
        <v>2.776964942012583E-2</v>
      </c>
      <c r="D1413" s="128">
        <f t="shared" si="93"/>
        <v>27769.649420125832</v>
      </c>
      <c r="E1413" s="128">
        <f t="shared" ca="1" si="94"/>
        <v>45302.394430481567</v>
      </c>
      <c r="F1413" s="124">
        <f t="shared" ca="1" si="95"/>
        <v>0.18077374380613809</v>
      </c>
      <c r="G1413" s="128"/>
      <c r="H1413" s="128"/>
      <c r="I1413" s="124"/>
      <c r="J1413" s="125"/>
      <c r="K1413" s="128"/>
    </row>
    <row r="1414" spans="1:11" x14ac:dyDescent="0.3">
      <c r="A1414" s="73">
        <v>41794</v>
      </c>
      <c r="B1414" s="130">
        <v>1927.880005</v>
      </c>
      <c r="C1414" s="125">
        <f t="shared" si="92"/>
        <v>2.9394045531809132E-2</v>
      </c>
      <c r="D1414" s="128">
        <f t="shared" si="93"/>
        <v>29394.045531809134</v>
      </c>
      <c r="E1414" s="128">
        <f t="shared" ca="1" si="94"/>
        <v>45302.394430481567</v>
      </c>
      <c r="F1414" s="124">
        <f t="shared" ca="1" si="95"/>
        <v>0.18817173780807339</v>
      </c>
      <c r="G1414" s="128"/>
      <c r="H1414" s="128"/>
      <c r="I1414" s="124"/>
      <c r="J1414" s="125"/>
      <c r="K1414" s="128"/>
    </row>
    <row r="1415" spans="1:11" x14ac:dyDescent="0.3">
      <c r="A1415" s="73">
        <v>41793</v>
      </c>
      <c r="B1415" s="130">
        <v>1924.23999</v>
      </c>
      <c r="C1415" s="125">
        <f t="shared" si="92"/>
        <v>2.0773672689775369E-2</v>
      </c>
      <c r="D1415" s="128">
        <f t="shared" si="93"/>
        <v>20773.672689775369</v>
      </c>
      <c r="E1415" s="128">
        <f t="shared" ca="1" si="94"/>
        <v>45302.394430481567</v>
      </c>
      <c r="F1415" s="124">
        <f t="shared" ca="1" si="95"/>
        <v>0.19599724115611061</v>
      </c>
      <c r="G1415" s="128"/>
      <c r="H1415" s="128"/>
      <c r="I1415" s="124"/>
      <c r="J1415" s="125"/>
      <c r="K1415" s="128"/>
    </row>
    <row r="1416" spans="1:11" x14ac:dyDescent="0.3">
      <c r="A1416" s="73">
        <v>41792</v>
      </c>
      <c r="B1416" s="130">
        <v>1924.969971</v>
      </c>
      <c r="C1416" s="125">
        <f t="shared" ref="C1416:C1479" si="96">B1416/B1426-1</f>
        <v>2.5087059938603495E-2</v>
      </c>
      <c r="D1416" s="128">
        <f t="shared" ref="D1416:D1479" si="97">C1416*$B$5</f>
        <v>25087.059938603496</v>
      </c>
      <c r="E1416" s="128">
        <f t="shared" ref="E1416:E1479" ca="1" si="98">ABS(_xlfn.PERCENTILE.INC(OFFSET(D1416,0,0,Window),1-VaRLevel))</f>
        <v>45302.394430481567</v>
      </c>
      <c r="F1416" s="124">
        <f t="shared" ca="1" si="95"/>
        <v>0.17996418069375575</v>
      </c>
      <c r="G1416" s="128"/>
      <c r="H1416" s="128"/>
      <c r="I1416" s="124"/>
      <c r="J1416" s="125"/>
      <c r="K1416" s="128"/>
    </row>
    <row r="1417" spans="1:11" x14ac:dyDescent="0.3">
      <c r="A1417" s="73">
        <v>41789</v>
      </c>
      <c r="B1417" s="130">
        <v>1923.5699460000001</v>
      </c>
      <c r="C1417" s="125">
        <f t="shared" si="96"/>
        <v>2.8179688738441122E-2</v>
      </c>
      <c r="D1417" s="128">
        <f t="shared" si="97"/>
        <v>28179.688738441124</v>
      </c>
      <c r="E1417" s="128">
        <f t="shared" ca="1" si="98"/>
        <v>45302.394430481567</v>
      </c>
      <c r="F1417" s="124">
        <f t="shared" ref="F1417:F1480" ca="1" si="99">B1417/OFFSET(B1417,250,0)-1</f>
        <v>0.17260817010597318</v>
      </c>
      <c r="G1417" s="128"/>
      <c r="H1417" s="128"/>
      <c r="I1417" s="124"/>
      <c r="J1417" s="125"/>
      <c r="K1417" s="128"/>
    </row>
    <row r="1418" spans="1:11" x14ac:dyDescent="0.3">
      <c r="A1418" s="73">
        <v>41788</v>
      </c>
      <c r="B1418" s="130">
        <v>1920.030029</v>
      </c>
      <c r="C1418" s="125">
        <f t="shared" si="96"/>
        <v>1.6679639463651919E-2</v>
      </c>
      <c r="D1418" s="128">
        <f t="shared" si="97"/>
        <v>16679.639463651918</v>
      </c>
      <c r="E1418" s="128">
        <f t="shared" ca="1" si="98"/>
        <v>45302.394430481567</v>
      </c>
      <c r="F1418" s="124">
        <f t="shared" ca="1" si="99"/>
        <v>0.17739801609942729</v>
      </c>
      <c r="G1418" s="128"/>
      <c r="H1418" s="128"/>
      <c r="I1418" s="124"/>
      <c r="J1418" s="125"/>
      <c r="K1418" s="128"/>
    </row>
    <row r="1419" spans="1:11" x14ac:dyDescent="0.3">
      <c r="A1419" s="73">
        <v>41787</v>
      </c>
      <c r="B1419" s="130">
        <v>1909.780029</v>
      </c>
      <c r="C1419" s="125">
        <f t="shared" si="96"/>
        <v>6.4982362214622835E-3</v>
      </c>
      <c r="D1419" s="128">
        <f t="shared" si="97"/>
        <v>6498.2362214622835</v>
      </c>
      <c r="E1419" s="128">
        <f t="shared" ca="1" si="98"/>
        <v>45302.394430481567</v>
      </c>
      <c r="F1419" s="124">
        <f t="shared" ca="1" si="99"/>
        <v>0.15435713623095682</v>
      </c>
      <c r="G1419" s="128"/>
      <c r="H1419" s="128"/>
      <c r="I1419" s="124"/>
      <c r="J1419" s="125"/>
      <c r="K1419" s="128"/>
    </row>
    <row r="1420" spans="1:11" x14ac:dyDescent="0.3">
      <c r="A1420" s="73">
        <v>41786</v>
      </c>
      <c r="B1420" s="130">
        <v>1911.910034</v>
      </c>
      <c r="C1420" s="125">
        <f t="shared" si="96"/>
        <v>8.04577007191698E-3</v>
      </c>
      <c r="D1420" s="128">
        <f t="shared" si="97"/>
        <v>8045.7700719169798</v>
      </c>
      <c r="E1420" s="128">
        <f t="shared" ca="1" si="98"/>
        <v>45302.394430481567</v>
      </c>
      <c r="F1420" s="124">
        <f t="shared" ca="1" si="99"/>
        <v>0.15988622109144446</v>
      </c>
      <c r="G1420" s="128"/>
      <c r="H1420" s="128"/>
      <c r="I1420" s="124"/>
      <c r="J1420" s="125"/>
      <c r="K1420" s="128"/>
    </row>
    <row r="1421" spans="1:11" x14ac:dyDescent="0.3">
      <c r="A1421" s="73">
        <v>41782</v>
      </c>
      <c r="B1421" s="130">
        <v>1900.530029</v>
      </c>
      <c r="C1421" s="125">
        <f t="shared" si="96"/>
        <v>1.1738240084943508E-2</v>
      </c>
      <c r="D1421" s="128">
        <f t="shared" si="97"/>
        <v>11738.240084943507</v>
      </c>
      <c r="E1421" s="128">
        <f t="shared" ca="1" si="98"/>
        <v>45302.394430481567</v>
      </c>
      <c r="F1421" s="124">
        <f t="shared" ca="1" si="99"/>
        <v>0.14485618679655254</v>
      </c>
      <c r="G1421" s="128"/>
      <c r="H1421" s="128"/>
      <c r="I1421" s="124"/>
      <c r="J1421" s="125"/>
      <c r="K1421" s="128"/>
    </row>
    <row r="1422" spans="1:11" x14ac:dyDescent="0.3">
      <c r="A1422" s="73">
        <v>41781</v>
      </c>
      <c r="B1422" s="130">
        <v>1892.48999</v>
      </c>
      <c r="C1422" s="125">
        <f t="shared" si="96"/>
        <v>8.9889716815443332E-3</v>
      </c>
      <c r="D1422" s="128">
        <f t="shared" si="97"/>
        <v>8988.9716815443335</v>
      </c>
      <c r="E1422" s="128">
        <f t="shared" ca="1" si="98"/>
        <v>45302.394430481567</v>
      </c>
      <c r="F1422" s="124">
        <f t="shared" ca="1" si="99"/>
        <v>0.1472417662062333</v>
      </c>
      <c r="G1422" s="128"/>
      <c r="H1422" s="128"/>
      <c r="I1422" s="124"/>
      <c r="J1422" s="125"/>
      <c r="K1422" s="128"/>
    </row>
    <row r="1423" spans="1:11" x14ac:dyDescent="0.3">
      <c r="A1423" s="73">
        <v>41780</v>
      </c>
      <c r="B1423" s="130">
        <v>1888.030029</v>
      </c>
      <c r="C1423" s="125">
        <f t="shared" si="96"/>
        <v>5.2284186560120904E-3</v>
      </c>
      <c r="D1423" s="128">
        <f t="shared" si="97"/>
        <v>5228.4186560120907</v>
      </c>
      <c r="E1423" s="128">
        <f t="shared" ca="1" si="98"/>
        <v>45302.394430481567</v>
      </c>
      <c r="F1423" s="124">
        <f t="shared" ca="1" si="99"/>
        <v>0.14390704543500465</v>
      </c>
      <c r="G1423" s="128"/>
      <c r="H1423" s="128"/>
      <c r="I1423" s="124"/>
      <c r="J1423" s="125"/>
      <c r="K1423" s="128"/>
    </row>
    <row r="1424" spans="1:11" x14ac:dyDescent="0.3">
      <c r="A1424" s="73">
        <v>41779</v>
      </c>
      <c r="B1424" s="130">
        <v>1872.829956</v>
      </c>
      <c r="C1424" s="125">
        <f t="shared" si="96"/>
        <v>2.7359481503343996E-3</v>
      </c>
      <c r="D1424" s="128">
        <f t="shared" si="97"/>
        <v>2735.9481503343995</v>
      </c>
      <c r="E1424" s="128">
        <f t="shared" ca="1" si="98"/>
        <v>45302.394430481567</v>
      </c>
      <c r="F1424" s="124">
        <f t="shared" ca="1" si="99"/>
        <v>0.13138006050268625</v>
      </c>
      <c r="G1424" s="128"/>
      <c r="H1424" s="128"/>
      <c r="I1424" s="124"/>
      <c r="J1424" s="125"/>
      <c r="K1424" s="128"/>
    </row>
    <row r="1425" spans="1:11" x14ac:dyDescent="0.3">
      <c r="A1425" s="73">
        <v>41778</v>
      </c>
      <c r="B1425" s="130">
        <v>1885.079956</v>
      </c>
      <c r="C1425" s="125">
        <f t="shared" si="96"/>
        <v>2.2281047638528229E-4</v>
      </c>
      <c r="D1425" s="128">
        <f t="shared" si="97"/>
        <v>222.8104763852823</v>
      </c>
      <c r="E1425" s="128">
        <f t="shared" ca="1" si="98"/>
        <v>45302.394430481567</v>
      </c>
      <c r="F1425" s="124">
        <f t="shared" ca="1" si="99"/>
        <v>0.12935843034928562</v>
      </c>
      <c r="G1425" s="128"/>
      <c r="H1425" s="128"/>
      <c r="I1425" s="124"/>
      <c r="J1425" s="125"/>
      <c r="K1425" s="128"/>
    </row>
    <row r="1426" spans="1:11" x14ac:dyDescent="0.3">
      <c r="A1426" s="73">
        <v>41775</v>
      </c>
      <c r="B1426" s="130">
        <v>1877.8599850000001</v>
      </c>
      <c r="C1426" s="125">
        <f t="shared" si="96"/>
        <v>-1.7436394812960776E-3</v>
      </c>
      <c r="D1426" s="128">
        <f t="shared" si="97"/>
        <v>-1743.6394812960775</v>
      </c>
      <c r="E1426" s="128">
        <f t="shared" ca="1" si="98"/>
        <v>45302.394430481567</v>
      </c>
      <c r="F1426" s="124">
        <f t="shared" ca="1" si="99"/>
        <v>0.12697065999804624</v>
      </c>
      <c r="G1426" s="128"/>
      <c r="H1426" s="128"/>
      <c r="I1426" s="124"/>
      <c r="J1426" s="125"/>
      <c r="K1426" s="128"/>
    </row>
    <row r="1427" spans="1:11" x14ac:dyDescent="0.3">
      <c r="A1427" s="73">
        <v>41774</v>
      </c>
      <c r="B1427" s="130">
        <v>1870.849976</v>
      </c>
      <c r="C1427" s="125">
        <f t="shared" si="96"/>
        <v>-6.8111768624163904E-3</v>
      </c>
      <c r="D1427" s="128">
        <f t="shared" si="97"/>
        <v>-6811.1768624163906</v>
      </c>
      <c r="E1427" s="128">
        <f t="shared" ca="1" si="98"/>
        <v>45302.394430481567</v>
      </c>
      <c r="F1427" s="124">
        <f t="shared" ca="1" si="99"/>
        <v>0.12196921596017152</v>
      </c>
      <c r="G1427" s="128"/>
      <c r="H1427" s="128"/>
      <c r="I1427" s="124"/>
      <c r="J1427" s="125"/>
      <c r="K1427" s="128"/>
    </row>
    <row r="1428" spans="1:11" x14ac:dyDescent="0.3">
      <c r="A1428" s="73">
        <v>41773</v>
      </c>
      <c r="B1428" s="130">
        <v>1888.530029</v>
      </c>
      <c r="C1428" s="125">
        <f t="shared" si="96"/>
        <v>2.4311038611024571E-3</v>
      </c>
      <c r="D1428" s="128">
        <f t="shared" si="97"/>
        <v>2431.1038611024569</v>
      </c>
      <c r="E1428" s="128">
        <f t="shared" ca="1" si="98"/>
        <v>45302.394430481567</v>
      </c>
      <c r="F1428" s="124">
        <f t="shared" ca="1" si="99"/>
        <v>0.1442377396637895</v>
      </c>
      <c r="G1428" s="128"/>
      <c r="H1428" s="128"/>
      <c r="I1428" s="124"/>
      <c r="J1428" s="125"/>
      <c r="K1428" s="128"/>
    </row>
    <row r="1429" spans="1:11" x14ac:dyDescent="0.3">
      <c r="A1429" s="73">
        <v>41772</v>
      </c>
      <c r="B1429" s="130">
        <v>1897.4499510000001</v>
      </c>
      <c r="C1429" s="125">
        <f t="shared" si="96"/>
        <v>1.0179252553005558E-2</v>
      </c>
      <c r="D1429" s="128">
        <f t="shared" si="97"/>
        <v>10179.252553005557</v>
      </c>
      <c r="E1429" s="128">
        <f t="shared" ca="1" si="98"/>
        <v>45302.394430481567</v>
      </c>
      <c r="F1429" s="124">
        <f t="shared" ca="1" si="99"/>
        <v>0.14388280412556131</v>
      </c>
      <c r="G1429" s="128"/>
      <c r="H1429" s="128"/>
      <c r="I1429" s="124"/>
      <c r="J1429" s="125"/>
      <c r="K1429" s="128"/>
    </row>
    <row r="1430" spans="1:11" x14ac:dyDescent="0.3">
      <c r="A1430" s="73">
        <v>41771</v>
      </c>
      <c r="B1430" s="130">
        <v>1896.650024</v>
      </c>
      <c r="C1430" s="125">
        <f t="shared" si="96"/>
        <v>1.4560571518446475E-2</v>
      </c>
      <c r="D1430" s="128">
        <f t="shared" si="97"/>
        <v>14560.571518446475</v>
      </c>
      <c r="E1430" s="128">
        <f t="shared" ca="1" si="98"/>
        <v>45302.394430481567</v>
      </c>
      <c r="F1430" s="124">
        <f t="shared" ca="1" si="99"/>
        <v>0.14924807195755685</v>
      </c>
      <c r="G1430" s="128"/>
      <c r="H1430" s="128"/>
      <c r="I1430" s="124"/>
      <c r="J1430" s="125"/>
      <c r="K1430" s="128"/>
    </row>
    <row r="1431" spans="1:11" x14ac:dyDescent="0.3">
      <c r="A1431" s="73">
        <v>41768</v>
      </c>
      <c r="B1431" s="130">
        <v>1878.4799800000001</v>
      </c>
      <c r="C1431" s="125">
        <f t="shared" si="96"/>
        <v>8.0927099955860893E-3</v>
      </c>
      <c r="D1431" s="128">
        <f t="shared" si="97"/>
        <v>8092.7099955860895</v>
      </c>
      <c r="E1431" s="128">
        <f t="shared" ca="1" si="98"/>
        <v>45302.394430481567</v>
      </c>
      <c r="F1431" s="124">
        <f t="shared" ca="1" si="99"/>
        <v>0.14978237879527256</v>
      </c>
      <c r="G1431" s="128"/>
      <c r="H1431" s="128"/>
      <c r="I1431" s="124"/>
      <c r="J1431" s="125"/>
      <c r="K1431" s="128"/>
    </row>
    <row r="1432" spans="1:11" x14ac:dyDescent="0.3">
      <c r="A1432" s="73">
        <v>41767</v>
      </c>
      <c r="B1432" s="130">
        <v>1875.630005</v>
      </c>
      <c r="C1432" s="125">
        <f t="shared" si="96"/>
        <v>-1.5862685835772439E-3</v>
      </c>
      <c r="D1432" s="128">
        <f t="shared" si="97"/>
        <v>-1586.2685835772438</v>
      </c>
      <c r="E1432" s="128">
        <f t="shared" ca="1" si="98"/>
        <v>45302.394430481567</v>
      </c>
      <c r="F1432" s="124">
        <f t="shared" ca="1" si="99"/>
        <v>0.14808720160144007</v>
      </c>
      <c r="G1432" s="128"/>
      <c r="H1432" s="128"/>
      <c r="I1432" s="124"/>
      <c r="J1432" s="125"/>
      <c r="K1432" s="128"/>
    </row>
    <row r="1433" spans="1:11" x14ac:dyDescent="0.3">
      <c r="A1433" s="73">
        <v>41766</v>
      </c>
      <c r="B1433" s="130">
        <v>1878.209961</v>
      </c>
      <c r="C1433" s="125">
        <f t="shared" si="96"/>
        <v>1.5036584270180509E-3</v>
      </c>
      <c r="D1433" s="128">
        <f t="shared" si="97"/>
        <v>1503.6584270180508</v>
      </c>
      <c r="E1433" s="128">
        <f t="shared" ca="1" si="98"/>
        <v>45302.394430481567</v>
      </c>
      <c r="F1433" s="124">
        <f t="shared" ca="1" si="99"/>
        <v>0.15463487381956109</v>
      </c>
      <c r="G1433" s="128"/>
      <c r="H1433" s="128"/>
      <c r="I1433" s="124"/>
      <c r="J1433" s="125"/>
      <c r="K1433" s="128"/>
    </row>
    <row r="1434" spans="1:11" x14ac:dyDescent="0.3">
      <c r="A1434" s="73">
        <v>41765</v>
      </c>
      <c r="B1434" s="130">
        <v>1867.719971</v>
      </c>
      <c r="C1434" s="125">
        <f t="shared" si="96"/>
        <v>-6.2941010835514399E-3</v>
      </c>
      <c r="D1434" s="128">
        <f t="shared" si="97"/>
        <v>-6294.1010835514398</v>
      </c>
      <c r="E1434" s="128">
        <f t="shared" ca="1" si="98"/>
        <v>45302.394430481567</v>
      </c>
      <c r="F1434" s="124">
        <f t="shared" ca="1" si="99"/>
        <v>0.14395264164857124</v>
      </c>
      <c r="G1434" s="128"/>
      <c r="H1434" s="128"/>
      <c r="I1434" s="124"/>
      <c r="J1434" s="125"/>
      <c r="K1434" s="128"/>
    </row>
    <row r="1435" spans="1:11" x14ac:dyDescent="0.3">
      <c r="A1435" s="73">
        <v>41764</v>
      </c>
      <c r="B1435" s="130">
        <v>1884.660034</v>
      </c>
      <c r="C1435" s="125">
        <f t="shared" si="96"/>
        <v>6.8219921564141028E-3</v>
      </c>
      <c r="D1435" s="128">
        <f t="shared" si="97"/>
        <v>6821.9921564141032</v>
      </c>
      <c r="E1435" s="128">
        <f t="shared" ca="1" si="98"/>
        <v>45302.394430481567</v>
      </c>
      <c r="F1435" s="124">
        <f t="shared" ca="1" si="99"/>
        <v>0.15910605378061948</v>
      </c>
      <c r="G1435" s="128"/>
      <c r="H1435" s="128"/>
      <c r="I1435" s="124"/>
      <c r="J1435" s="125"/>
      <c r="K1435" s="128"/>
    </row>
    <row r="1436" spans="1:11" x14ac:dyDescent="0.3">
      <c r="A1436" s="73">
        <v>41761</v>
      </c>
      <c r="B1436" s="130">
        <v>1881.1400149999999</v>
      </c>
      <c r="C1436" s="125">
        <f t="shared" si="96"/>
        <v>8.7353080460343957E-3</v>
      </c>
      <c r="D1436" s="128">
        <f t="shared" si="97"/>
        <v>8735.3080460343954</v>
      </c>
      <c r="E1436" s="128">
        <f t="shared" ca="1" si="98"/>
        <v>45302.394430481567</v>
      </c>
      <c r="F1436" s="124">
        <f t="shared" ca="1" si="99"/>
        <v>0.16299228129829979</v>
      </c>
      <c r="G1436" s="128"/>
      <c r="H1436" s="128"/>
      <c r="I1436" s="124"/>
      <c r="J1436" s="125"/>
      <c r="K1436" s="128"/>
    </row>
    <row r="1437" spans="1:11" x14ac:dyDescent="0.3">
      <c r="A1437" s="73">
        <v>41760</v>
      </c>
      <c r="B1437" s="130">
        <v>1883.6800539999999</v>
      </c>
      <c r="C1437" s="125">
        <f t="shared" si="96"/>
        <v>1.1474993058607552E-2</v>
      </c>
      <c r="D1437" s="128">
        <f t="shared" si="97"/>
        <v>11474.993058607552</v>
      </c>
      <c r="E1437" s="128">
        <f t="shared" ca="1" si="98"/>
        <v>45302.394430481567</v>
      </c>
      <c r="F1437" s="124">
        <f t="shared" ca="1" si="99"/>
        <v>0.16678435764019794</v>
      </c>
      <c r="G1437" s="128"/>
      <c r="H1437" s="128"/>
      <c r="I1437" s="124"/>
      <c r="J1437" s="125"/>
      <c r="K1437" s="128"/>
    </row>
    <row r="1438" spans="1:11" x14ac:dyDescent="0.3">
      <c r="A1438" s="73">
        <v>41759</v>
      </c>
      <c r="B1438" s="130">
        <v>1883.9499510000001</v>
      </c>
      <c r="C1438" s="125">
        <f t="shared" si="96"/>
        <v>2.2230285431532382E-2</v>
      </c>
      <c r="D1438" s="128">
        <f t="shared" si="97"/>
        <v>22230.285431532382</v>
      </c>
      <c r="E1438" s="128">
        <f t="shared" ca="1" si="98"/>
        <v>45302.394430481567</v>
      </c>
      <c r="F1438" s="124">
        <f t="shared" ca="1" si="99"/>
        <v>0.17924498218837726</v>
      </c>
      <c r="G1438" s="128"/>
      <c r="H1438" s="128"/>
      <c r="I1438" s="124"/>
      <c r="J1438" s="125"/>
      <c r="K1438" s="128"/>
    </row>
    <row r="1439" spans="1:11" x14ac:dyDescent="0.3">
      <c r="A1439" s="73">
        <v>41758</v>
      </c>
      <c r="B1439" s="130">
        <v>1878.329956</v>
      </c>
      <c r="C1439" s="125">
        <f t="shared" si="96"/>
        <v>2.6067797832971973E-2</v>
      </c>
      <c r="D1439" s="128">
        <f t="shared" si="97"/>
        <v>26067.797832971974</v>
      </c>
      <c r="E1439" s="128">
        <f t="shared" ca="1" si="98"/>
        <v>45302.394430481567</v>
      </c>
      <c r="F1439" s="124">
        <f t="shared" ca="1" si="99"/>
        <v>0.18678840851243561</v>
      </c>
      <c r="G1439" s="128"/>
      <c r="H1439" s="128"/>
      <c r="I1439" s="124"/>
      <c r="J1439" s="125"/>
      <c r="K1439" s="128"/>
    </row>
    <row r="1440" spans="1:11" x14ac:dyDescent="0.3">
      <c r="A1440" s="73">
        <v>41757</v>
      </c>
      <c r="B1440" s="130">
        <v>1869.4300539999999</v>
      </c>
      <c r="C1440" s="125">
        <f t="shared" si="96"/>
        <v>2.9597626657777321E-2</v>
      </c>
      <c r="D1440" s="128">
        <f t="shared" si="97"/>
        <v>29597.62665777732</v>
      </c>
      <c r="E1440" s="128">
        <f t="shared" ca="1" si="98"/>
        <v>45302.394430481567</v>
      </c>
      <c r="F1440" s="124">
        <f t="shared" ca="1" si="99"/>
        <v>0.17017102048062682</v>
      </c>
      <c r="G1440" s="128"/>
      <c r="H1440" s="128"/>
      <c r="I1440" s="124"/>
      <c r="J1440" s="125"/>
      <c r="K1440" s="128"/>
    </row>
    <row r="1441" spans="1:11" x14ac:dyDescent="0.3">
      <c r="A1441" s="73">
        <v>41754</v>
      </c>
      <c r="B1441" s="130">
        <v>1863.400024</v>
      </c>
      <c r="C1441" s="125">
        <f t="shared" si="96"/>
        <v>1.6540504903104214E-2</v>
      </c>
      <c r="D1441" s="128">
        <f t="shared" si="97"/>
        <v>16540.504903104214</v>
      </c>
      <c r="E1441" s="128">
        <f t="shared" ca="1" si="98"/>
        <v>45302.394430481567</v>
      </c>
      <c r="F1441" s="124">
        <f t="shared" ca="1" si="99"/>
        <v>0.16929489745886594</v>
      </c>
      <c r="G1441" s="128"/>
      <c r="H1441" s="128"/>
      <c r="I1441" s="124"/>
      <c r="J1441" s="125"/>
      <c r="K1441" s="128"/>
    </row>
    <row r="1442" spans="1:11" x14ac:dyDescent="0.3">
      <c r="A1442" s="73">
        <v>41753</v>
      </c>
      <c r="B1442" s="130">
        <v>1878.6099850000001</v>
      </c>
      <c r="C1442" s="125">
        <f t="shared" si="96"/>
        <v>3.4344618650659076E-3</v>
      </c>
      <c r="D1442" s="128">
        <f t="shared" si="97"/>
        <v>3434.4618650659077</v>
      </c>
      <c r="E1442" s="128">
        <f t="shared" ca="1" si="98"/>
        <v>45302.394430481567</v>
      </c>
      <c r="F1442" s="124">
        <f t="shared" ca="1" si="99"/>
        <v>0.1873103934125695</v>
      </c>
      <c r="G1442" s="128"/>
      <c r="H1442" s="128"/>
      <c r="I1442" s="124"/>
      <c r="J1442" s="125"/>
      <c r="K1442" s="128"/>
    </row>
    <row r="1443" spans="1:11" x14ac:dyDescent="0.3">
      <c r="A1443" s="73">
        <v>41752</v>
      </c>
      <c r="B1443" s="130">
        <v>1875.3900149999999</v>
      </c>
      <c r="C1443" s="125">
        <f t="shared" si="96"/>
        <v>1.2651490579390412E-2</v>
      </c>
      <c r="D1443" s="128">
        <f t="shared" si="97"/>
        <v>12651.490579390413</v>
      </c>
      <c r="E1443" s="128">
        <f t="shared" ca="1" si="98"/>
        <v>45302.394430481567</v>
      </c>
      <c r="F1443" s="124">
        <f t="shared" ca="1" si="99"/>
        <v>0.18309191171545769</v>
      </c>
      <c r="G1443" s="128"/>
      <c r="H1443" s="128"/>
      <c r="I1443" s="124"/>
      <c r="J1443" s="125"/>
      <c r="K1443" s="128"/>
    </row>
    <row r="1444" spans="1:11" x14ac:dyDescent="0.3">
      <c r="A1444" s="73">
        <v>41751</v>
      </c>
      <c r="B1444" s="130">
        <v>1879.5500489999999</v>
      </c>
      <c r="C1444" s="125">
        <f t="shared" si="96"/>
        <v>1.8704206559497782E-2</v>
      </c>
      <c r="D1444" s="128">
        <f t="shared" si="97"/>
        <v>18704.206559497783</v>
      </c>
      <c r="E1444" s="128">
        <f t="shared" ca="1" si="98"/>
        <v>45302.394430481567</v>
      </c>
      <c r="F1444" s="124">
        <f t="shared" ca="1" si="99"/>
        <v>0.19050032149335094</v>
      </c>
      <c r="G1444" s="128"/>
      <c r="H1444" s="128"/>
      <c r="I1444" s="124"/>
      <c r="J1444" s="125"/>
      <c r="K1444" s="128"/>
    </row>
    <row r="1445" spans="1:11" x14ac:dyDescent="0.3">
      <c r="A1445" s="73">
        <v>41750</v>
      </c>
      <c r="B1445" s="130">
        <v>1871.8900149999999</v>
      </c>
      <c r="C1445" s="125">
        <f t="shared" si="96"/>
        <v>3.6459629958676132E-3</v>
      </c>
      <c r="D1445" s="128">
        <f t="shared" si="97"/>
        <v>3645.9629958676132</v>
      </c>
      <c r="E1445" s="128">
        <f t="shared" ca="1" si="98"/>
        <v>45302.394430481567</v>
      </c>
      <c r="F1445" s="124">
        <f t="shared" ca="1" si="99"/>
        <v>0.18565600059284759</v>
      </c>
      <c r="G1445" s="128"/>
      <c r="H1445" s="128"/>
      <c r="I1445" s="124"/>
      <c r="J1445" s="125"/>
      <c r="K1445" s="128"/>
    </row>
    <row r="1446" spans="1:11" x14ac:dyDescent="0.3">
      <c r="A1446" s="73">
        <v>41746</v>
      </c>
      <c r="B1446" s="130">
        <v>1864.849976</v>
      </c>
      <c r="C1446" s="125">
        <f t="shared" si="96"/>
        <v>-1.266434968085739E-2</v>
      </c>
      <c r="D1446" s="128">
        <f t="shared" si="97"/>
        <v>-12664.349680857389</v>
      </c>
      <c r="E1446" s="128">
        <f t="shared" ca="1" si="98"/>
        <v>45302.394430481567</v>
      </c>
      <c r="F1446" s="124">
        <f t="shared" ca="1" si="99"/>
        <v>0.19350398463999996</v>
      </c>
      <c r="G1446" s="128"/>
      <c r="H1446" s="128"/>
      <c r="I1446" s="124"/>
      <c r="J1446" s="125"/>
      <c r="K1446" s="128"/>
    </row>
    <row r="1447" spans="1:11" x14ac:dyDescent="0.3">
      <c r="A1447" s="73">
        <v>41745</v>
      </c>
      <c r="B1447" s="130">
        <v>1862.3100589999999</v>
      </c>
      <c r="C1447" s="125">
        <f t="shared" si="96"/>
        <v>-1.5119765528121887E-2</v>
      </c>
      <c r="D1447" s="128">
        <f t="shared" si="97"/>
        <v>-15119.765528121887</v>
      </c>
      <c r="E1447" s="128">
        <f t="shared" ca="1" si="98"/>
        <v>45302.394430481567</v>
      </c>
      <c r="F1447" s="124">
        <f t="shared" ca="1" si="99"/>
        <v>0.19743453399774946</v>
      </c>
      <c r="G1447" s="128"/>
      <c r="H1447" s="128"/>
      <c r="I1447" s="124"/>
      <c r="J1447" s="125"/>
      <c r="K1447" s="128"/>
    </row>
    <row r="1448" spans="1:11" x14ac:dyDescent="0.3">
      <c r="A1448" s="73">
        <v>41744</v>
      </c>
      <c r="B1448" s="130">
        <v>1842.9799800000001</v>
      </c>
      <c r="C1448" s="125">
        <f t="shared" si="96"/>
        <v>-2.2561436393552459E-2</v>
      </c>
      <c r="D1448" s="128">
        <f t="shared" si="97"/>
        <v>-22561.43639355246</v>
      </c>
      <c r="E1448" s="128">
        <f t="shared" ca="1" si="98"/>
        <v>45302.394430481567</v>
      </c>
      <c r="F1448" s="124">
        <f t="shared" ca="1" si="99"/>
        <v>0.19549042749616086</v>
      </c>
      <c r="G1448" s="128"/>
      <c r="H1448" s="128"/>
      <c r="I1448" s="124"/>
      <c r="J1448" s="125"/>
      <c r="K1448" s="128"/>
    </row>
    <row r="1449" spans="1:11" x14ac:dyDescent="0.3">
      <c r="A1449" s="73">
        <v>41743</v>
      </c>
      <c r="B1449" s="130">
        <v>1830.6099850000001</v>
      </c>
      <c r="C1449" s="125">
        <f t="shared" si="96"/>
        <v>-2.2287608958724725E-2</v>
      </c>
      <c r="D1449" s="128">
        <f t="shared" si="97"/>
        <v>-22287.608958724726</v>
      </c>
      <c r="E1449" s="128">
        <f t="shared" ca="1" si="98"/>
        <v>45302.394430481567</v>
      </c>
      <c r="F1449" s="124">
        <f t="shared" ca="1" si="99"/>
        <v>0.17950913538244517</v>
      </c>
      <c r="G1449" s="128"/>
      <c r="H1449" s="128"/>
      <c r="I1449" s="124"/>
      <c r="J1449" s="125"/>
      <c r="K1449" s="128"/>
    </row>
    <row r="1450" spans="1:11" x14ac:dyDescent="0.3">
      <c r="A1450" s="73">
        <v>41740</v>
      </c>
      <c r="B1450" s="130">
        <v>1815.6899410000001</v>
      </c>
      <c r="C1450" s="125">
        <f t="shared" si="96"/>
        <v>-2.2571922197682781E-2</v>
      </c>
      <c r="D1450" s="128">
        <f t="shared" si="97"/>
        <v>-22571.922197682779</v>
      </c>
      <c r="E1450" s="128">
        <f t="shared" ca="1" si="98"/>
        <v>45302.394430481567</v>
      </c>
      <c r="F1450" s="124">
        <f t="shared" ca="1" si="99"/>
        <v>0.1531338735459391</v>
      </c>
      <c r="G1450" s="128"/>
      <c r="H1450" s="128"/>
      <c r="I1450" s="124"/>
      <c r="J1450" s="125"/>
      <c r="K1450" s="128"/>
    </row>
    <row r="1451" spans="1:11" x14ac:dyDescent="0.3">
      <c r="A1451" s="73">
        <v>41739</v>
      </c>
      <c r="B1451" s="130">
        <v>1833.079956</v>
      </c>
      <c r="C1451" s="125">
        <f t="shared" si="96"/>
        <v>-8.6315507849313855E-3</v>
      </c>
      <c r="D1451" s="128">
        <f t="shared" si="97"/>
        <v>-8631.5507849313854</v>
      </c>
      <c r="E1451" s="128">
        <f t="shared" ca="1" si="98"/>
        <v>45302.394430481567</v>
      </c>
      <c r="F1451" s="124">
        <f t="shared" ca="1" si="99"/>
        <v>0.18083432561552404</v>
      </c>
      <c r="G1451" s="128"/>
      <c r="H1451" s="128"/>
      <c r="I1451" s="124"/>
      <c r="J1451" s="125"/>
      <c r="K1451" s="128"/>
    </row>
    <row r="1452" spans="1:11" x14ac:dyDescent="0.3">
      <c r="A1452" s="73">
        <v>41738</v>
      </c>
      <c r="B1452" s="130">
        <v>1872.1800539999999</v>
      </c>
      <c r="C1452" s="125">
        <f t="shared" si="96"/>
        <v>1.0590747060902794E-2</v>
      </c>
      <c r="D1452" s="128">
        <f t="shared" si="97"/>
        <v>10590.747060902795</v>
      </c>
      <c r="E1452" s="128">
        <f t="shared" ca="1" si="98"/>
        <v>45302.394430481567</v>
      </c>
      <c r="F1452" s="124">
        <f t="shared" ca="1" si="99"/>
        <v>0.1783239967774024</v>
      </c>
      <c r="G1452" s="128"/>
      <c r="H1452" s="128"/>
      <c r="I1452" s="124"/>
      <c r="J1452" s="125"/>
      <c r="K1452" s="128"/>
    </row>
    <row r="1453" spans="1:11" x14ac:dyDescent="0.3">
      <c r="A1453" s="73">
        <v>41737</v>
      </c>
      <c r="B1453" s="130">
        <v>1851.959961</v>
      </c>
      <c r="C1453" s="125">
        <f t="shared" si="96"/>
        <v>-7.3219809160546268E-3</v>
      </c>
      <c r="D1453" s="128">
        <f t="shared" si="97"/>
        <v>-7321.9809160546265</v>
      </c>
      <c r="E1453" s="128">
        <f t="shared" ca="1" si="98"/>
        <v>45302.394430481567</v>
      </c>
      <c r="F1453" s="124">
        <f t="shared" ca="1" si="99"/>
        <v>0.16229122351459879</v>
      </c>
      <c r="G1453" s="128"/>
      <c r="H1453" s="128"/>
      <c r="I1453" s="124"/>
      <c r="J1453" s="125"/>
      <c r="K1453" s="128"/>
    </row>
    <row r="1454" spans="1:11" x14ac:dyDescent="0.3">
      <c r="A1454" s="73">
        <v>41736</v>
      </c>
      <c r="B1454" s="130">
        <v>1845.040039</v>
      </c>
      <c r="C1454" s="125">
        <f t="shared" si="96"/>
        <v>-6.6758023913948694E-3</v>
      </c>
      <c r="D1454" s="128">
        <f t="shared" si="97"/>
        <v>-6675.8023913948691</v>
      </c>
      <c r="E1454" s="128">
        <f t="shared" ca="1" si="98"/>
        <v>45302.394430481567</v>
      </c>
      <c r="F1454" s="124">
        <f t="shared" ca="1" si="99"/>
        <v>0.16206159878646353</v>
      </c>
      <c r="G1454" s="128"/>
      <c r="H1454" s="128"/>
      <c r="I1454" s="124"/>
      <c r="J1454" s="125"/>
      <c r="K1454" s="128"/>
    </row>
    <row r="1455" spans="1:11" x14ac:dyDescent="0.3">
      <c r="A1455" s="73">
        <v>41733</v>
      </c>
      <c r="B1455" s="130">
        <v>1865.089966</v>
      </c>
      <c r="C1455" s="125">
        <f t="shared" si="96"/>
        <v>-7.6616054726263982E-4</v>
      </c>
      <c r="D1455" s="128">
        <f t="shared" si="97"/>
        <v>-766.16054726263985</v>
      </c>
      <c r="E1455" s="128">
        <f t="shared" ca="1" si="98"/>
        <v>45302.394430481567</v>
      </c>
      <c r="F1455" s="124">
        <f t="shared" ca="1" si="99"/>
        <v>0.189008092409918</v>
      </c>
      <c r="G1455" s="128"/>
      <c r="H1455" s="128"/>
      <c r="I1455" s="124"/>
      <c r="J1455" s="125"/>
      <c r="K1455" s="128"/>
    </row>
    <row r="1456" spans="1:11" x14ac:dyDescent="0.3">
      <c r="A1456" s="73">
        <v>41732</v>
      </c>
      <c r="B1456" s="130">
        <v>1888.7700199999999</v>
      </c>
      <c r="C1456" s="125">
        <f t="shared" si="96"/>
        <v>8.9529489214643654E-3</v>
      </c>
      <c r="D1456" s="128">
        <f t="shared" si="97"/>
        <v>8952.9489214643654</v>
      </c>
      <c r="E1456" s="128">
        <f t="shared" ca="1" si="98"/>
        <v>45302.394430481567</v>
      </c>
      <c r="F1456" s="124">
        <f t="shared" ca="1" si="99"/>
        <v>0.20837204044098478</v>
      </c>
      <c r="G1456" s="128"/>
      <c r="H1456" s="128"/>
      <c r="I1456" s="124"/>
      <c r="J1456" s="125"/>
      <c r="K1456" s="128"/>
    </row>
    <row r="1457" spans="1:11" x14ac:dyDescent="0.3">
      <c r="A1457" s="73">
        <v>41731</v>
      </c>
      <c r="B1457" s="130">
        <v>1890.900024</v>
      </c>
      <c r="C1457" s="125">
        <f t="shared" si="96"/>
        <v>1.6192223475311573E-2</v>
      </c>
      <c r="D1457" s="128">
        <f t="shared" si="97"/>
        <v>16192.223475311574</v>
      </c>
      <c r="E1457" s="128">
        <f t="shared" ca="1" si="98"/>
        <v>45302.394430481567</v>
      </c>
      <c r="F1457" s="124">
        <f t="shared" ca="1" si="99"/>
        <v>0.21735938703683666</v>
      </c>
      <c r="G1457" s="128"/>
      <c r="H1457" s="128"/>
      <c r="I1457" s="124"/>
      <c r="J1457" s="125"/>
      <c r="K1457" s="128"/>
    </row>
    <row r="1458" spans="1:11" x14ac:dyDescent="0.3">
      <c r="A1458" s="73">
        <v>41730</v>
      </c>
      <c r="B1458" s="130">
        <v>1885.5200199999999</v>
      </c>
      <c r="C1458" s="125">
        <f t="shared" si="96"/>
        <v>7.0877393510482278E-3</v>
      </c>
      <c r="D1458" s="128">
        <f t="shared" si="97"/>
        <v>7087.7393510482279</v>
      </c>
      <c r="E1458" s="128">
        <f t="shared" ca="1" si="98"/>
        <v>45302.394430481567</v>
      </c>
      <c r="F1458" s="124">
        <f t="shared" ca="1" si="99"/>
        <v>0.20868219090862938</v>
      </c>
      <c r="G1458" s="128"/>
      <c r="H1458" s="128"/>
      <c r="I1458" s="124"/>
      <c r="J1458" s="125"/>
      <c r="K1458" s="128"/>
    </row>
    <row r="1459" spans="1:11" x14ac:dyDescent="0.3">
      <c r="A1459" s="73">
        <v>41729</v>
      </c>
      <c r="B1459" s="130">
        <v>1872.339966</v>
      </c>
      <c r="C1459" s="125">
        <f t="shared" si="96"/>
        <v>7.2680182264073245E-3</v>
      </c>
      <c r="D1459" s="128">
        <f t="shared" si="97"/>
        <v>7268.0182264073246</v>
      </c>
      <c r="E1459" s="128">
        <f t="shared" ca="1" si="98"/>
        <v>45302.394430481567</v>
      </c>
      <c r="F1459" s="124">
        <f t="shared" ca="1" si="99"/>
        <v>0.20509241682732871</v>
      </c>
      <c r="G1459" s="128"/>
      <c r="H1459" s="128"/>
      <c r="I1459" s="124"/>
      <c r="J1459" s="125"/>
      <c r="K1459" s="128"/>
    </row>
    <row r="1460" spans="1:11" x14ac:dyDescent="0.3">
      <c r="A1460" s="73">
        <v>41726</v>
      </c>
      <c r="B1460" s="130">
        <v>1857.619995</v>
      </c>
      <c r="C1460" s="125">
        <f t="shared" si="96"/>
        <v>8.9564506336965444E-3</v>
      </c>
      <c r="D1460" s="128">
        <f t="shared" si="97"/>
        <v>8956.4506336965442</v>
      </c>
      <c r="E1460" s="128">
        <f t="shared" ca="1" si="98"/>
        <v>45302.394430481567</v>
      </c>
      <c r="F1460" s="124">
        <f t="shared" ca="1" si="99"/>
        <v>0.18300907180385284</v>
      </c>
      <c r="G1460" s="128"/>
      <c r="H1460" s="128"/>
      <c r="I1460" s="124"/>
      <c r="J1460" s="125"/>
      <c r="K1460" s="128"/>
    </row>
    <row r="1461" spans="1:11" x14ac:dyDescent="0.3">
      <c r="A1461" s="73">
        <v>41725</v>
      </c>
      <c r="B1461" s="130">
        <v>1849.040039</v>
      </c>
      <c r="C1461" s="125">
        <f t="shared" si="96"/>
        <v>1.4623921107279614E-3</v>
      </c>
      <c r="D1461" s="128">
        <f t="shared" si="97"/>
        <v>1462.3921107279614</v>
      </c>
      <c r="E1461" s="128">
        <f t="shared" ca="1" si="98"/>
        <v>45302.394430481567</v>
      </c>
      <c r="F1461" s="124">
        <f t="shared" ca="1" si="99"/>
        <v>0.18363557546235976</v>
      </c>
      <c r="G1461" s="128"/>
      <c r="H1461" s="128"/>
      <c r="I1461" s="124"/>
      <c r="J1461" s="125"/>
      <c r="K1461" s="128"/>
    </row>
    <row r="1462" spans="1:11" x14ac:dyDescent="0.3">
      <c r="A1462" s="73">
        <v>41724</v>
      </c>
      <c r="B1462" s="130">
        <v>1852.5600589999999</v>
      </c>
      <c r="C1462" s="125">
        <f t="shared" si="96"/>
        <v>-8.371637089289341E-3</v>
      </c>
      <c r="D1462" s="128">
        <f t="shared" si="97"/>
        <v>-8371.637089289341</v>
      </c>
      <c r="E1462" s="128">
        <f t="shared" ca="1" si="98"/>
        <v>45302.394430481567</v>
      </c>
      <c r="F1462" s="124">
        <f t="shared" ca="1" si="99"/>
        <v>0.18058369518951678</v>
      </c>
      <c r="G1462" s="128"/>
      <c r="H1462" s="128"/>
      <c r="I1462" s="124"/>
      <c r="J1462" s="125"/>
      <c r="K1462" s="128"/>
    </row>
    <row r="1463" spans="1:11" x14ac:dyDescent="0.3">
      <c r="A1463" s="73">
        <v>41723</v>
      </c>
      <c r="B1463" s="130">
        <v>1865.619995</v>
      </c>
      <c r="C1463" s="125">
        <f t="shared" si="96"/>
        <v>-1.0762356540743312E-3</v>
      </c>
      <c r="D1463" s="128">
        <f t="shared" si="97"/>
        <v>-1076.2356540743313</v>
      </c>
      <c r="E1463" s="128">
        <f t="shared" ca="1" si="98"/>
        <v>45302.394430481567</v>
      </c>
      <c r="F1463" s="124">
        <f t="shared" ca="1" si="99"/>
        <v>0.19372941974566094</v>
      </c>
      <c r="G1463" s="128"/>
      <c r="H1463" s="128"/>
      <c r="I1463" s="124"/>
      <c r="J1463" s="125"/>
      <c r="K1463" s="128"/>
    </row>
    <row r="1464" spans="1:11" x14ac:dyDescent="0.3">
      <c r="A1464" s="73">
        <v>41722</v>
      </c>
      <c r="B1464" s="130">
        <v>1857.4399410000001</v>
      </c>
      <c r="C1464" s="125">
        <f t="shared" si="96"/>
        <v>-1.0510557135227638E-2</v>
      </c>
      <c r="D1464" s="128">
        <f t="shared" si="97"/>
        <v>-10510.557135227638</v>
      </c>
      <c r="E1464" s="128">
        <f t="shared" ca="1" si="98"/>
        <v>45302.394430481567</v>
      </c>
      <c r="F1464" s="124">
        <f t="shared" ca="1" si="99"/>
        <v>0.18779610636095967</v>
      </c>
      <c r="G1464" s="128"/>
      <c r="H1464" s="128"/>
      <c r="I1464" s="124"/>
      <c r="J1464" s="125"/>
      <c r="K1464" s="128"/>
    </row>
    <row r="1465" spans="1:11" x14ac:dyDescent="0.3">
      <c r="A1465" s="73">
        <v>41719</v>
      </c>
      <c r="B1465" s="130">
        <v>1866.5200199999999</v>
      </c>
      <c r="C1465" s="125">
        <f t="shared" si="96"/>
        <v>-6.1340646422715084E-3</v>
      </c>
      <c r="D1465" s="128">
        <f t="shared" si="97"/>
        <v>-6134.0646422715081</v>
      </c>
      <c r="E1465" s="128">
        <f t="shared" ca="1" si="98"/>
        <v>45302.394430481567</v>
      </c>
      <c r="F1465" s="124">
        <f t="shared" ca="1" si="99"/>
        <v>0.2028949667593416</v>
      </c>
      <c r="G1465" s="128"/>
      <c r="H1465" s="128"/>
      <c r="I1465" s="124"/>
      <c r="J1465" s="125"/>
      <c r="K1465" s="128"/>
    </row>
    <row r="1466" spans="1:11" x14ac:dyDescent="0.3">
      <c r="A1466" s="73">
        <v>41718</v>
      </c>
      <c r="B1466" s="130">
        <v>1872.01001</v>
      </c>
      <c r="C1466" s="125">
        <f t="shared" si="96"/>
        <v>-2.6744478897199331E-3</v>
      </c>
      <c r="D1466" s="128">
        <f t="shared" si="97"/>
        <v>-2674.4478897199333</v>
      </c>
      <c r="E1466" s="128">
        <f t="shared" ca="1" si="98"/>
        <v>45302.394430481567</v>
      </c>
      <c r="F1466" s="124">
        <f t="shared" ca="1" si="99"/>
        <v>0.20240350439912103</v>
      </c>
      <c r="G1466" s="128"/>
      <c r="H1466" s="128"/>
      <c r="I1466" s="124"/>
      <c r="J1466" s="125"/>
      <c r="K1466" s="128"/>
    </row>
    <row r="1467" spans="1:11" x14ac:dyDescent="0.3">
      <c r="A1467" s="73">
        <v>41717</v>
      </c>
      <c r="B1467" s="130">
        <v>1860.7700199999999</v>
      </c>
      <c r="C1467" s="125">
        <f t="shared" si="96"/>
        <v>-6.9591039589994574E-3</v>
      </c>
      <c r="D1467" s="128">
        <f t="shared" si="97"/>
        <v>-6959.1039589994571</v>
      </c>
      <c r="E1467" s="128">
        <f t="shared" ca="1" si="98"/>
        <v>45302.394430481567</v>
      </c>
      <c r="F1467" s="124">
        <f t="shared" ca="1" si="99"/>
        <v>0.20375854639399105</v>
      </c>
      <c r="G1467" s="128"/>
      <c r="H1467" s="128"/>
      <c r="I1467" s="124"/>
      <c r="J1467" s="125"/>
      <c r="K1467" s="128"/>
    </row>
    <row r="1468" spans="1:11" x14ac:dyDescent="0.3">
      <c r="A1468" s="73">
        <v>41716</v>
      </c>
      <c r="B1468" s="130">
        <v>1872.25</v>
      </c>
      <c r="C1468" s="125">
        <f t="shared" si="96"/>
        <v>-8.858664342901168E-4</v>
      </c>
      <c r="D1468" s="128">
        <f t="shared" si="97"/>
        <v>-885.86643429011679</v>
      </c>
      <c r="E1468" s="128">
        <f t="shared" ca="1" si="98"/>
        <v>45302.394430481567</v>
      </c>
      <c r="F1468" s="124">
        <f t="shared" ca="1" si="99"/>
        <v>0.20115354802688645</v>
      </c>
      <c r="G1468" s="128"/>
      <c r="H1468" s="128"/>
      <c r="I1468" s="124"/>
      <c r="J1468" s="125"/>
      <c r="K1468" s="128"/>
    </row>
    <row r="1469" spans="1:11" x14ac:dyDescent="0.3">
      <c r="A1469" s="73">
        <v>41715</v>
      </c>
      <c r="B1469" s="130">
        <v>1858.829956</v>
      </c>
      <c r="C1469" s="125">
        <f t="shared" si="96"/>
        <v>7.0974498664209129E-3</v>
      </c>
      <c r="D1469" s="128">
        <f t="shared" si="97"/>
        <v>7097.4498664209132</v>
      </c>
      <c r="E1469" s="128">
        <f t="shared" ca="1" si="98"/>
        <v>45302.394430481567</v>
      </c>
      <c r="F1469" s="124">
        <f t="shared" ca="1" si="99"/>
        <v>0.20053088909286743</v>
      </c>
      <c r="G1469" s="128"/>
      <c r="H1469" s="128"/>
      <c r="I1469" s="124"/>
      <c r="J1469" s="125"/>
      <c r="K1469" s="128"/>
    </row>
    <row r="1470" spans="1:11" x14ac:dyDescent="0.3">
      <c r="A1470" s="73">
        <v>41712</v>
      </c>
      <c r="B1470" s="130">
        <v>1841.130005</v>
      </c>
      <c r="C1470" s="125">
        <f t="shared" si="96"/>
        <v>-9.8523469212751236E-3</v>
      </c>
      <c r="D1470" s="128">
        <f t="shared" si="97"/>
        <v>-9852.3469212751243</v>
      </c>
      <c r="E1470" s="128">
        <f t="shared" ca="1" si="98"/>
        <v>45302.394430481567</v>
      </c>
      <c r="F1470" s="124">
        <f t="shared" ca="1" si="99"/>
        <v>0.18621869304120131</v>
      </c>
      <c r="G1470" s="128"/>
      <c r="H1470" s="128"/>
      <c r="I1470" s="124"/>
      <c r="J1470" s="125"/>
      <c r="K1470" s="128"/>
    </row>
    <row r="1471" spans="1:11" x14ac:dyDescent="0.3">
      <c r="A1471" s="73">
        <v>41711</v>
      </c>
      <c r="B1471" s="130">
        <v>1846.339966</v>
      </c>
      <c r="C1471" s="125">
        <f t="shared" si="96"/>
        <v>-4.2873945460480956E-3</v>
      </c>
      <c r="D1471" s="128">
        <f t="shared" si="97"/>
        <v>-4287.3945460480954</v>
      </c>
      <c r="E1471" s="128">
        <f t="shared" ca="1" si="98"/>
        <v>45302.394430481567</v>
      </c>
      <c r="F1471" s="124">
        <f t="shared" ca="1" si="99"/>
        <v>0.18302045490357033</v>
      </c>
      <c r="G1471" s="128"/>
      <c r="H1471" s="128"/>
      <c r="I1471" s="124"/>
      <c r="J1471" s="125"/>
      <c r="K1471" s="128"/>
    </row>
    <row r="1472" spans="1:11" x14ac:dyDescent="0.3">
      <c r="A1472" s="73">
        <v>41710</v>
      </c>
      <c r="B1472" s="130">
        <v>1868.1999510000001</v>
      </c>
      <c r="C1472" s="125">
        <f t="shared" si="96"/>
        <v>1.2486676806050978E-2</v>
      </c>
      <c r="D1472" s="128">
        <f t="shared" si="97"/>
        <v>12486.676806050978</v>
      </c>
      <c r="E1472" s="128">
        <f t="shared" ca="1" si="98"/>
        <v>45302.394430481567</v>
      </c>
      <c r="F1472" s="124">
        <f t="shared" ca="1" si="99"/>
        <v>0.19508963805824653</v>
      </c>
      <c r="G1472" s="128"/>
      <c r="H1472" s="128"/>
      <c r="I1472" s="124"/>
      <c r="J1472" s="125"/>
      <c r="K1472" s="128"/>
    </row>
    <row r="1473" spans="1:11" x14ac:dyDescent="0.3">
      <c r="A1473" s="73">
        <v>41709</v>
      </c>
      <c r="B1473" s="130">
        <v>1867.630005</v>
      </c>
      <c r="C1473" s="125">
        <f t="shared" si="96"/>
        <v>1.219975397860229E-2</v>
      </c>
      <c r="D1473" s="128">
        <f t="shared" si="97"/>
        <v>12199.75397860229</v>
      </c>
      <c r="E1473" s="128">
        <f t="shared" ca="1" si="98"/>
        <v>45302.394430481567</v>
      </c>
      <c r="F1473" s="124">
        <f t="shared" ca="1" si="99"/>
        <v>0.20141907532332715</v>
      </c>
      <c r="G1473" s="128"/>
      <c r="H1473" s="128"/>
      <c r="I1473" s="124"/>
      <c r="J1473" s="125"/>
      <c r="K1473" s="128"/>
    </row>
    <row r="1474" spans="1:11" x14ac:dyDescent="0.3">
      <c r="A1474" s="73">
        <v>41708</v>
      </c>
      <c r="B1474" s="130">
        <v>1877.170044</v>
      </c>
      <c r="C1474" s="125">
        <f t="shared" si="96"/>
        <v>1.5999079481051837E-2</v>
      </c>
      <c r="D1474" s="128">
        <f t="shared" si="97"/>
        <v>15999.079481051836</v>
      </c>
      <c r="E1474" s="128">
        <f t="shared" ca="1" si="98"/>
        <v>45302.394430481567</v>
      </c>
      <c r="F1474" s="124">
        <f t="shared" ca="1" si="99"/>
        <v>0.20914283480808549</v>
      </c>
      <c r="G1474" s="128"/>
      <c r="H1474" s="128"/>
      <c r="I1474" s="124"/>
      <c r="J1474" s="125"/>
      <c r="K1474" s="128"/>
    </row>
    <row r="1475" spans="1:11" x14ac:dyDescent="0.3">
      <c r="A1475" s="73">
        <v>41705</v>
      </c>
      <c r="B1475" s="130">
        <v>1878.040039</v>
      </c>
      <c r="C1475" s="125">
        <f t="shared" si="96"/>
        <v>2.2758360245064724E-2</v>
      </c>
      <c r="D1475" s="128">
        <f t="shared" si="97"/>
        <v>22758.360245064723</v>
      </c>
      <c r="E1475" s="128">
        <f t="shared" ca="1" si="98"/>
        <v>45302.394430481567</v>
      </c>
      <c r="F1475" s="124">
        <f t="shared" ca="1" si="99"/>
        <v>0.20679600184876445</v>
      </c>
      <c r="G1475" s="128"/>
      <c r="H1475" s="128"/>
      <c r="I1475" s="124"/>
      <c r="J1475" s="125"/>
      <c r="K1475" s="128"/>
    </row>
    <row r="1476" spans="1:11" x14ac:dyDescent="0.3">
      <c r="A1476" s="73">
        <v>41704</v>
      </c>
      <c r="B1476" s="130">
        <v>1877.030029</v>
      </c>
      <c r="C1476" s="125">
        <f t="shared" si="96"/>
        <v>2.0246985733531897E-2</v>
      </c>
      <c r="D1476" s="128">
        <f t="shared" si="97"/>
        <v>20246.985733531896</v>
      </c>
      <c r="E1476" s="128">
        <f t="shared" ca="1" si="98"/>
        <v>45302.394430481567</v>
      </c>
      <c r="F1476" s="124">
        <f t="shared" ca="1" si="99"/>
        <v>0.21006586189639087</v>
      </c>
      <c r="G1476" s="128"/>
      <c r="H1476" s="128"/>
      <c r="I1476" s="124"/>
      <c r="J1476" s="125"/>
      <c r="K1476" s="128"/>
    </row>
    <row r="1477" spans="1:11" x14ac:dyDescent="0.3">
      <c r="A1477" s="73">
        <v>41703</v>
      </c>
      <c r="B1477" s="130">
        <v>1873.8100589999999</v>
      </c>
      <c r="C1477" s="125">
        <f t="shared" si="96"/>
        <v>2.4639813533834598E-2</v>
      </c>
      <c r="D1477" s="128">
        <f t="shared" si="97"/>
        <v>24639.813533834596</v>
      </c>
      <c r="E1477" s="128">
        <f t="shared" ca="1" si="98"/>
        <v>45302.394430481567</v>
      </c>
      <c r="F1477" s="124">
        <f t="shared" ca="1" si="99"/>
        <v>0.21340321375025439</v>
      </c>
      <c r="G1477" s="128"/>
      <c r="H1477" s="128"/>
      <c r="I1477" s="124"/>
      <c r="J1477" s="125"/>
      <c r="K1477" s="128"/>
    </row>
    <row r="1478" spans="1:11" x14ac:dyDescent="0.3">
      <c r="A1478" s="73">
        <v>41702</v>
      </c>
      <c r="B1478" s="130">
        <v>1873.910034</v>
      </c>
      <c r="C1478" s="125">
        <f t="shared" si="96"/>
        <v>1.8008878843472909E-2</v>
      </c>
      <c r="D1478" s="128">
        <f t="shared" si="97"/>
        <v>18008.87884347291</v>
      </c>
      <c r="E1478" s="128">
        <f t="shared" ca="1" si="98"/>
        <v>45302.394430481567</v>
      </c>
      <c r="F1478" s="124">
        <f t="shared" ca="1" si="99"/>
        <v>0.21567220778431873</v>
      </c>
      <c r="G1478" s="128"/>
      <c r="H1478" s="128"/>
      <c r="I1478" s="124"/>
      <c r="J1478" s="125"/>
      <c r="K1478" s="128"/>
    </row>
    <row r="1479" spans="1:11" x14ac:dyDescent="0.3">
      <c r="A1479" s="73">
        <v>41701</v>
      </c>
      <c r="B1479" s="130">
        <v>1845.7299800000001</v>
      </c>
      <c r="C1479" s="125">
        <f t="shared" si="96"/>
        <v>3.8615572359268491E-3</v>
      </c>
      <c r="D1479" s="128">
        <f t="shared" si="97"/>
        <v>3861.557235926849</v>
      </c>
      <c r="E1479" s="128">
        <f t="shared" ca="1" si="98"/>
        <v>45302.394430481567</v>
      </c>
      <c r="F1479" s="124">
        <f t="shared" ca="1" si="99"/>
        <v>0.19868938832640426</v>
      </c>
      <c r="G1479" s="128"/>
      <c r="H1479" s="128"/>
      <c r="I1479" s="124"/>
      <c r="J1479" s="125"/>
      <c r="K1479" s="128"/>
    </row>
    <row r="1480" spans="1:11" x14ac:dyDescent="0.3">
      <c r="A1480" s="73">
        <v>41698</v>
      </c>
      <c r="B1480" s="130">
        <v>1859.4499510000001</v>
      </c>
      <c r="C1480" s="125">
        <f t="shared" ref="C1480:C1543" si="100">B1480/B1490-1</f>
        <v>1.6187293744359232E-2</v>
      </c>
      <c r="D1480" s="128">
        <f t="shared" ref="D1480:D1543" si="101">C1480*$B$5</f>
        <v>16187.293744359233</v>
      </c>
      <c r="E1480" s="128">
        <f t="shared" ref="E1480:E1543" ca="1" si="102">ABS(_xlfn.PERCENTILE.INC(OFFSET(D1480,0,0,Window),1-VaRLevel))</f>
        <v>45302.394430481567</v>
      </c>
      <c r="F1480" s="124">
        <f t="shared" ca="1" si="99"/>
        <v>0.21915159371782589</v>
      </c>
      <c r="G1480" s="128"/>
      <c r="H1480" s="128"/>
      <c r="I1480" s="124"/>
      <c r="J1480" s="125"/>
      <c r="K1480" s="128"/>
    </row>
    <row r="1481" spans="1:11" x14ac:dyDescent="0.3">
      <c r="A1481" s="73">
        <v>41697</v>
      </c>
      <c r="B1481" s="130">
        <v>1854.290039</v>
      </c>
      <c r="C1481" s="125">
        <f t="shared" si="100"/>
        <v>1.9255097571237334E-2</v>
      </c>
      <c r="D1481" s="128">
        <f t="shared" si="101"/>
        <v>19255.097571237333</v>
      </c>
      <c r="E1481" s="128">
        <f t="shared" ca="1" si="102"/>
        <v>45302.394430481567</v>
      </c>
      <c r="F1481" s="124">
        <f t="shared" ref="F1481:F1544" ca="1" si="103">B1481/OFFSET(B1481,250,0)-1</f>
        <v>0.22137406062925091</v>
      </c>
      <c r="G1481" s="128"/>
      <c r="H1481" s="128"/>
      <c r="I1481" s="124"/>
      <c r="J1481" s="125"/>
      <c r="K1481" s="128"/>
    </row>
    <row r="1482" spans="1:11" x14ac:dyDescent="0.3">
      <c r="A1482" s="73">
        <v>41696</v>
      </c>
      <c r="B1482" s="130">
        <v>1845.160034</v>
      </c>
      <c r="C1482" s="125">
        <f t="shared" si="100"/>
        <v>1.3963475202637632E-2</v>
      </c>
      <c r="D1482" s="128">
        <f t="shared" si="101"/>
        <v>13963.475202637632</v>
      </c>
      <c r="E1482" s="128">
        <f t="shared" ca="1" si="102"/>
        <v>45302.394430481567</v>
      </c>
      <c r="F1482" s="124">
        <f t="shared" ca="1" si="103"/>
        <v>0.21818467809572151</v>
      </c>
      <c r="G1482" s="128"/>
      <c r="H1482" s="128"/>
      <c r="I1482" s="124"/>
      <c r="J1482" s="125"/>
      <c r="K1482" s="128"/>
    </row>
    <row r="1483" spans="1:11" x14ac:dyDescent="0.3">
      <c r="A1483" s="73">
        <v>41695</v>
      </c>
      <c r="B1483" s="130">
        <v>1845.119995</v>
      </c>
      <c r="C1483" s="125">
        <f t="shared" si="100"/>
        <v>2.5157808391504499E-2</v>
      </c>
      <c r="D1483" s="128">
        <f t="shared" si="101"/>
        <v>25157.808391504499</v>
      </c>
      <c r="E1483" s="128">
        <f t="shared" ca="1" si="102"/>
        <v>45302.394430481567</v>
      </c>
      <c r="F1483" s="124">
        <f t="shared" ca="1" si="103"/>
        <v>0.21710565846150476</v>
      </c>
      <c r="G1483" s="128"/>
      <c r="H1483" s="128"/>
      <c r="I1483" s="124"/>
      <c r="J1483" s="125"/>
      <c r="K1483" s="128"/>
    </row>
    <row r="1484" spans="1:11" x14ac:dyDescent="0.3">
      <c r="A1484" s="73">
        <v>41694</v>
      </c>
      <c r="B1484" s="130">
        <v>1847.6099850000001</v>
      </c>
      <c r="C1484" s="125">
        <f t="shared" si="100"/>
        <v>2.8152143235443905E-2</v>
      </c>
      <c r="D1484" s="128">
        <f t="shared" si="101"/>
        <v>28152.143235443906</v>
      </c>
      <c r="E1484" s="128">
        <f t="shared" ca="1" si="102"/>
        <v>45302.394430481567</v>
      </c>
      <c r="F1484" s="124">
        <f t="shared" ca="1" si="103"/>
        <v>0.23425792471389473</v>
      </c>
      <c r="G1484" s="128"/>
      <c r="H1484" s="128"/>
      <c r="I1484" s="124"/>
      <c r="J1484" s="125"/>
      <c r="K1484" s="128"/>
    </row>
    <row r="1485" spans="1:11" x14ac:dyDescent="0.3">
      <c r="A1485" s="73">
        <v>41691</v>
      </c>
      <c r="B1485" s="130">
        <v>1836.25</v>
      </c>
      <c r="C1485" s="125">
        <f t="shared" si="100"/>
        <v>3.5422849555475144E-2</v>
      </c>
      <c r="D1485" s="128">
        <f t="shared" si="101"/>
        <v>35422.849555475143</v>
      </c>
      <c r="E1485" s="128">
        <f t="shared" ca="1" si="102"/>
        <v>45302.394430481567</v>
      </c>
      <c r="F1485" s="124">
        <f t="shared" ca="1" si="103"/>
        <v>0.23416341003456109</v>
      </c>
      <c r="G1485" s="128"/>
      <c r="H1485" s="128"/>
      <c r="I1485" s="124"/>
      <c r="J1485" s="125"/>
      <c r="K1485" s="128"/>
    </row>
    <row r="1486" spans="1:11" x14ac:dyDescent="0.3">
      <c r="A1486" s="73">
        <v>41690</v>
      </c>
      <c r="B1486" s="130">
        <v>1839.780029</v>
      </c>
      <c r="C1486" s="125">
        <f t="shared" si="100"/>
        <v>5.0318566169544887E-2</v>
      </c>
      <c r="D1486" s="128">
        <f t="shared" si="101"/>
        <v>50318.566169544887</v>
      </c>
      <c r="E1486" s="128">
        <f t="shared" ca="1" si="102"/>
        <v>45302.394430481567</v>
      </c>
      <c r="F1486" s="124">
        <f t="shared" ca="1" si="103"/>
        <v>0.21389552529261846</v>
      </c>
      <c r="G1486" s="128"/>
      <c r="H1486" s="128"/>
      <c r="I1486" s="124"/>
      <c r="J1486" s="125"/>
      <c r="K1486" s="128"/>
    </row>
    <row r="1487" spans="1:11" x14ac:dyDescent="0.3">
      <c r="A1487" s="73">
        <v>41689</v>
      </c>
      <c r="B1487" s="130">
        <v>1828.75</v>
      </c>
      <c r="C1487" s="125">
        <f t="shared" si="100"/>
        <v>4.1904085604660413E-2</v>
      </c>
      <c r="D1487" s="128">
        <f t="shared" si="101"/>
        <v>41904.085604660409</v>
      </c>
      <c r="E1487" s="128">
        <f t="shared" ca="1" si="102"/>
        <v>45302.394430481567</v>
      </c>
      <c r="F1487" s="124">
        <f t="shared" ca="1" si="103"/>
        <v>0.21720287698717633</v>
      </c>
      <c r="G1487" s="128"/>
      <c r="H1487" s="128"/>
      <c r="I1487" s="124"/>
      <c r="J1487" s="125"/>
      <c r="K1487" s="128"/>
    </row>
    <row r="1488" spans="1:11" x14ac:dyDescent="0.3">
      <c r="A1488" s="73">
        <v>41688</v>
      </c>
      <c r="B1488" s="130">
        <v>1840.76001</v>
      </c>
      <c r="C1488" s="125">
        <f t="shared" si="100"/>
        <v>5.6760182415994898E-2</v>
      </c>
      <c r="D1488" s="128">
        <f t="shared" si="101"/>
        <v>56760.182415994896</v>
      </c>
      <c r="E1488" s="128">
        <f t="shared" ca="1" si="102"/>
        <v>45302.394430481567</v>
      </c>
      <c r="F1488" s="124">
        <f t="shared" ca="1" si="103"/>
        <v>0.21747416889198323</v>
      </c>
      <c r="G1488" s="128"/>
      <c r="H1488" s="128"/>
      <c r="I1488" s="124"/>
      <c r="J1488" s="125"/>
      <c r="K1488" s="128"/>
    </row>
    <row r="1489" spans="1:11" x14ac:dyDescent="0.3">
      <c r="A1489" s="73">
        <v>41684</v>
      </c>
      <c r="B1489" s="130">
        <v>1838.630005</v>
      </c>
      <c r="C1489" s="125">
        <f t="shared" si="100"/>
        <v>3.143742535797478E-2</v>
      </c>
      <c r="D1489" s="128">
        <f t="shared" si="101"/>
        <v>31437.425357974778</v>
      </c>
      <c r="E1489" s="128">
        <f t="shared" ca="1" si="102"/>
        <v>45302.394430481567</v>
      </c>
      <c r="F1489" s="124">
        <f t="shared" ca="1" si="103"/>
        <v>0.20098114613106155</v>
      </c>
      <c r="G1489" s="128"/>
      <c r="H1489" s="128"/>
      <c r="I1489" s="124"/>
      <c r="J1489" s="125"/>
      <c r="K1489" s="128"/>
    </row>
    <row r="1490" spans="1:11" x14ac:dyDescent="0.3">
      <c r="A1490" s="73">
        <v>41683</v>
      </c>
      <c r="B1490" s="130">
        <v>1829.829956</v>
      </c>
      <c r="C1490" s="125">
        <f t="shared" si="100"/>
        <v>1.9864125968812374E-2</v>
      </c>
      <c r="D1490" s="128">
        <f t="shared" si="101"/>
        <v>19864.125968812376</v>
      </c>
      <c r="E1490" s="128">
        <f t="shared" ca="1" si="102"/>
        <v>45302.394430481567</v>
      </c>
      <c r="F1490" s="124">
        <f t="shared" ca="1" si="103"/>
        <v>0.20400180883143681</v>
      </c>
      <c r="G1490" s="128"/>
      <c r="H1490" s="128"/>
      <c r="I1490" s="124"/>
      <c r="J1490" s="125"/>
      <c r="K1490" s="128"/>
    </row>
    <row r="1491" spans="1:11" x14ac:dyDescent="0.3">
      <c r="A1491" s="73">
        <v>41682</v>
      </c>
      <c r="B1491" s="130">
        <v>1819.26001</v>
      </c>
      <c r="C1491" s="125">
        <f t="shared" si="100"/>
        <v>2.5397396147261997E-2</v>
      </c>
      <c r="D1491" s="128">
        <f t="shared" si="101"/>
        <v>25397.396147261996</v>
      </c>
      <c r="E1491" s="128">
        <f t="shared" ca="1" si="102"/>
        <v>45302.394430481567</v>
      </c>
      <c r="F1491" s="124">
        <f t="shared" ca="1" si="103"/>
        <v>0.19579592476634389</v>
      </c>
      <c r="G1491" s="128"/>
      <c r="H1491" s="128"/>
      <c r="I1491" s="124"/>
      <c r="J1491" s="125"/>
      <c r="K1491" s="128"/>
    </row>
    <row r="1492" spans="1:11" x14ac:dyDescent="0.3">
      <c r="A1492" s="73">
        <v>41681</v>
      </c>
      <c r="B1492" s="130">
        <v>1819.75</v>
      </c>
      <c r="C1492" s="125">
        <f t="shared" si="100"/>
        <v>1.5202231520223153E-2</v>
      </c>
      <c r="D1492" s="128">
        <f t="shared" si="101"/>
        <v>15202.231520223153</v>
      </c>
      <c r="E1492" s="128">
        <f t="shared" ca="1" si="102"/>
        <v>45302.394430481567</v>
      </c>
      <c r="F1492" s="124">
        <f t="shared" ca="1" si="103"/>
        <v>0.19694411914883037</v>
      </c>
      <c r="G1492" s="128"/>
      <c r="H1492" s="128"/>
      <c r="I1492" s="124"/>
      <c r="J1492" s="125"/>
      <c r="K1492" s="128"/>
    </row>
    <row r="1493" spans="1:11" x14ac:dyDescent="0.3">
      <c r="A1493" s="73">
        <v>41680</v>
      </c>
      <c r="B1493" s="130">
        <v>1799.839966</v>
      </c>
      <c r="C1493" s="125">
        <f t="shared" si="100"/>
        <v>1.0260617882430934E-2</v>
      </c>
      <c r="D1493" s="128">
        <f t="shared" si="101"/>
        <v>10260.617882430934</v>
      </c>
      <c r="E1493" s="128">
        <f t="shared" ca="1" si="102"/>
        <v>45302.394430481567</v>
      </c>
      <c r="F1493" s="124">
        <f t="shared" ca="1" si="103"/>
        <v>0.18454940473357251</v>
      </c>
      <c r="G1493" s="128"/>
      <c r="H1493" s="128"/>
      <c r="I1493" s="124"/>
      <c r="J1493" s="125"/>
      <c r="K1493" s="128"/>
    </row>
    <row r="1494" spans="1:11" x14ac:dyDescent="0.3">
      <c r="A1494" s="73">
        <v>41677</v>
      </c>
      <c r="B1494" s="130">
        <v>1797.0200199999999</v>
      </c>
      <c r="C1494" s="125">
        <f t="shared" si="100"/>
        <v>3.7591568144785814E-3</v>
      </c>
      <c r="D1494" s="128">
        <f t="shared" si="101"/>
        <v>3759.1568144785815</v>
      </c>
      <c r="E1494" s="128">
        <f t="shared" ca="1" si="102"/>
        <v>45302.394430481567</v>
      </c>
      <c r="F1494" s="124">
        <f t="shared" ca="1" si="103"/>
        <v>0.18458019930929792</v>
      </c>
      <c r="G1494" s="128"/>
      <c r="H1494" s="128"/>
      <c r="I1494" s="124"/>
      <c r="J1494" s="125"/>
      <c r="K1494" s="128"/>
    </row>
    <row r="1495" spans="1:11" x14ac:dyDescent="0.3">
      <c r="A1495" s="73">
        <v>41676</v>
      </c>
      <c r="B1495" s="130">
        <v>1773.4300539999999</v>
      </c>
      <c r="C1495" s="125">
        <f t="shared" si="100"/>
        <v>-3.0096315026719944E-2</v>
      </c>
      <c r="D1495" s="128">
        <f t="shared" si="101"/>
        <v>-30096.315026719945</v>
      </c>
      <c r="E1495" s="128">
        <f t="shared" ca="1" si="102"/>
        <v>45302.394430481567</v>
      </c>
      <c r="F1495" s="124">
        <f t="shared" ca="1" si="103"/>
        <v>0.16832132635276231</v>
      </c>
      <c r="G1495" s="128"/>
      <c r="H1495" s="128"/>
      <c r="I1495" s="124"/>
      <c r="J1495" s="125"/>
      <c r="K1495" s="128"/>
    </row>
    <row r="1496" spans="1:11" x14ac:dyDescent="0.3">
      <c r="A1496" s="73">
        <v>41675</v>
      </c>
      <c r="B1496" s="130">
        <v>1751.6400149999999</v>
      </c>
      <c r="C1496" s="125">
        <f t="shared" si="100"/>
        <v>-5.0529563629729934E-2</v>
      </c>
      <c r="D1496" s="128">
        <f t="shared" si="101"/>
        <v>-50529.563629729935</v>
      </c>
      <c r="E1496" s="128">
        <f t="shared" ca="1" si="102"/>
        <v>45302.394430481567</v>
      </c>
      <c r="F1496" s="124">
        <f t="shared" ca="1" si="103"/>
        <v>0.16049529783062733</v>
      </c>
      <c r="G1496" s="128"/>
      <c r="H1496" s="128"/>
      <c r="I1496" s="124"/>
      <c r="J1496" s="125"/>
      <c r="K1496" s="128"/>
    </row>
    <row r="1497" spans="1:11" x14ac:dyDescent="0.3">
      <c r="A1497" s="73">
        <v>41674</v>
      </c>
      <c r="B1497" s="130">
        <v>1755.1999510000001</v>
      </c>
      <c r="C1497" s="125">
        <f t="shared" si="100"/>
        <v>-4.8052986031784095E-2</v>
      </c>
      <c r="D1497" s="128">
        <f t="shared" si="101"/>
        <v>-48052.986031784094</v>
      </c>
      <c r="E1497" s="128">
        <f t="shared" ca="1" si="102"/>
        <v>40062.272581861725</v>
      </c>
      <c r="F1497" s="124">
        <f t="shared" ca="1" si="103"/>
        <v>0.16075440891184045</v>
      </c>
      <c r="G1497" s="128"/>
      <c r="H1497" s="128"/>
      <c r="I1497" s="124"/>
      <c r="J1497" s="125"/>
      <c r="K1497" s="128"/>
    </row>
    <row r="1498" spans="1:11" x14ac:dyDescent="0.3">
      <c r="A1498" s="73">
        <v>41673</v>
      </c>
      <c r="B1498" s="130">
        <v>1741.8900149999999</v>
      </c>
      <c r="C1498" s="125">
        <f t="shared" si="100"/>
        <v>-5.2651296339758291E-2</v>
      </c>
      <c r="D1498" s="128">
        <f t="shared" si="101"/>
        <v>-52651.296339758293</v>
      </c>
      <c r="E1498" s="128">
        <f t="shared" ca="1" si="102"/>
        <v>36859.848329586384</v>
      </c>
      <c r="F1498" s="124">
        <f t="shared" ca="1" si="103"/>
        <v>0.15258485800156851</v>
      </c>
      <c r="G1498" s="128"/>
      <c r="H1498" s="128"/>
      <c r="I1498" s="124"/>
      <c r="J1498" s="125"/>
      <c r="K1498" s="128"/>
    </row>
    <row r="1499" spans="1:11" x14ac:dyDescent="0.3">
      <c r="A1499" s="73">
        <v>41670</v>
      </c>
      <c r="B1499" s="130">
        <v>1782.589966</v>
      </c>
      <c r="C1499" s="125">
        <f t="shared" si="100"/>
        <v>-3.4292427222431199E-2</v>
      </c>
      <c r="D1499" s="128">
        <f t="shared" si="101"/>
        <v>-34292.427222431201</v>
      </c>
      <c r="E1499" s="128">
        <f t="shared" ca="1" si="102"/>
        <v>35943.783817518852</v>
      </c>
      <c r="F1499" s="124">
        <f t="shared" ca="1" si="103"/>
        <v>0.19180189507342593</v>
      </c>
      <c r="G1499" s="128"/>
      <c r="H1499" s="128"/>
      <c r="I1499" s="124"/>
      <c r="J1499" s="125"/>
      <c r="K1499" s="128"/>
    </row>
    <row r="1500" spans="1:11" x14ac:dyDescent="0.3">
      <c r="A1500" s="73">
        <v>41669</v>
      </c>
      <c r="B1500" s="130">
        <v>1794.1899410000001</v>
      </c>
      <c r="C1500" s="125">
        <f t="shared" si="100"/>
        <v>-2.931759911566445E-2</v>
      </c>
      <c r="D1500" s="128">
        <f t="shared" si="101"/>
        <v>-29317.599115664449</v>
      </c>
      <c r="E1500" s="128">
        <f t="shared" ca="1" si="102"/>
        <v>35943.783817518852</v>
      </c>
      <c r="F1500" s="124">
        <f t="shared" ca="1" si="103"/>
        <v>0.18571600601947957</v>
      </c>
      <c r="G1500" s="128"/>
      <c r="H1500" s="128"/>
      <c r="I1500" s="124"/>
      <c r="J1500" s="125"/>
      <c r="K1500" s="128"/>
    </row>
    <row r="1501" spans="1:11" x14ac:dyDescent="0.3">
      <c r="A1501" s="73">
        <v>41668</v>
      </c>
      <c r="B1501" s="130">
        <v>1774.1999510000001</v>
      </c>
      <c r="C1501" s="125">
        <f t="shared" si="100"/>
        <v>-3.5173613190709441E-2</v>
      </c>
      <c r="D1501" s="128">
        <f t="shared" si="101"/>
        <v>-35173.613190709439</v>
      </c>
      <c r="E1501" s="128">
        <f t="shared" ca="1" si="102"/>
        <v>35943.783817518852</v>
      </c>
      <c r="F1501" s="124">
        <f t="shared" ca="1" si="103"/>
        <v>0.1842921873322938</v>
      </c>
      <c r="G1501" s="128"/>
      <c r="H1501" s="128"/>
      <c r="I1501" s="124"/>
      <c r="J1501" s="125"/>
      <c r="K1501" s="128"/>
    </row>
    <row r="1502" spans="1:11" x14ac:dyDescent="0.3">
      <c r="A1502" s="73">
        <v>41667</v>
      </c>
      <c r="B1502" s="130">
        <v>1792.5</v>
      </c>
      <c r="C1502" s="125">
        <f t="shared" si="100"/>
        <v>-1.4676754463039288E-2</v>
      </c>
      <c r="D1502" s="128">
        <f t="shared" si="101"/>
        <v>-14676.754463039288</v>
      </c>
      <c r="E1502" s="128">
        <f t="shared" ca="1" si="102"/>
        <v>35943.783817518852</v>
      </c>
      <c r="F1502" s="124">
        <f t="shared" ca="1" si="103"/>
        <v>0.19344060197620672</v>
      </c>
      <c r="G1502" s="128"/>
      <c r="H1502" s="128"/>
      <c r="I1502" s="124"/>
      <c r="J1502" s="125"/>
      <c r="K1502" s="128"/>
    </row>
    <row r="1503" spans="1:11" x14ac:dyDescent="0.3">
      <c r="A1503" s="73">
        <v>41666</v>
      </c>
      <c r="B1503" s="130">
        <v>1781.5600589999999</v>
      </c>
      <c r="C1503" s="125">
        <f t="shared" si="100"/>
        <v>-3.3006364717745096E-2</v>
      </c>
      <c r="D1503" s="128">
        <f t="shared" si="101"/>
        <v>-33006.364717745098</v>
      </c>
      <c r="E1503" s="128">
        <f t="shared" ca="1" si="102"/>
        <v>35943.783817518852</v>
      </c>
      <c r="F1503" s="124">
        <f t="shared" ca="1" si="103"/>
        <v>0.1815312627149186</v>
      </c>
      <c r="G1503" s="128"/>
      <c r="H1503" s="128"/>
      <c r="I1503" s="124"/>
      <c r="J1503" s="125"/>
      <c r="K1503" s="128"/>
    </row>
    <row r="1504" spans="1:11" x14ac:dyDescent="0.3">
      <c r="A1504" s="73">
        <v>41663</v>
      </c>
      <c r="B1504" s="130">
        <v>1790.290039</v>
      </c>
      <c r="C1504" s="125">
        <f t="shared" si="100"/>
        <v>-2.6026432227246099E-2</v>
      </c>
      <c r="D1504" s="128">
        <f t="shared" si="101"/>
        <v>-26026.4322272461</v>
      </c>
      <c r="E1504" s="128">
        <f t="shared" ca="1" si="102"/>
        <v>35943.783817518852</v>
      </c>
      <c r="F1504" s="124">
        <f t="shared" ca="1" si="103"/>
        <v>0.19338344369161975</v>
      </c>
      <c r="G1504" s="128"/>
      <c r="H1504" s="128"/>
      <c r="I1504" s="124"/>
      <c r="J1504" s="125"/>
      <c r="K1504" s="128"/>
    </row>
    <row r="1505" spans="1:11" x14ac:dyDescent="0.3">
      <c r="A1505" s="73">
        <v>41662</v>
      </c>
      <c r="B1505" s="130">
        <v>1828.459961</v>
      </c>
      <c r="C1505" s="125">
        <f t="shared" si="100"/>
        <v>-4.9143282679868783E-3</v>
      </c>
      <c r="D1505" s="128">
        <f t="shared" si="101"/>
        <v>-4914.328267986878</v>
      </c>
      <c r="E1505" s="128">
        <f t="shared" ca="1" si="102"/>
        <v>35943.783817518852</v>
      </c>
      <c r="F1505" s="124">
        <f t="shared" ca="1" si="103"/>
        <v>0.21657263562991225</v>
      </c>
      <c r="G1505" s="128"/>
      <c r="H1505" s="128"/>
      <c r="I1505" s="124"/>
      <c r="J1505" s="125"/>
      <c r="K1505" s="128"/>
    </row>
    <row r="1506" spans="1:11" x14ac:dyDescent="0.3">
      <c r="A1506" s="73">
        <v>41661</v>
      </c>
      <c r="B1506" s="130">
        <v>1844.8599850000001</v>
      </c>
      <c r="C1506" s="125">
        <f t="shared" si="100"/>
        <v>3.7978431567953219E-3</v>
      </c>
      <c r="D1506" s="128">
        <f t="shared" si="101"/>
        <v>3797.8431567953221</v>
      </c>
      <c r="E1506" s="128">
        <f t="shared" ca="1" si="102"/>
        <v>35943.783817518852</v>
      </c>
      <c r="F1506" s="124">
        <f t="shared" ca="1" si="103"/>
        <v>0.23416869699703624</v>
      </c>
      <c r="G1506" s="128"/>
      <c r="H1506" s="128"/>
      <c r="I1506" s="124"/>
      <c r="J1506" s="125"/>
      <c r="K1506" s="128"/>
    </row>
    <row r="1507" spans="1:11" x14ac:dyDescent="0.3">
      <c r="A1507" s="73">
        <v>41660</v>
      </c>
      <c r="B1507" s="130">
        <v>1843.8000489999999</v>
      </c>
      <c r="C1507" s="125">
        <f t="shared" si="100"/>
        <v>9.3224811079393177E-3</v>
      </c>
      <c r="D1507" s="128">
        <f t="shared" si="101"/>
        <v>9322.4811079393185</v>
      </c>
      <c r="E1507" s="128">
        <f t="shared" ca="1" si="102"/>
        <v>35943.783817518852</v>
      </c>
      <c r="F1507" s="124">
        <f t="shared" ca="1" si="103"/>
        <v>0.23346778267833423</v>
      </c>
      <c r="G1507" s="128"/>
      <c r="H1507" s="128"/>
      <c r="I1507" s="124"/>
      <c r="J1507" s="125"/>
      <c r="K1507" s="128"/>
    </row>
    <row r="1508" spans="1:11" x14ac:dyDescent="0.3">
      <c r="A1508" s="73">
        <v>41656</v>
      </c>
      <c r="B1508" s="130">
        <v>1838.6999510000001</v>
      </c>
      <c r="C1508" s="125">
        <f t="shared" si="100"/>
        <v>4.0024440828518859E-3</v>
      </c>
      <c r="D1508" s="128">
        <f t="shared" si="101"/>
        <v>4002.4440828518859</v>
      </c>
      <c r="E1508" s="128">
        <f t="shared" ca="1" si="102"/>
        <v>35943.783817518852</v>
      </c>
      <c r="F1508" s="124">
        <f t="shared" ca="1" si="103"/>
        <v>0.23191019343764996</v>
      </c>
      <c r="G1508" s="128"/>
      <c r="H1508" s="128"/>
      <c r="I1508" s="124"/>
      <c r="J1508" s="125"/>
      <c r="K1508" s="128"/>
    </row>
    <row r="1509" spans="1:11" x14ac:dyDescent="0.3">
      <c r="A1509" s="73">
        <v>41655</v>
      </c>
      <c r="B1509" s="130">
        <v>1845.8900149999999</v>
      </c>
      <c r="C1509" s="125">
        <f t="shared" si="100"/>
        <v>7.5928968394074481E-3</v>
      </c>
      <c r="D1509" s="128">
        <f t="shared" si="101"/>
        <v>7592.8968394074482</v>
      </c>
      <c r="E1509" s="128">
        <f t="shared" ca="1" si="102"/>
        <v>35943.783817518852</v>
      </c>
      <c r="F1509" s="124">
        <f t="shared" ca="1" si="103"/>
        <v>0.24220382498019921</v>
      </c>
      <c r="G1509" s="128"/>
      <c r="H1509" s="128"/>
      <c r="I1509" s="124"/>
      <c r="J1509" s="125"/>
      <c r="K1509" s="128"/>
    </row>
    <row r="1510" spans="1:11" x14ac:dyDescent="0.3">
      <c r="A1510" s="73">
        <v>41654</v>
      </c>
      <c r="B1510" s="130">
        <v>1848.380005</v>
      </c>
      <c r="C1510" s="125">
        <f t="shared" si="100"/>
        <v>1.083122344258669E-5</v>
      </c>
      <c r="D1510" s="128">
        <f t="shared" si="101"/>
        <v>10.83122344258669</v>
      </c>
      <c r="E1510" s="128">
        <f t="shared" ca="1" si="102"/>
        <v>35943.783817518852</v>
      </c>
      <c r="F1510" s="124">
        <f t="shared" ca="1" si="103"/>
        <v>0.2481127382869337</v>
      </c>
      <c r="G1510" s="128"/>
      <c r="H1510" s="128"/>
      <c r="I1510" s="124"/>
      <c r="J1510" s="125"/>
      <c r="K1510" s="128"/>
    </row>
    <row r="1511" spans="1:11" x14ac:dyDescent="0.3">
      <c r="A1511" s="73">
        <v>41653</v>
      </c>
      <c r="B1511" s="130">
        <v>1838.880005</v>
      </c>
      <c r="C1511" s="125">
        <f t="shared" si="100"/>
        <v>-1.1894936445832061E-3</v>
      </c>
      <c r="D1511" s="128">
        <f t="shared" si="101"/>
        <v>-1189.4936445832061</v>
      </c>
      <c r="E1511" s="128">
        <f t="shared" ca="1" si="102"/>
        <v>35943.783817518852</v>
      </c>
      <c r="F1511" s="124">
        <f t="shared" ca="1" si="103"/>
        <v>0.24870469755232238</v>
      </c>
      <c r="G1511" s="128"/>
      <c r="H1511" s="128"/>
      <c r="I1511" s="124"/>
      <c r="J1511" s="125"/>
      <c r="K1511" s="128"/>
    </row>
    <row r="1512" spans="1:11" x14ac:dyDescent="0.3">
      <c r="A1512" s="73">
        <v>41652</v>
      </c>
      <c r="B1512" s="130">
        <v>1819.1999510000001</v>
      </c>
      <c r="C1512" s="125">
        <f t="shared" si="100"/>
        <v>-1.2056083800724426E-2</v>
      </c>
      <c r="D1512" s="128">
        <f t="shared" si="101"/>
        <v>-12056.083800724426</v>
      </c>
      <c r="E1512" s="128">
        <f t="shared" ca="1" si="102"/>
        <v>35943.783817518852</v>
      </c>
      <c r="F1512" s="124">
        <f t="shared" ca="1" si="103"/>
        <v>0.23558416738651511</v>
      </c>
      <c r="G1512" s="128"/>
      <c r="H1512" s="128"/>
      <c r="I1512" s="124"/>
      <c r="J1512" s="125"/>
      <c r="K1512" s="128"/>
    </row>
    <row r="1513" spans="1:11" x14ac:dyDescent="0.3">
      <c r="A1513" s="73">
        <v>41649</v>
      </c>
      <c r="B1513" s="130">
        <v>1842.369995</v>
      </c>
      <c r="C1513" s="125">
        <f t="shared" si="100"/>
        <v>1.8999522057305818E-4</v>
      </c>
      <c r="D1513" s="128">
        <f t="shared" si="101"/>
        <v>189.99522057305819</v>
      </c>
      <c r="E1513" s="128">
        <f t="shared" ca="1" si="102"/>
        <v>35943.783817518852</v>
      </c>
      <c r="F1513" s="124">
        <f t="shared" ca="1" si="103"/>
        <v>0.25273338003671597</v>
      </c>
      <c r="G1513" s="128"/>
      <c r="H1513" s="128"/>
      <c r="I1513" s="124"/>
      <c r="J1513" s="125"/>
      <c r="K1513" s="128"/>
    </row>
    <row r="1514" spans="1:11" x14ac:dyDescent="0.3">
      <c r="A1514" s="73">
        <v>41648</v>
      </c>
      <c r="B1514" s="130">
        <v>1838.130005</v>
      </c>
      <c r="C1514" s="125">
        <f t="shared" si="100"/>
        <v>2.6236877040990425E-3</v>
      </c>
      <c r="D1514" s="128">
        <f t="shared" si="101"/>
        <v>2623.6877040990425</v>
      </c>
      <c r="E1514" s="128">
        <f t="shared" ca="1" si="102"/>
        <v>35943.783817518852</v>
      </c>
      <c r="F1514" s="124">
        <f t="shared" ca="1" si="103"/>
        <v>0.24868716674999414</v>
      </c>
      <c r="G1514" s="128"/>
      <c r="H1514" s="128"/>
      <c r="I1514" s="124"/>
      <c r="J1514" s="125"/>
      <c r="K1514" s="128"/>
    </row>
    <row r="1515" spans="1:11" x14ac:dyDescent="0.3">
      <c r="A1515" s="73">
        <v>41647</v>
      </c>
      <c r="B1515" s="130">
        <v>1837.48999</v>
      </c>
      <c r="C1515" s="125">
        <f t="shared" si="100"/>
        <v>5.1969650008860668E-3</v>
      </c>
      <c r="D1515" s="128">
        <f t="shared" si="101"/>
        <v>5196.9650008860672</v>
      </c>
      <c r="E1515" s="128">
        <f t="shared" ca="1" si="102"/>
        <v>35943.783817518852</v>
      </c>
      <c r="F1515" s="124">
        <f t="shared" ca="1" si="103"/>
        <v>0.24819307953221581</v>
      </c>
      <c r="G1515" s="128"/>
      <c r="H1515" s="128"/>
      <c r="I1515" s="124"/>
      <c r="J1515" s="125"/>
      <c r="K1515" s="128"/>
    </row>
    <row r="1516" spans="1:11" x14ac:dyDescent="0.3">
      <c r="A1516" s="73">
        <v>41646</v>
      </c>
      <c r="B1516" s="130">
        <v>1837.880005</v>
      </c>
      <c r="C1516" s="125">
        <f t="shared" si="100"/>
        <v>1.0757215221132377E-2</v>
      </c>
      <c r="D1516" s="128">
        <f t="shared" si="101"/>
        <v>10757.215221132377</v>
      </c>
      <c r="E1516" s="128">
        <f t="shared" ca="1" si="102"/>
        <v>35943.783817518852</v>
      </c>
      <c r="F1516" s="124">
        <f t="shared" ca="1" si="103"/>
        <v>0.25794306706351633</v>
      </c>
      <c r="G1516" s="128"/>
      <c r="H1516" s="128"/>
      <c r="I1516" s="124"/>
      <c r="J1516" s="125"/>
      <c r="K1516" s="128"/>
    </row>
    <row r="1517" spans="1:11" x14ac:dyDescent="0.3">
      <c r="A1517" s="73">
        <v>41645</v>
      </c>
      <c r="B1517" s="130">
        <v>1826.7700199999999</v>
      </c>
      <c r="C1517" s="125">
        <f t="shared" si="100"/>
        <v>9.4883091444073475E-3</v>
      </c>
      <c r="D1517" s="128">
        <f t="shared" si="101"/>
        <v>9488.309144407347</v>
      </c>
      <c r="E1517" s="128">
        <f t="shared" ca="1" si="102"/>
        <v>35943.783817518852</v>
      </c>
      <c r="F1517" s="124">
        <f t="shared" ca="1" si="103"/>
        <v>0.25365953396161767</v>
      </c>
      <c r="G1517" s="128"/>
      <c r="H1517" s="128"/>
      <c r="I1517" s="124"/>
      <c r="J1517" s="125"/>
      <c r="K1517" s="128"/>
    </row>
    <row r="1518" spans="1:11" x14ac:dyDescent="0.3">
      <c r="A1518" s="73">
        <v>41642</v>
      </c>
      <c r="B1518" s="130">
        <v>1831.369995</v>
      </c>
      <c r="C1518" s="125">
        <f t="shared" si="100"/>
        <v>1.1443388134293686E-2</v>
      </c>
      <c r="D1518" s="128">
        <f t="shared" si="101"/>
        <v>11443.388134293686</v>
      </c>
      <c r="E1518" s="128">
        <f t="shared" ca="1" si="102"/>
        <v>35943.783817518852</v>
      </c>
      <c r="F1518" s="124">
        <f t="shared" ca="1" si="103"/>
        <v>0.25274129805175538</v>
      </c>
      <c r="G1518" s="128"/>
      <c r="H1518" s="128"/>
      <c r="I1518" s="124"/>
      <c r="J1518" s="125"/>
      <c r="K1518" s="128"/>
    </row>
    <row r="1519" spans="1:11" x14ac:dyDescent="0.3">
      <c r="A1519" s="73">
        <v>41641</v>
      </c>
      <c r="B1519" s="130">
        <v>1831.9799800000001</v>
      </c>
      <c r="C1519" s="125">
        <f t="shared" si="100"/>
        <v>2.8624357102751352E-2</v>
      </c>
      <c r="D1519" s="128">
        <f t="shared" si="101"/>
        <v>28624.357102751354</v>
      </c>
      <c r="E1519" s="128">
        <f t="shared" ca="1" si="102"/>
        <v>35943.783817518852</v>
      </c>
      <c r="F1519" s="124">
        <f t="shared" ca="1" si="103"/>
        <v>0.24924479616228035</v>
      </c>
      <c r="G1519" s="128"/>
      <c r="H1519" s="128"/>
      <c r="I1519" s="124"/>
      <c r="J1519" s="125"/>
      <c r="K1519" s="128"/>
    </row>
    <row r="1520" spans="1:11" x14ac:dyDescent="0.3">
      <c r="A1520" s="73">
        <v>41639</v>
      </c>
      <c r="B1520" s="130">
        <v>1848.3599850000001</v>
      </c>
      <c r="C1520" s="125">
        <f t="shared" si="100"/>
        <v>3.4603168499152792E-2</v>
      </c>
      <c r="D1520" s="128">
        <f t="shared" si="101"/>
        <v>34603.168499152795</v>
      </c>
      <c r="E1520" s="128">
        <f t="shared" ca="1" si="102"/>
        <v>35943.783817518852</v>
      </c>
      <c r="F1520" s="124">
        <f t="shared" ca="1" si="103"/>
        <v>0.26654651756081904</v>
      </c>
      <c r="G1520" s="128"/>
      <c r="H1520" s="128"/>
      <c r="I1520" s="124"/>
      <c r="J1520" s="125"/>
      <c r="K1520" s="128"/>
    </row>
    <row r="1521" spans="1:11" x14ac:dyDescent="0.3">
      <c r="A1521" s="73">
        <v>41638</v>
      </c>
      <c r="B1521" s="130">
        <v>1841.0699460000001</v>
      </c>
      <c r="C1521" s="125">
        <f t="shared" si="100"/>
        <v>3.7035577811279863E-2</v>
      </c>
      <c r="D1521" s="128">
        <f t="shared" si="101"/>
        <v>37035.577811279865</v>
      </c>
      <c r="E1521" s="128">
        <f t="shared" ca="1" si="102"/>
        <v>35943.783817518852</v>
      </c>
      <c r="F1521" s="124">
        <f t="shared" ca="1" si="103"/>
        <v>0.25892007125690086</v>
      </c>
      <c r="G1521" s="128"/>
      <c r="H1521" s="128"/>
      <c r="I1521" s="124"/>
      <c r="J1521" s="125"/>
      <c r="K1521" s="128"/>
    </row>
    <row r="1522" spans="1:11" x14ac:dyDescent="0.3">
      <c r="A1522" s="73">
        <v>41635</v>
      </c>
      <c r="B1522" s="130">
        <v>1841.400024</v>
      </c>
      <c r="C1522" s="125">
        <f t="shared" si="100"/>
        <v>3.7116318783441349E-2</v>
      </c>
      <c r="D1522" s="128">
        <f t="shared" si="101"/>
        <v>37116.318783441347</v>
      </c>
      <c r="E1522" s="128">
        <f t="shared" ca="1" si="102"/>
        <v>35943.783817518852</v>
      </c>
      <c r="F1522" s="124">
        <f t="shared" ca="1" si="103"/>
        <v>0.29113238781425399</v>
      </c>
      <c r="G1522" s="128"/>
      <c r="H1522" s="128"/>
      <c r="I1522" s="124"/>
      <c r="J1522" s="125"/>
      <c r="K1522" s="128"/>
    </row>
    <row r="1523" spans="1:11" x14ac:dyDescent="0.3">
      <c r="A1523" s="73">
        <v>41634</v>
      </c>
      <c r="B1523" s="130">
        <v>1842.0200199999999</v>
      </c>
      <c r="C1523" s="125">
        <f t="shared" si="100"/>
        <v>3.3553685837358405E-2</v>
      </c>
      <c r="D1523" s="128">
        <f t="shared" si="101"/>
        <v>33553.685837358404</v>
      </c>
      <c r="E1523" s="128">
        <f t="shared" ca="1" si="102"/>
        <v>35943.783817518852</v>
      </c>
      <c r="F1523" s="124">
        <f t="shared" ca="1" si="103"/>
        <v>0.3134487632707279</v>
      </c>
      <c r="G1523" s="128"/>
      <c r="H1523" s="128"/>
      <c r="I1523" s="124"/>
      <c r="J1523" s="125"/>
      <c r="K1523" s="128"/>
    </row>
    <row r="1524" spans="1:11" x14ac:dyDescent="0.3">
      <c r="A1524" s="73">
        <v>41632</v>
      </c>
      <c r="B1524" s="130">
        <v>1833.3199460000001</v>
      </c>
      <c r="C1524" s="125">
        <f t="shared" si="100"/>
        <v>1.7030739193592437E-2</v>
      </c>
      <c r="D1524" s="128">
        <f t="shared" si="101"/>
        <v>17030.739193592435</v>
      </c>
      <c r="E1524" s="128">
        <f t="shared" ca="1" si="102"/>
        <v>35943.783817518852</v>
      </c>
      <c r="F1524" s="124">
        <f t="shared" ca="1" si="103"/>
        <v>0.29280020945434404</v>
      </c>
      <c r="G1524" s="128"/>
      <c r="H1524" s="128"/>
      <c r="I1524" s="124"/>
      <c r="J1524" s="125"/>
      <c r="K1524" s="128"/>
    </row>
    <row r="1525" spans="1:11" x14ac:dyDescent="0.3">
      <c r="A1525" s="73">
        <v>41631</v>
      </c>
      <c r="B1525" s="130">
        <v>1827.98999</v>
      </c>
      <c r="C1525" s="125">
        <f t="shared" si="100"/>
        <v>1.0849546859463377E-2</v>
      </c>
      <c r="D1525" s="128">
        <f t="shared" si="101"/>
        <v>10849.546859463377</v>
      </c>
      <c r="E1525" s="128">
        <f t="shared" ca="1" si="102"/>
        <v>35943.783817518852</v>
      </c>
      <c r="F1525" s="124">
        <f t="shared" ca="1" si="103"/>
        <v>0.28747106811993484</v>
      </c>
      <c r="G1525" s="128"/>
      <c r="H1525" s="128"/>
      <c r="I1525" s="124"/>
      <c r="J1525" s="125"/>
      <c r="K1525" s="128"/>
    </row>
    <row r="1526" spans="1:11" x14ac:dyDescent="0.3">
      <c r="A1526" s="73">
        <v>41628</v>
      </c>
      <c r="B1526" s="130">
        <v>1818.3199460000001</v>
      </c>
      <c r="C1526" s="125">
        <f t="shared" si="100"/>
        <v>7.3292634988808558E-3</v>
      </c>
      <c r="D1526" s="128">
        <f t="shared" si="101"/>
        <v>7329.2634988808559</v>
      </c>
      <c r="E1526" s="128">
        <f t="shared" ca="1" si="102"/>
        <v>35943.783817518852</v>
      </c>
      <c r="F1526" s="124">
        <f t="shared" ca="1" si="103"/>
        <v>0.27452925200538703</v>
      </c>
      <c r="G1526" s="128"/>
      <c r="H1526" s="128"/>
      <c r="I1526" s="124"/>
      <c r="J1526" s="125"/>
      <c r="K1526" s="128"/>
    </row>
    <row r="1527" spans="1:11" x14ac:dyDescent="0.3">
      <c r="A1527" s="73">
        <v>41627</v>
      </c>
      <c r="B1527" s="130">
        <v>1809.599976</v>
      </c>
      <c r="C1527" s="125">
        <f t="shared" si="100"/>
        <v>1.3764444631648276E-2</v>
      </c>
      <c r="D1527" s="128">
        <f t="shared" si="101"/>
        <v>13764.444631648275</v>
      </c>
      <c r="E1527" s="128">
        <f t="shared" ca="1" si="102"/>
        <v>35943.783817518852</v>
      </c>
      <c r="F1527" s="124">
        <f t="shared" ca="1" si="103"/>
        <v>0.2653217813741755</v>
      </c>
      <c r="G1527" s="128"/>
      <c r="H1527" s="128"/>
      <c r="I1527" s="124"/>
      <c r="J1527" s="125"/>
      <c r="K1527" s="128"/>
    </row>
    <row r="1528" spans="1:11" x14ac:dyDescent="0.3">
      <c r="A1528" s="73">
        <v>41626</v>
      </c>
      <c r="B1528" s="130">
        <v>1810.650024</v>
      </c>
      <c r="C1528" s="125">
        <f t="shared" si="100"/>
        <v>9.950839415721946E-3</v>
      </c>
      <c r="D1528" s="128">
        <f t="shared" si="101"/>
        <v>9950.8394157219464</v>
      </c>
      <c r="E1528" s="128">
        <f t="shared" ca="1" si="102"/>
        <v>35943.783817518852</v>
      </c>
      <c r="F1528" s="124">
        <f t="shared" ca="1" si="103"/>
        <v>0.25418205985823916</v>
      </c>
      <c r="G1528" s="128"/>
      <c r="H1528" s="128"/>
      <c r="I1528" s="124"/>
      <c r="J1528" s="125"/>
      <c r="K1528" s="128"/>
    </row>
    <row r="1529" spans="1:11" x14ac:dyDescent="0.3">
      <c r="A1529" s="73">
        <v>41625</v>
      </c>
      <c r="B1529" s="130">
        <v>1781</v>
      </c>
      <c r="C1529" s="125">
        <f t="shared" si="100"/>
        <v>-7.8823629283476526E-3</v>
      </c>
      <c r="D1529" s="128">
        <f t="shared" si="101"/>
        <v>-7882.362928347653</v>
      </c>
      <c r="E1529" s="128">
        <f t="shared" ca="1" si="102"/>
        <v>35943.783817518852</v>
      </c>
      <c r="F1529" s="124">
        <f t="shared" ca="1" si="103"/>
        <v>0.24041476714574261</v>
      </c>
      <c r="G1529" s="128"/>
      <c r="H1529" s="128"/>
      <c r="I1529" s="124"/>
      <c r="J1529" s="125"/>
      <c r="K1529" s="128"/>
    </row>
    <row r="1530" spans="1:11" x14ac:dyDescent="0.3">
      <c r="A1530" s="73">
        <v>41624</v>
      </c>
      <c r="B1530" s="130">
        <v>1786.540039</v>
      </c>
      <c r="C1530" s="125">
        <f t="shared" si="100"/>
        <v>-7.9737824469039431E-3</v>
      </c>
      <c r="D1530" s="128">
        <f t="shared" si="101"/>
        <v>-7973.7824469039433</v>
      </c>
      <c r="E1530" s="128">
        <f t="shared" ca="1" si="102"/>
        <v>35943.783817518852</v>
      </c>
      <c r="F1530" s="124">
        <f t="shared" ca="1" si="103"/>
        <v>0.23483020399755472</v>
      </c>
      <c r="G1530" s="128"/>
      <c r="H1530" s="128"/>
      <c r="I1530" s="124"/>
      <c r="J1530" s="125"/>
      <c r="K1530" s="128"/>
    </row>
    <row r="1531" spans="1:11" x14ac:dyDescent="0.3">
      <c r="A1531" s="73">
        <v>41621</v>
      </c>
      <c r="B1531" s="130">
        <v>1775.3199460000001</v>
      </c>
      <c r="C1531" s="125">
        <f t="shared" si="100"/>
        <v>-1.6884451854745075E-2</v>
      </c>
      <c r="D1531" s="128">
        <f t="shared" si="101"/>
        <v>-16884.451854745075</v>
      </c>
      <c r="E1531" s="128">
        <f t="shared" ca="1" si="102"/>
        <v>35943.783817518852</v>
      </c>
      <c r="F1531" s="124">
        <f t="shared" ca="1" si="103"/>
        <v>0.24117003035428186</v>
      </c>
      <c r="G1531" s="128"/>
      <c r="H1531" s="128"/>
      <c r="I1531" s="124"/>
      <c r="J1531" s="125"/>
      <c r="K1531" s="128"/>
    </row>
    <row r="1532" spans="1:11" x14ac:dyDescent="0.3">
      <c r="A1532" s="73">
        <v>41620</v>
      </c>
      <c r="B1532" s="130">
        <v>1775.5</v>
      </c>
      <c r="C1532" s="125">
        <f t="shared" si="100"/>
        <v>-1.7557245259953058E-2</v>
      </c>
      <c r="D1532" s="128">
        <f t="shared" si="101"/>
        <v>-17557.245259953059</v>
      </c>
      <c r="E1532" s="128">
        <f t="shared" ca="1" si="102"/>
        <v>35943.783817518852</v>
      </c>
      <c r="F1532" s="124">
        <f t="shared" ca="1" si="103"/>
        <v>0.25603082617563655</v>
      </c>
      <c r="G1532" s="128"/>
      <c r="H1532" s="128"/>
      <c r="I1532" s="124"/>
      <c r="J1532" s="125"/>
      <c r="K1532" s="128"/>
    </row>
    <row r="1533" spans="1:11" x14ac:dyDescent="0.3">
      <c r="A1533" s="73">
        <v>41619</v>
      </c>
      <c r="B1533" s="130">
        <v>1782.219971</v>
      </c>
      <c r="C1533" s="125">
        <f t="shared" si="100"/>
        <v>-1.138817306892248E-2</v>
      </c>
      <c r="D1533" s="128">
        <f t="shared" si="101"/>
        <v>-11388.173068922481</v>
      </c>
      <c r="E1533" s="128">
        <f t="shared" ca="1" si="102"/>
        <v>35943.783817518852</v>
      </c>
      <c r="F1533" s="124">
        <f t="shared" ca="1" si="103"/>
        <v>0.25557084259605567</v>
      </c>
      <c r="G1533" s="128"/>
      <c r="H1533" s="128"/>
      <c r="I1533" s="124"/>
      <c r="J1533" s="125"/>
      <c r="K1533" s="128"/>
    </row>
    <row r="1534" spans="1:11" x14ac:dyDescent="0.3">
      <c r="A1534" s="73">
        <v>41618</v>
      </c>
      <c r="B1534" s="130">
        <v>1802.619995</v>
      </c>
      <c r="C1534" s="125">
        <f t="shared" si="100"/>
        <v>7.7679087453708107E-5</v>
      </c>
      <c r="D1534" s="128">
        <f t="shared" si="101"/>
        <v>77.679087453708107</v>
      </c>
      <c r="E1534" s="128">
        <f t="shared" ca="1" si="102"/>
        <v>35943.783817518852</v>
      </c>
      <c r="F1534" s="124">
        <f t="shared" ca="1" si="103"/>
        <v>0.26191477671251651</v>
      </c>
      <c r="G1534" s="128"/>
      <c r="H1534" s="128"/>
      <c r="I1534" s="124"/>
      <c r="J1534" s="125"/>
      <c r="K1534" s="128"/>
    </row>
    <row r="1535" spans="1:11" x14ac:dyDescent="0.3">
      <c r="A1535" s="73">
        <v>41617</v>
      </c>
      <c r="B1535" s="130">
        <v>1808.369995</v>
      </c>
      <c r="C1535" s="125">
        <f t="shared" si="100"/>
        <v>2.0002576409037243E-3</v>
      </c>
      <c r="D1535" s="128">
        <f t="shared" si="101"/>
        <v>2000.2576409037242</v>
      </c>
      <c r="E1535" s="128">
        <f t="shared" ca="1" si="102"/>
        <v>35943.783817518852</v>
      </c>
      <c r="F1535" s="124">
        <f t="shared" ca="1" si="103"/>
        <v>0.26650747847185552</v>
      </c>
      <c r="G1535" s="128"/>
      <c r="H1535" s="128"/>
      <c r="I1535" s="124"/>
      <c r="J1535" s="125"/>
      <c r="K1535" s="128"/>
    </row>
    <row r="1536" spans="1:11" x14ac:dyDescent="0.3">
      <c r="A1536" s="73">
        <v>41614</v>
      </c>
      <c r="B1536" s="130">
        <v>1805.089966</v>
      </c>
      <c r="C1536" s="125">
        <f t="shared" si="100"/>
        <v>5.1451903686190459E-3</v>
      </c>
      <c r="D1536" s="128">
        <f t="shared" si="101"/>
        <v>5145.1903686190462</v>
      </c>
      <c r="E1536" s="128">
        <f t="shared" ca="1" si="102"/>
        <v>35943.783817518852</v>
      </c>
      <c r="F1536" s="124">
        <f t="shared" ca="1" si="103"/>
        <v>0.27248944601742431</v>
      </c>
      <c r="G1536" s="128"/>
      <c r="H1536" s="128"/>
      <c r="I1536" s="124"/>
      <c r="J1536" s="125"/>
      <c r="K1536" s="128"/>
    </row>
    <row r="1537" spans="1:11" x14ac:dyDescent="0.3">
      <c r="A1537" s="73">
        <v>41613</v>
      </c>
      <c r="B1537" s="130">
        <v>1785.030029</v>
      </c>
      <c r="C1537" s="125">
        <f t="shared" si="100"/>
        <v>2.0546175192537319E-3</v>
      </c>
      <c r="D1537" s="128">
        <f t="shared" si="101"/>
        <v>2054.6175192537321</v>
      </c>
      <c r="E1537" s="128">
        <f t="shared" ca="1" si="102"/>
        <v>35943.783817518852</v>
      </c>
      <c r="F1537" s="124">
        <f t="shared" ca="1" si="103"/>
        <v>0.25877431789249683</v>
      </c>
      <c r="G1537" s="128"/>
      <c r="H1537" s="128"/>
      <c r="I1537" s="124"/>
      <c r="J1537" s="125"/>
      <c r="K1537" s="128"/>
    </row>
    <row r="1538" spans="1:11" x14ac:dyDescent="0.3">
      <c r="A1538" s="73">
        <v>41612</v>
      </c>
      <c r="B1538" s="130">
        <v>1792.8100589999999</v>
      </c>
      <c r="C1538" s="125">
        <f t="shared" si="100"/>
        <v>2.7631002331351961E-3</v>
      </c>
      <c r="D1538" s="128">
        <f t="shared" si="101"/>
        <v>2763.100233135196</v>
      </c>
      <c r="E1538" s="128">
        <f t="shared" ca="1" si="102"/>
        <v>35943.783817518852</v>
      </c>
      <c r="F1538" s="124">
        <f t="shared" ca="1" si="103"/>
        <v>0.26795347313836149</v>
      </c>
      <c r="G1538" s="128"/>
      <c r="H1538" s="128"/>
      <c r="I1538" s="124"/>
      <c r="J1538" s="125"/>
      <c r="K1538" s="128"/>
    </row>
    <row r="1539" spans="1:11" x14ac:dyDescent="0.3">
      <c r="A1539" s="73">
        <v>41611</v>
      </c>
      <c r="B1539" s="130">
        <v>1795.150024</v>
      </c>
      <c r="C1539" s="125">
        <f t="shared" si="100"/>
        <v>2.0206164236167279E-3</v>
      </c>
      <c r="D1539" s="128">
        <f t="shared" si="101"/>
        <v>2020.6164236167278</v>
      </c>
      <c r="E1539" s="128">
        <f t="shared" ca="1" si="102"/>
        <v>35943.783817518852</v>
      </c>
      <c r="F1539" s="124">
        <f t="shared" ca="1" si="103"/>
        <v>0.27380647356069221</v>
      </c>
      <c r="G1539" s="128"/>
      <c r="H1539" s="128"/>
      <c r="I1539" s="124"/>
      <c r="J1539" s="125"/>
      <c r="K1539" s="128"/>
    </row>
    <row r="1540" spans="1:11" x14ac:dyDescent="0.3">
      <c r="A1540" s="73">
        <v>41610</v>
      </c>
      <c r="B1540" s="130">
        <v>1800.900024</v>
      </c>
      <c r="C1540" s="125">
        <f t="shared" si="100"/>
        <v>1.5126238298270867E-3</v>
      </c>
      <c r="D1540" s="128">
        <f t="shared" si="101"/>
        <v>1512.6238298270866</v>
      </c>
      <c r="E1540" s="128">
        <f t="shared" ca="1" si="102"/>
        <v>35943.783817518852</v>
      </c>
      <c r="F1540" s="124">
        <f t="shared" ca="1" si="103"/>
        <v>0.27991184484156184</v>
      </c>
      <c r="G1540" s="128"/>
      <c r="H1540" s="128"/>
      <c r="I1540" s="124"/>
      <c r="J1540" s="125"/>
      <c r="K1540" s="128"/>
    </row>
    <row r="1541" spans="1:11" x14ac:dyDescent="0.3">
      <c r="A1541" s="73">
        <v>41607</v>
      </c>
      <c r="B1541" s="130">
        <v>1805.8100589999999</v>
      </c>
      <c r="C1541" s="125">
        <f t="shared" si="100"/>
        <v>8.4831310062523091E-3</v>
      </c>
      <c r="D1541" s="128">
        <f t="shared" si="101"/>
        <v>8483.1310062523098</v>
      </c>
      <c r="E1541" s="128">
        <f t="shared" ca="1" si="102"/>
        <v>35943.783817518852</v>
      </c>
      <c r="F1541" s="124">
        <f t="shared" ca="1" si="103"/>
        <v>0.28120706438428567</v>
      </c>
      <c r="G1541" s="128"/>
      <c r="H1541" s="128"/>
      <c r="I1541" s="124"/>
      <c r="J1541" s="125"/>
      <c r="K1541" s="128"/>
    </row>
    <row r="1542" spans="1:11" x14ac:dyDescent="0.3">
      <c r="A1542" s="73">
        <v>41605</v>
      </c>
      <c r="B1542" s="130">
        <v>1807.2299800000001</v>
      </c>
      <c r="C1542" s="125">
        <f t="shared" si="100"/>
        <v>1.4158237934904561E-2</v>
      </c>
      <c r="D1542" s="128">
        <f t="shared" si="101"/>
        <v>14158.23793490456</v>
      </c>
      <c r="E1542" s="128">
        <f t="shared" ca="1" si="102"/>
        <v>35943.783817518852</v>
      </c>
      <c r="F1542" s="124">
        <f t="shared" ca="1" si="103"/>
        <v>0.2761300901643684</v>
      </c>
      <c r="G1542" s="128"/>
      <c r="H1542" s="128"/>
      <c r="I1542" s="124"/>
      <c r="J1542" s="125"/>
      <c r="K1542" s="128"/>
    </row>
    <row r="1543" spans="1:11" x14ac:dyDescent="0.3">
      <c r="A1543" s="73">
        <v>41604</v>
      </c>
      <c r="B1543" s="130">
        <v>1802.75</v>
      </c>
      <c r="C1543" s="125">
        <f t="shared" si="100"/>
        <v>1.9833828425909417E-2</v>
      </c>
      <c r="D1543" s="128">
        <f t="shared" si="101"/>
        <v>19833.828425909418</v>
      </c>
      <c r="E1543" s="128">
        <f t="shared" ca="1" si="102"/>
        <v>35943.783817518852</v>
      </c>
      <c r="F1543" s="124">
        <f t="shared" ca="1" si="103"/>
        <v>0.27317353182351289</v>
      </c>
      <c r="G1543" s="128"/>
      <c r="H1543" s="128"/>
      <c r="I1543" s="124"/>
      <c r="J1543" s="125"/>
      <c r="K1543" s="128"/>
    </row>
    <row r="1544" spans="1:11" x14ac:dyDescent="0.3">
      <c r="A1544" s="73">
        <v>41603</v>
      </c>
      <c r="B1544" s="130">
        <v>1802.4799800000001</v>
      </c>
      <c r="C1544" s="125">
        <f t="shared" ref="C1544:C1607" si="104">B1544/B1554-1</f>
        <v>1.7264031481096342E-2</v>
      </c>
      <c r="D1544" s="128">
        <f t="shared" ref="D1544:D1607" si="105">C1544*$B$5</f>
        <v>17264.031481096343</v>
      </c>
      <c r="E1544" s="128">
        <f t="shared" ref="E1544:E1607" ca="1" si="106">ABS(_xlfn.PERCENTILE.INC(OFFSET(D1544,0,0,Window),1-VaRLevel))</f>
        <v>35943.783817518852</v>
      </c>
      <c r="F1544" s="124">
        <f t="shared" ca="1" si="103"/>
        <v>0.27841801434498681</v>
      </c>
      <c r="G1544" s="128"/>
      <c r="H1544" s="128"/>
      <c r="I1544" s="124"/>
      <c r="J1544" s="125"/>
      <c r="K1544" s="128"/>
    </row>
    <row r="1545" spans="1:11" x14ac:dyDescent="0.3">
      <c r="A1545" s="73">
        <v>41600</v>
      </c>
      <c r="B1545" s="130">
        <v>1804.76001</v>
      </c>
      <c r="C1545" s="125">
        <f t="shared" si="104"/>
        <v>1.9287152613679526E-2</v>
      </c>
      <c r="D1545" s="128">
        <f t="shared" si="105"/>
        <v>19287.152613679526</v>
      </c>
      <c r="E1545" s="128">
        <f t="shared" ca="1" si="106"/>
        <v>35943.783817518852</v>
      </c>
      <c r="F1545" s="124">
        <f t="shared" ref="F1545:F1608" ca="1" si="107">B1545/OFFSET(B1545,250,0)-1</f>
        <v>0.29009113050979773</v>
      </c>
      <c r="G1545" s="128"/>
      <c r="H1545" s="128"/>
      <c r="I1545" s="124"/>
      <c r="J1545" s="125"/>
      <c r="K1545" s="128"/>
    </row>
    <row r="1546" spans="1:11" x14ac:dyDescent="0.3">
      <c r="A1546" s="73">
        <v>41599</v>
      </c>
      <c r="B1546" s="130">
        <v>1795.849976</v>
      </c>
      <c r="C1546" s="125">
        <f t="shared" si="104"/>
        <v>2.7873938317274138E-2</v>
      </c>
      <c r="D1546" s="128">
        <f t="shared" si="105"/>
        <v>27873.93831727414</v>
      </c>
      <c r="E1546" s="128">
        <f t="shared" ca="1" si="106"/>
        <v>35943.783817518852</v>
      </c>
      <c r="F1546" s="124">
        <f t="shared" ca="1" si="107"/>
        <v>0.27701251249494208</v>
      </c>
      <c r="G1546" s="128"/>
      <c r="H1546" s="128"/>
      <c r="I1546" s="124"/>
      <c r="J1546" s="125"/>
      <c r="K1546" s="128"/>
    </row>
    <row r="1547" spans="1:11" x14ac:dyDescent="0.3">
      <c r="A1547" s="73">
        <v>41598</v>
      </c>
      <c r="B1547" s="130">
        <v>1781.369995</v>
      </c>
      <c r="C1547" s="125">
        <f t="shared" si="104"/>
        <v>6.1451943029624534E-3</v>
      </c>
      <c r="D1547" s="128">
        <f t="shared" si="105"/>
        <v>6145.1943029624535</v>
      </c>
      <c r="E1547" s="128">
        <f t="shared" ca="1" si="106"/>
        <v>35943.783817518852</v>
      </c>
      <c r="F1547" s="124">
        <f t="shared" ca="1" si="107"/>
        <v>0.26414502690311137</v>
      </c>
      <c r="G1547" s="128"/>
      <c r="H1547" s="128"/>
      <c r="I1547" s="124"/>
      <c r="J1547" s="125"/>
      <c r="K1547" s="128"/>
    </row>
    <row r="1548" spans="1:11" x14ac:dyDescent="0.3">
      <c r="A1548" s="73">
        <v>41597</v>
      </c>
      <c r="B1548" s="130">
        <v>1787.869995</v>
      </c>
      <c r="C1548" s="125">
        <f t="shared" si="104"/>
        <v>1.4123907048669837E-2</v>
      </c>
      <c r="D1548" s="128">
        <f t="shared" si="105"/>
        <v>14123.907048669837</v>
      </c>
      <c r="E1548" s="128">
        <f t="shared" ca="1" si="106"/>
        <v>35943.783817518852</v>
      </c>
      <c r="F1548" s="124">
        <f t="shared" ca="1" si="107"/>
        <v>0.28528497424695054</v>
      </c>
      <c r="G1548" s="128"/>
      <c r="H1548" s="128"/>
      <c r="I1548" s="124"/>
      <c r="J1548" s="125"/>
      <c r="K1548" s="128"/>
    </row>
    <row r="1549" spans="1:11" x14ac:dyDescent="0.3">
      <c r="A1549" s="73">
        <v>41596</v>
      </c>
      <c r="B1549" s="130">
        <v>1791.530029</v>
      </c>
      <c r="C1549" s="125">
        <f t="shared" si="104"/>
        <v>1.3348930262599756E-2</v>
      </c>
      <c r="D1549" s="128">
        <f t="shared" si="105"/>
        <v>13348.930262599757</v>
      </c>
      <c r="E1549" s="128">
        <f t="shared" ca="1" si="106"/>
        <v>35943.783817518852</v>
      </c>
      <c r="F1549" s="124">
        <f t="shared" ca="1" si="107"/>
        <v>0.29090434053411052</v>
      </c>
      <c r="G1549" s="128"/>
      <c r="H1549" s="128"/>
      <c r="I1549" s="124"/>
      <c r="J1549" s="125"/>
      <c r="K1549" s="128"/>
    </row>
    <row r="1550" spans="1:11" x14ac:dyDescent="0.3">
      <c r="A1550" s="73">
        <v>41593</v>
      </c>
      <c r="B1550" s="130">
        <v>1798.1800539999999</v>
      </c>
      <c r="C1550" s="125">
        <f t="shared" si="104"/>
        <v>2.0742057792096702E-2</v>
      </c>
      <c r="D1550" s="128">
        <f t="shared" si="105"/>
        <v>20742.057792096701</v>
      </c>
      <c r="E1550" s="128">
        <f t="shared" ca="1" si="106"/>
        <v>35943.783817518852</v>
      </c>
      <c r="F1550" s="124">
        <f t="shared" ca="1" si="107"/>
        <v>0.29655562773663768</v>
      </c>
      <c r="G1550" s="128"/>
      <c r="H1550" s="128"/>
      <c r="I1550" s="124"/>
      <c r="J1550" s="125"/>
      <c r="K1550" s="128"/>
    </row>
    <row r="1551" spans="1:11" x14ac:dyDescent="0.3">
      <c r="A1551" s="73">
        <v>41592</v>
      </c>
      <c r="B1551" s="130">
        <v>1790.619995</v>
      </c>
      <c r="C1551" s="125">
        <f t="shared" si="104"/>
        <v>1.9401753016345502E-2</v>
      </c>
      <c r="D1551" s="128">
        <f t="shared" si="105"/>
        <v>19401.753016345501</v>
      </c>
      <c r="E1551" s="128">
        <f t="shared" ca="1" si="106"/>
        <v>35943.783817518852</v>
      </c>
      <c r="F1551" s="124">
        <f t="shared" ca="1" si="107"/>
        <v>0.31674852811737608</v>
      </c>
      <c r="G1551" s="128"/>
      <c r="H1551" s="128"/>
      <c r="I1551" s="124"/>
      <c r="J1551" s="125"/>
      <c r="K1551" s="128"/>
    </row>
    <row r="1552" spans="1:11" x14ac:dyDescent="0.3">
      <c r="A1552" s="73">
        <v>41591</v>
      </c>
      <c r="B1552" s="130">
        <v>1782</v>
      </c>
      <c r="C1552" s="125">
        <f t="shared" si="104"/>
        <v>1.0599350298381216E-2</v>
      </c>
      <c r="D1552" s="128">
        <f t="shared" si="105"/>
        <v>10599.350298381216</v>
      </c>
      <c r="E1552" s="128">
        <f t="shared" ca="1" si="106"/>
        <v>36859.848329586384</v>
      </c>
      <c r="F1552" s="124">
        <f t="shared" ca="1" si="107"/>
        <v>0.31675205451522559</v>
      </c>
      <c r="G1552" s="128"/>
      <c r="H1552" s="128"/>
      <c r="I1552" s="124"/>
      <c r="J1552" s="125"/>
      <c r="K1552" s="128"/>
    </row>
    <row r="1553" spans="1:11" x14ac:dyDescent="0.3">
      <c r="A1553" s="73">
        <v>41590</v>
      </c>
      <c r="B1553" s="130">
        <v>1767.6899410000001</v>
      </c>
      <c r="C1553" s="125">
        <f t="shared" si="104"/>
        <v>-2.4041367520543089E-3</v>
      </c>
      <c r="D1553" s="128">
        <f t="shared" si="105"/>
        <v>-2404.136752054309</v>
      </c>
      <c r="E1553" s="128">
        <f t="shared" ca="1" si="106"/>
        <v>38007.399999674715</v>
      </c>
      <c r="F1553" s="124">
        <f t="shared" ca="1" si="107"/>
        <v>0.30409663962180944</v>
      </c>
      <c r="G1553" s="128"/>
      <c r="H1553" s="128"/>
      <c r="I1553" s="124"/>
      <c r="J1553" s="125"/>
      <c r="K1553" s="128"/>
    </row>
    <row r="1554" spans="1:11" x14ac:dyDescent="0.3">
      <c r="A1554" s="73">
        <v>41589</v>
      </c>
      <c r="B1554" s="130">
        <v>1771.8900149999999</v>
      </c>
      <c r="C1554" s="125">
        <f t="shared" si="104"/>
        <v>5.5501813639629027E-3</v>
      </c>
      <c r="D1554" s="128">
        <f t="shared" si="105"/>
        <v>5550.1813639629027</v>
      </c>
      <c r="E1554" s="128">
        <f t="shared" ca="1" si="106"/>
        <v>39287.404542451623</v>
      </c>
      <c r="F1554" s="124">
        <f t="shared" ca="1" si="107"/>
        <v>0.28908789012713521</v>
      </c>
      <c r="G1554" s="128"/>
      <c r="H1554" s="128"/>
      <c r="I1554" s="124"/>
      <c r="J1554" s="125"/>
      <c r="K1554" s="128"/>
    </row>
    <row r="1555" spans="1:11" x14ac:dyDescent="0.3">
      <c r="A1555" s="73">
        <v>41586</v>
      </c>
      <c r="B1555" s="130">
        <v>1770.6099850000001</v>
      </c>
      <c r="C1555" s="125">
        <f t="shared" si="104"/>
        <v>6.1598759365160127E-3</v>
      </c>
      <c r="D1555" s="128">
        <f t="shared" si="105"/>
        <v>6159.8759365160131</v>
      </c>
      <c r="E1555" s="128">
        <f t="shared" ca="1" si="106"/>
        <v>39287.404542451623</v>
      </c>
      <c r="F1555" s="124">
        <f t="shared" ca="1" si="107"/>
        <v>0.28302279500615124</v>
      </c>
      <c r="G1555" s="128"/>
      <c r="H1555" s="128"/>
      <c r="I1555" s="124"/>
      <c r="J1555" s="125"/>
      <c r="K1555" s="128"/>
    </row>
    <row r="1556" spans="1:11" x14ac:dyDescent="0.3">
      <c r="A1556" s="73">
        <v>41585</v>
      </c>
      <c r="B1556" s="130">
        <v>1747.150024</v>
      </c>
      <c r="C1556" s="125">
        <f t="shared" si="104"/>
        <v>-2.8080625498041467E-3</v>
      </c>
      <c r="D1556" s="128">
        <f t="shared" si="105"/>
        <v>-2808.0625498041468</v>
      </c>
      <c r="E1556" s="128">
        <f t="shared" ca="1" si="106"/>
        <v>39287.404542451623</v>
      </c>
      <c r="F1556" s="124">
        <f t="shared" ca="1" si="107"/>
        <v>0.26618839322282972</v>
      </c>
      <c r="G1556" s="128"/>
      <c r="H1556" s="128"/>
      <c r="I1556" s="124"/>
      <c r="J1556" s="125"/>
      <c r="K1556" s="128"/>
    </row>
    <row r="1557" spans="1:11" x14ac:dyDescent="0.3">
      <c r="A1557" s="73">
        <v>41584</v>
      </c>
      <c r="B1557" s="130">
        <v>1770.48999</v>
      </c>
      <c r="C1557" s="125">
        <f t="shared" si="104"/>
        <v>1.3805692306927186E-2</v>
      </c>
      <c r="D1557" s="128">
        <f t="shared" si="105"/>
        <v>13805.692306927187</v>
      </c>
      <c r="E1557" s="128">
        <f t="shared" ca="1" si="106"/>
        <v>39287.404542451623</v>
      </c>
      <c r="F1557" s="124">
        <f t="shared" ca="1" si="107"/>
        <v>0.28528284887018729</v>
      </c>
      <c r="G1557" s="128"/>
      <c r="H1557" s="128"/>
      <c r="I1557" s="124"/>
      <c r="J1557" s="125"/>
      <c r="K1557" s="128"/>
    </row>
    <row r="1558" spans="1:11" x14ac:dyDescent="0.3">
      <c r="A1558" s="73">
        <v>41583</v>
      </c>
      <c r="B1558" s="130">
        <v>1762.969971</v>
      </c>
      <c r="C1558" s="125">
        <f t="shared" si="104"/>
        <v>4.7301924532086037E-3</v>
      </c>
      <c r="D1558" s="128">
        <f t="shared" si="105"/>
        <v>4730.1924532086041</v>
      </c>
      <c r="E1558" s="128">
        <f t="shared" ca="1" si="106"/>
        <v>39287.404542451623</v>
      </c>
      <c r="F1558" s="124">
        <f t="shared" ca="1" si="107"/>
        <v>0.26420366312527777</v>
      </c>
      <c r="G1558" s="128"/>
      <c r="H1558" s="128"/>
      <c r="I1558" s="124"/>
      <c r="J1558" s="125"/>
      <c r="K1558" s="128"/>
    </row>
    <row r="1559" spans="1:11" x14ac:dyDescent="0.3">
      <c r="A1559" s="73">
        <v>41582</v>
      </c>
      <c r="B1559" s="130">
        <v>1767.9300539999999</v>
      </c>
      <c r="C1559" s="125">
        <f t="shared" si="104"/>
        <v>1.3337853533933686E-2</v>
      </c>
      <c r="D1559" s="128">
        <f t="shared" si="105"/>
        <v>13337.853533933685</v>
      </c>
      <c r="E1559" s="128">
        <f t="shared" ca="1" si="106"/>
        <v>39287.404542451623</v>
      </c>
      <c r="F1559" s="124">
        <f t="shared" ca="1" si="107"/>
        <v>0.23770821374720974</v>
      </c>
      <c r="G1559" s="128"/>
      <c r="H1559" s="128"/>
      <c r="I1559" s="124"/>
      <c r="J1559" s="125"/>
      <c r="K1559" s="128"/>
    </row>
    <row r="1560" spans="1:11" x14ac:dyDescent="0.3">
      <c r="A1560" s="73">
        <v>41579</v>
      </c>
      <c r="B1560" s="130">
        <v>1761.6400149999999</v>
      </c>
      <c r="C1560" s="125">
        <f t="shared" si="104"/>
        <v>9.825173402120857E-3</v>
      </c>
      <c r="D1560" s="128">
        <f t="shared" si="105"/>
        <v>9825.1734021208576</v>
      </c>
      <c r="E1560" s="128">
        <f t="shared" ca="1" si="106"/>
        <v>39287.404542451623</v>
      </c>
      <c r="F1560" s="124">
        <f t="shared" ca="1" si="107"/>
        <v>0.24298999659208609</v>
      </c>
      <c r="G1560" s="128"/>
      <c r="H1560" s="128"/>
      <c r="I1560" s="124"/>
      <c r="J1560" s="125"/>
      <c r="K1560" s="128"/>
    </row>
    <row r="1561" spans="1:11" x14ac:dyDescent="0.3">
      <c r="A1561" s="73">
        <v>41578</v>
      </c>
      <c r="B1561" s="130">
        <v>1756.540039</v>
      </c>
      <c r="C1561" s="125">
        <f t="shared" si="104"/>
        <v>1.3495666662495465E-2</v>
      </c>
      <c r="D1561" s="128">
        <f t="shared" si="105"/>
        <v>13495.666662495465</v>
      </c>
      <c r="E1561" s="128">
        <f t="shared" ca="1" si="106"/>
        <v>39287.404542451623</v>
      </c>
      <c r="F1561" s="124">
        <f t="shared" ca="1" si="107"/>
        <v>0.24207332757855538</v>
      </c>
      <c r="G1561" s="128"/>
      <c r="H1561" s="128"/>
      <c r="I1561" s="124"/>
      <c r="J1561" s="125"/>
      <c r="K1561" s="128"/>
    </row>
    <row r="1562" spans="1:11" x14ac:dyDescent="0.3">
      <c r="A1562" s="73">
        <v>41577</v>
      </c>
      <c r="B1562" s="130">
        <v>1763.3100589999999</v>
      </c>
      <c r="C1562" s="125">
        <f t="shared" si="104"/>
        <v>2.4263170796923861E-2</v>
      </c>
      <c r="D1562" s="128">
        <f t="shared" si="105"/>
        <v>24263.17079692386</v>
      </c>
      <c r="E1562" s="128">
        <f t="shared" ca="1" si="106"/>
        <v>39287.404542451623</v>
      </c>
      <c r="F1562" s="124">
        <f t="shared" ca="1" si="107"/>
        <v>0.23516562948439779</v>
      </c>
      <c r="G1562" s="128"/>
      <c r="H1562" s="128"/>
      <c r="I1562" s="124"/>
      <c r="J1562" s="125"/>
      <c r="K1562" s="128"/>
    </row>
    <row r="1563" spans="1:11" x14ac:dyDescent="0.3">
      <c r="A1563" s="73">
        <v>41576</v>
      </c>
      <c r="B1563" s="130">
        <v>1771.9499510000001</v>
      </c>
      <c r="C1563" s="125">
        <f t="shared" si="104"/>
        <v>4.3514298336134516E-2</v>
      </c>
      <c r="D1563" s="128">
        <f t="shared" si="105"/>
        <v>43514.298336134518</v>
      </c>
      <c r="E1563" s="128">
        <f t="shared" ca="1" si="106"/>
        <v>39287.404542451623</v>
      </c>
      <c r="F1563" s="124">
        <f t="shared" ca="1" si="107"/>
        <v>0.25477984671530507</v>
      </c>
      <c r="G1563" s="128"/>
      <c r="H1563" s="128"/>
      <c r="I1563" s="124"/>
      <c r="J1563" s="125"/>
      <c r="K1563" s="128"/>
    </row>
    <row r="1564" spans="1:11" x14ac:dyDescent="0.3">
      <c r="A1564" s="73">
        <v>41575</v>
      </c>
      <c r="B1564" s="130">
        <v>1762.1099850000001</v>
      </c>
      <c r="C1564" s="125">
        <f t="shared" si="104"/>
        <v>3.0389307041622571E-2</v>
      </c>
      <c r="D1564" s="128">
        <f t="shared" si="105"/>
        <v>30389.307041622571</v>
      </c>
      <c r="E1564" s="128">
        <f t="shared" ca="1" si="106"/>
        <v>39287.404542451623</v>
      </c>
      <c r="F1564" s="124">
        <f t="shared" ca="1" si="107"/>
        <v>0.24800633074519696</v>
      </c>
      <c r="G1564" s="128"/>
      <c r="H1564" s="128"/>
      <c r="I1564" s="124"/>
      <c r="J1564" s="125"/>
      <c r="K1564" s="128"/>
    </row>
    <row r="1565" spans="1:11" x14ac:dyDescent="0.3">
      <c r="A1565" s="73">
        <v>41572</v>
      </c>
      <c r="B1565" s="130">
        <v>1759.7700199999999</v>
      </c>
      <c r="C1565" s="125">
        <f t="shared" si="104"/>
        <v>3.3213991678890054E-2</v>
      </c>
      <c r="D1565" s="128">
        <f t="shared" si="105"/>
        <v>33213.991678890052</v>
      </c>
      <c r="E1565" s="128">
        <f t="shared" ca="1" si="106"/>
        <v>39287.404542451623</v>
      </c>
      <c r="F1565" s="124">
        <f t="shared" ca="1" si="107"/>
        <v>0.24544049492754572</v>
      </c>
      <c r="G1565" s="128"/>
      <c r="H1565" s="128"/>
      <c r="I1565" s="124"/>
      <c r="J1565" s="125"/>
      <c r="K1565" s="128"/>
    </row>
    <row r="1566" spans="1:11" x14ac:dyDescent="0.3">
      <c r="A1566" s="73">
        <v>41571</v>
      </c>
      <c r="B1566" s="130">
        <v>1752.0699460000001</v>
      </c>
      <c r="C1566" s="125">
        <f t="shared" si="104"/>
        <v>3.5159690011331124E-2</v>
      </c>
      <c r="D1566" s="128">
        <f t="shared" si="105"/>
        <v>35159.69001133112</v>
      </c>
      <c r="E1566" s="128">
        <f t="shared" ca="1" si="106"/>
        <v>39287.404542451623</v>
      </c>
      <c r="F1566" s="124">
        <f t="shared" ca="1" si="107"/>
        <v>0.24370537426796801</v>
      </c>
      <c r="G1566" s="128"/>
      <c r="H1566" s="128"/>
      <c r="I1566" s="124"/>
      <c r="J1566" s="125"/>
      <c r="K1566" s="128"/>
    </row>
    <row r="1567" spans="1:11" x14ac:dyDescent="0.3">
      <c r="A1567" s="73">
        <v>41570</v>
      </c>
      <c r="B1567" s="130">
        <v>1746.380005</v>
      </c>
      <c r="C1567" s="125">
        <f t="shared" si="104"/>
        <v>5.4322615126936258E-2</v>
      </c>
      <c r="D1567" s="128">
        <f t="shared" si="105"/>
        <v>54322.61512693626</v>
      </c>
      <c r="E1567" s="128">
        <f t="shared" ca="1" si="106"/>
        <v>39287.404542451623</v>
      </c>
      <c r="F1567" s="124">
        <f t="shared" ca="1" si="107"/>
        <v>0.23584152934847458</v>
      </c>
      <c r="G1567" s="128"/>
      <c r="H1567" s="128"/>
      <c r="I1567" s="124"/>
      <c r="J1567" s="125"/>
      <c r="K1567" s="128"/>
    </row>
    <row r="1568" spans="1:11" x14ac:dyDescent="0.3">
      <c r="A1568" s="73">
        <v>41569</v>
      </c>
      <c r="B1568" s="130">
        <v>1754.670044</v>
      </c>
      <c r="C1568" s="125">
        <f t="shared" si="104"/>
        <v>5.9935422958612872E-2</v>
      </c>
      <c r="D1568" s="128">
        <f t="shared" si="105"/>
        <v>59935.422958612871</v>
      </c>
      <c r="E1568" s="128">
        <f t="shared" ca="1" si="106"/>
        <v>39287.404542451623</v>
      </c>
      <c r="F1568" s="124">
        <f t="shared" ca="1" si="107"/>
        <v>0.22377293529434539</v>
      </c>
      <c r="G1568" s="128"/>
      <c r="H1568" s="128"/>
      <c r="I1568" s="124"/>
      <c r="J1568" s="125"/>
      <c r="K1568" s="128"/>
    </row>
    <row r="1569" spans="1:11" x14ac:dyDescent="0.3">
      <c r="A1569" s="73">
        <v>41568</v>
      </c>
      <c r="B1569" s="130">
        <v>1744.660034</v>
      </c>
      <c r="C1569" s="125">
        <f t="shared" si="104"/>
        <v>4.0892083624358921E-2</v>
      </c>
      <c r="D1569" s="128">
        <f t="shared" si="105"/>
        <v>40892.083624358922</v>
      </c>
      <c r="E1569" s="128">
        <f t="shared" ca="1" si="106"/>
        <v>39287.404542451623</v>
      </c>
      <c r="F1569" s="124">
        <f t="shared" ca="1" si="107"/>
        <v>0.21732645763803893</v>
      </c>
      <c r="G1569" s="128"/>
      <c r="H1569" s="128"/>
      <c r="I1569" s="124"/>
      <c r="J1569" s="125"/>
      <c r="K1569" s="128"/>
    </row>
    <row r="1570" spans="1:11" x14ac:dyDescent="0.3">
      <c r="A1570" s="73">
        <v>41565</v>
      </c>
      <c r="B1570" s="130">
        <v>1744.5</v>
      </c>
      <c r="C1570" s="125">
        <f t="shared" si="104"/>
        <v>3.1943212067435667E-2</v>
      </c>
      <c r="D1570" s="128">
        <f t="shared" si="105"/>
        <v>31943.212067435667</v>
      </c>
      <c r="E1570" s="128">
        <f t="shared" ca="1" si="106"/>
        <v>39287.404542451623</v>
      </c>
      <c r="F1570" s="124">
        <f t="shared" ca="1" si="107"/>
        <v>0.19704395727798207</v>
      </c>
      <c r="G1570" s="128"/>
      <c r="H1570" s="128"/>
      <c r="I1570" s="124"/>
      <c r="J1570" s="125"/>
      <c r="K1570" s="128"/>
    </row>
    <row r="1571" spans="1:11" x14ac:dyDescent="0.3">
      <c r="A1571" s="73">
        <v>41564</v>
      </c>
      <c r="B1571" s="130">
        <v>1733.150024</v>
      </c>
      <c r="C1571" s="125">
        <f t="shared" si="104"/>
        <v>3.2460408240111871E-2</v>
      </c>
      <c r="D1571" s="128">
        <f t="shared" si="105"/>
        <v>32460.408240111872</v>
      </c>
      <c r="E1571" s="128">
        <f t="shared" ca="1" si="106"/>
        <v>39287.404542451623</v>
      </c>
      <c r="F1571" s="124">
        <f t="shared" ca="1" si="107"/>
        <v>0.18634959283194297</v>
      </c>
      <c r="G1571" s="128"/>
      <c r="H1571" s="128"/>
      <c r="I1571" s="124"/>
      <c r="J1571" s="125"/>
      <c r="K1571" s="128"/>
    </row>
    <row r="1572" spans="1:11" x14ac:dyDescent="0.3">
      <c r="A1572" s="73">
        <v>41563</v>
      </c>
      <c r="B1572" s="130">
        <v>1721.540039</v>
      </c>
      <c r="C1572" s="125">
        <f t="shared" si="104"/>
        <v>1.6335400049399817E-2</v>
      </c>
      <c r="D1572" s="128">
        <f t="shared" si="105"/>
        <v>16335.400049399817</v>
      </c>
      <c r="E1572" s="128">
        <f t="shared" ca="1" si="106"/>
        <v>39287.404542451623</v>
      </c>
      <c r="F1572" s="124">
        <f t="shared" ca="1" si="107"/>
        <v>0.18325405310039167</v>
      </c>
      <c r="G1572" s="128"/>
      <c r="H1572" s="128"/>
      <c r="I1572" s="124"/>
      <c r="J1572" s="125"/>
      <c r="K1572" s="128"/>
    </row>
    <row r="1573" spans="1:11" x14ac:dyDescent="0.3">
      <c r="A1573" s="73">
        <v>41562</v>
      </c>
      <c r="B1573" s="130">
        <v>1698.0600589999999</v>
      </c>
      <c r="C1573" s="125">
        <f t="shared" si="104"/>
        <v>1.8053445427728132E-3</v>
      </c>
      <c r="D1573" s="128">
        <f t="shared" si="105"/>
        <v>1805.3445427728132</v>
      </c>
      <c r="E1573" s="128">
        <f t="shared" ca="1" si="106"/>
        <v>39287.404542451623</v>
      </c>
      <c r="F1573" s="124">
        <f t="shared" ca="1" si="107"/>
        <v>0.17910192351002352</v>
      </c>
      <c r="G1573" s="128"/>
      <c r="H1573" s="128"/>
      <c r="I1573" s="124"/>
      <c r="J1573" s="125"/>
      <c r="K1573" s="128"/>
    </row>
    <row r="1574" spans="1:11" x14ac:dyDescent="0.3">
      <c r="A1574" s="73">
        <v>41561</v>
      </c>
      <c r="B1574" s="130">
        <v>1710.1400149999999</v>
      </c>
      <c r="C1574" s="125">
        <f t="shared" si="104"/>
        <v>1.7002149901516272E-2</v>
      </c>
      <c r="D1574" s="128">
        <f t="shared" si="105"/>
        <v>17002.149901516274</v>
      </c>
      <c r="E1574" s="128">
        <f t="shared" ca="1" si="106"/>
        <v>39287.404542451623</v>
      </c>
      <c r="F1574" s="124">
        <f t="shared" ca="1" si="107"/>
        <v>0.197082476918363</v>
      </c>
      <c r="G1574" s="128"/>
      <c r="H1574" s="128"/>
      <c r="I1574" s="124"/>
      <c r="J1574" s="125"/>
      <c r="K1574" s="128"/>
    </row>
    <row r="1575" spans="1:11" x14ac:dyDescent="0.3">
      <c r="A1575" s="73">
        <v>41558</v>
      </c>
      <c r="B1575" s="130">
        <v>1703.1999510000001</v>
      </c>
      <c r="C1575" s="125">
        <f t="shared" si="104"/>
        <v>6.7681105364267857E-3</v>
      </c>
      <c r="D1575" s="128">
        <f t="shared" si="105"/>
        <v>6768.110536426786</v>
      </c>
      <c r="E1575" s="128">
        <f t="shared" ca="1" si="106"/>
        <v>39287.404542451623</v>
      </c>
      <c r="F1575" s="124">
        <f t="shared" ca="1" si="107"/>
        <v>0.18868819366809886</v>
      </c>
      <c r="G1575" s="128"/>
      <c r="H1575" s="128"/>
      <c r="I1575" s="124"/>
      <c r="J1575" s="125"/>
      <c r="K1575" s="128"/>
    </row>
    <row r="1576" spans="1:11" x14ac:dyDescent="0.3">
      <c r="A1576" s="73">
        <v>41557</v>
      </c>
      <c r="B1576" s="130">
        <v>1692.5600589999999</v>
      </c>
      <c r="C1576" s="125">
        <f t="shared" si="104"/>
        <v>-3.5969227935593873E-3</v>
      </c>
      <c r="D1576" s="128">
        <f t="shared" si="105"/>
        <v>-3596.9227935593872</v>
      </c>
      <c r="E1576" s="128">
        <f t="shared" ca="1" si="106"/>
        <v>39287.404542451623</v>
      </c>
      <c r="F1576" s="124">
        <f t="shared" ca="1" si="107"/>
        <v>0.18149326331315785</v>
      </c>
      <c r="G1576" s="128"/>
      <c r="H1576" s="128"/>
      <c r="I1576" s="124"/>
      <c r="J1576" s="125"/>
      <c r="K1576" s="128"/>
    </row>
    <row r="1577" spans="1:11" x14ac:dyDescent="0.3">
      <c r="A1577" s="73">
        <v>41556</v>
      </c>
      <c r="B1577" s="130">
        <v>1656.400024</v>
      </c>
      <c r="C1577" s="125">
        <f t="shared" si="104"/>
        <v>-2.1485491573155269E-2</v>
      </c>
      <c r="D1577" s="128">
        <f t="shared" si="105"/>
        <v>-21485.491573155268</v>
      </c>
      <c r="E1577" s="128">
        <f t="shared" ca="1" si="106"/>
        <v>39287.404542451623</v>
      </c>
      <c r="F1577" s="124">
        <f t="shared" ca="1" si="107"/>
        <v>0.14909679425447164</v>
      </c>
      <c r="G1577" s="128"/>
      <c r="H1577" s="128"/>
      <c r="I1577" s="124"/>
      <c r="J1577" s="125"/>
      <c r="K1577" s="128"/>
    </row>
    <row r="1578" spans="1:11" x14ac:dyDescent="0.3">
      <c r="A1578" s="73">
        <v>41555</v>
      </c>
      <c r="B1578" s="130">
        <v>1655.4499510000001</v>
      </c>
      <c r="C1578" s="125">
        <f t="shared" si="104"/>
        <v>-2.4725814419568559E-2</v>
      </c>
      <c r="D1578" s="128">
        <f t="shared" si="105"/>
        <v>-24725.81441956856</v>
      </c>
      <c r="E1578" s="128">
        <f t="shared" ca="1" si="106"/>
        <v>39287.404542451623</v>
      </c>
      <c r="F1578" s="124">
        <f t="shared" ca="1" si="107"/>
        <v>0.13707856781781969</v>
      </c>
      <c r="G1578" s="128"/>
      <c r="H1578" s="128"/>
      <c r="I1578" s="124"/>
      <c r="J1578" s="125"/>
      <c r="K1578" s="128"/>
    </row>
    <row r="1579" spans="1:11" x14ac:dyDescent="0.3">
      <c r="A1579" s="73">
        <v>41554</v>
      </c>
      <c r="B1579" s="130">
        <v>1676.119995</v>
      </c>
      <c r="C1579" s="125">
        <f t="shared" si="104"/>
        <v>-1.511303736769809E-2</v>
      </c>
      <c r="D1579" s="128">
        <f t="shared" si="105"/>
        <v>-15113.037367698091</v>
      </c>
      <c r="E1579" s="128">
        <f t="shared" ca="1" si="106"/>
        <v>39287.404542451623</v>
      </c>
      <c r="F1579" s="124">
        <f t="shared" ca="1" si="107"/>
        <v>0.14729653922226738</v>
      </c>
      <c r="G1579" s="128"/>
      <c r="H1579" s="128"/>
      <c r="I1579" s="124"/>
      <c r="J1579" s="125"/>
      <c r="K1579" s="128"/>
    </row>
    <row r="1580" spans="1:11" x14ac:dyDescent="0.3">
      <c r="A1580" s="73">
        <v>41551</v>
      </c>
      <c r="B1580" s="130">
        <v>1690.5</v>
      </c>
      <c r="C1580" s="125">
        <f t="shared" si="104"/>
        <v>-1.1351494297389464E-2</v>
      </c>
      <c r="D1580" s="128">
        <f t="shared" si="105"/>
        <v>-11351.494297389463</v>
      </c>
      <c r="E1580" s="128">
        <f t="shared" ca="1" si="106"/>
        <v>39287.404542451623</v>
      </c>
      <c r="F1580" s="124">
        <f t="shared" ca="1" si="107"/>
        <v>0.15676746423811472</v>
      </c>
      <c r="G1580" s="128"/>
      <c r="H1580" s="128"/>
      <c r="I1580" s="124"/>
      <c r="J1580" s="125"/>
      <c r="K1580" s="128"/>
    </row>
    <row r="1581" spans="1:11" x14ac:dyDescent="0.3">
      <c r="A1581" s="73">
        <v>41550</v>
      </c>
      <c r="B1581" s="130">
        <v>1678.660034</v>
      </c>
      <c r="C1581" s="125">
        <f t="shared" si="104"/>
        <v>-2.5360807309977917E-2</v>
      </c>
      <c r="D1581" s="128">
        <f t="shared" si="105"/>
        <v>-25360.807309977918</v>
      </c>
      <c r="E1581" s="128">
        <f t="shared" ca="1" si="106"/>
        <v>39287.404542451623</v>
      </c>
      <c r="F1581" s="124">
        <f t="shared" ca="1" si="107"/>
        <v>0.15690669513164601</v>
      </c>
      <c r="G1581" s="128"/>
      <c r="H1581" s="128"/>
      <c r="I1581" s="124"/>
      <c r="J1581" s="125"/>
      <c r="K1581" s="128"/>
    </row>
    <row r="1582" spans="1:11" x14ac:dyDescent="0.3">
      <c r="A1582" s="73">
        <v>41549</v>
      </c>
      <c r="B1582" s="130">
        <v>1693.869995</v>
      </c>
      <c r="C1582" s="125">
        <f t="shared" si="104"/>
        <v>-1.8342311090658869E-2</v>
      </c>
      <c r="D1582" s="128">
        <f t="shared" si="105"/>
        <v>-18342.31109065887</v>
      </c>
      <c r="E1582" s="128">
        <f t="shared" ca="1" si="106"/>
        <v>39287.404542451623</v>
      </c>
      <c r="F1582" s="124">
        <f t="shared" ca="1" si="107"/>
        <v>0.17162026283935683</v>
      </c>
      <c r="G1582" s="128"/>
      <c r="H1582" s="128"/>
      <c r="I1582" s="124"/>
      <c r="J1582" s="125"/>
      <c r="K1582" s="128"/>
    </row>
    <row r="1583" spans="1:11" x14ac:dyDescent="0.3">
      <c r="A1583" s="73">
        <v>41548</v>
      </c>
      <c r="B1583" s="130">
        <v>1695</v>
      </c>
      <c r="C1583" s="125">
        <f t="shared" si="104"/>
        <v>-5.7251518939607227E-3</v>
      </c>
      <c r="D1583" s="128">
        <f t="shared" si="105"/>
        <v>-5725.1518939607231</v>
      </c>
      <c r="E1583" s="128">
        <f t="shared" ca="1" si="106"/>
        <v>39287.404542451623</v>
      </c>
      <c r="F1583" s="124">
        <f t="shared" ca="1" si="107"/>
        <v>0.17342453858056839</v>
      </c>
      <c r="G1583" s="128"/>
      <c r="H1583" s="128"/>
      <c r="I1583" s="124"/>
      <c r="J1583" s="125"/>
      <c r="K1583" s="128"/>
    </row>
    <row r="1584" spans="1:11" x14ac:dyDescent="0.3">
      <c r="A1584" s="73">
        <v>41547</v>
      </c>
      <c r="B1584" s="130">
        <v>1681.5500489999999</v>
      </c>
      <c r="C1584" s="125">
        <f t="shared" si="104"/>
        <v>-9.4544811657090166E-3</v>
      </c>
      <c r="D1584" s="128">
        <f t="shared" si="105"/>
        <v>-9454.4811657090158</v>
      </c>
      <c r="E1584" s="128">
        <f t="shared" ca="1" si="106"/>
        <v>39287.404542451623</v>
      </c>
      <c r="F1584" s="124">
        <f t="shared" ca="1" si="107"/>
        <v>0.16719998170517947</v>
      </c>
      <c r="G1584" s="128"/>
      <c r="H1584" s="128"/>
      <c r="I1584" s="124"/>
      <c r="J1584" s="125"/>
      <c r="K1584" s="128"/>
    </row>
    <row r="1585" spans="1:11" x14ac:dyDescent="0.3">
      <c r="A1585" s="73">
        <v>41544</v>
      </c>
      <c r="B1585" s="130">
        <v>1691.75</v>
      </c>
      <c r="C1585" s="125">
        <f t="shared" si="104"/>
        <v>2.2275072851587474E-3</v>
      </c>
      <c r="D1585" s="128">
        <f t="shared" si="105"/>
        <v>2227.5072851587474</v>
      </c>
      <c r="E1585" s="128">
        <f t="shared" ca="1" si="106"/>
        <v>39287.404542451623</v>
      </c>
      <c r="F1585" s="124">
        <f t="shared" ca="1" si="107"/>
        <v>0.16902185118576196</v>
      </c>
      <c r="G1585" s="128"/>
      <c r="H1585" s="128"/>
      <c r="I1585" s="124"/>
      <c r="J1585" s="125"/>
      <c r="K1585" s="128"/>
    </row>
    <row r="1586" spans="1:11" x14ac:dyDescent="0.3">
      <c r="A1586" s="73">
        <v>41543</v>
      </c>
      <c r="B1586" s="130">
        <v>1698.670044</v>
      </c>
      <c r="C1586" s="125">
        <f t="shared" si="104"/>
        <v>9.0589393029705256E-3</v>
      </c>
      <c r="D1586" s="128">
        <f t="shared" si="105"/>
        <v>9058.9393029705261</v>
      </c>
      <c r="E1586" s="128">
        <f t="shared" ca="1" si="106"/>
        <v>39287.404542451623</v>
      </c>
      <c r="F1586" s="124">
        <f t="shared" ca="1" si="107"/>
        <v>0.18512970446027688</v>
      </c>
      <c r="G1586" s="128"/>
      <c r="H1586" s="128"/>
      <c r="I1586" s="124"/>
      <c r="J1586" s="125"/>
      <c r="K1586" s="128"/>
    </row>
    <row r="1587" spans="1:11" x14ac:dyDescent="0.3">
      <c r="A1587" s="73">
        <v>41542</v>
      </c>
      <c r="B1587" s="130">
        <v>1692.7700199999999</v>
      </c>
      <c r="C1587" s="125">
        <f t="shared" si="104"/>
        <v>2.1549643835732102E-3</v>
      </c>
      <c r="D1587" s="128">
        <f t="shared" si="105"/>
        <v>2154.9643835732104</v>
      </c>
      <c r="E1587" s="128">
        <f t="shared" ca="1" si="106"/>
        <v>39287.404542451623</v>
      </c>
      <c r="F1587" s="124">
        <f t="shared" ca="1" si="107"/>
        <v>0.17423820914691346</v>
      </c>
      <c r="G1587" s="128"/>
      <c r="H1587" s="128"/>
      <c r="I1587" s="124"/>
      <c r="J1587" s="125"/>
      <c r="K1587" s="128"/>
    </row>
    <row r="1588" spans="1:11" x14ac:dyDescent="0.3">
      <c r="A1588" s="73">
        <v>41541</v>
      </c>
      <c r="B1588" s="130">
        <v>1697.420044</v>
      </c>
      <c r="C1588" s="125">
        <f t="shared" si="104"/>
        <v>7.9751388545961088E-3</v>
      </c>
      <c r="D1588" s="128">
        <f t="shared" si="105"/>
        <v>7975.138854596109</v>
      </c>
      <c r="E1588" s="128">
        <f t="shared" ca="1" si="106"/>
        <v>39287.404542451623</v>
      </c>
      <c r="F1588" s="124">
        <f t="shared" ca="1" si="107"/>
        <v>0.16509827545217948</v>
      </c>
      <c r="G1588" s="128"/>
      <c r="H1588" s="128"/>
      <c r="I1588" s="124"/>
      <c r="J1588" s="125"/>
      <c r="K1588" s="128"/>
    </row>
    <row r="1589" spans="1:11" x14ac:dyDescent="0.3">
      <c r="A1589" s="73">
        <v>41540</v>
      </c>
      <c r="B1589" s="130">
        <v>1701.839966</v>
      </c>
      <c r="C1589" s="125">
        <f t="shared" si="104"/>
        <v>1.8023464418418955E-2</v>
      </c>
      <c r="D1589" s="128">
        <f t="shared" si="105"/>
        <v>18023.464418418956</v>
      </c>
      <c r="E1589" s="128">
        <f t="shared" ca="1" si="106"/>
        <v>39287.404542451623</v>
      </c>
      <c r="F1589" s="124">
        <f t="shared" ca="1" si="107"/>
        <v>0.16552404754814432</v>
      </c>
      <c r="G1589" s="128"/>
      <c r="H1589" s="128"/>
      <c r="I1589" s="124"/>
      <c r="J1589" s="125"/>
      <c r="K1589" s="128"/>
    </row>
    <row r="1590" spans="1:11" x14ac:dyDescent="0.3">
      <c r="A1590" s="73">
        <v>41537</v>
      </c>
      <c r="B1590" s="130">
        <v>1709.910034</v>
      </c>
      <c r="C1590" s="125">
        <f t="shared" si="104"/>
        <v>3.3072124642681056E-2</v>
      </c>
      <c r="D1590" s="128">
        <f t="shared" si="105"/>
        <v>33072.124642681054</v>
      </c>
      <c r="E1590" s="128">
        <f t="shared" ca="1" si="106"/>
        <v>39287.404542451623</v>
      </c>
      <c r="F1590" s="124">
        <f t="shared" ca="1" si="107"/>
        <v>0.17096272053632422</v>
      </c>
      <c r="G1590" s="128"/>
      <c r="H1590" s="128"/>
      <c r="I1590" s="124"/>
      <c r="J1590" s="125"/>
      <c r="K1590" s="128"/>
    </row>
    <row r="1591" spans="1:11" x14ac:dyDescent="0.3">
      <c r="A1591" s="73">
        <v>41536</v>
      </c>
      <c r="B1591" s="130">
        <v>1722.339966</v>
      </c>
      <c r="C1591" s="125">
        <f t="shared" si="104"/>
        <v>4.0638526106348438E-2</v>
      </c>
      <c r="D1591" s="128">
        <f t="shared" si="105"/>
        <v>40638.526106348436</v>
      </c>
      <c r="E1591" s="128">
        <f t="shared" ca="1" si="106"/>
        <v>39287.404542451623</v>
      </c>
      <c r="F1591" s="124">
        <f t="shared" ca="1" si="107"/>
        <v>0.17883707486874734</v>
      </c>
      <c r="G1591" s="128"/>
      <c r="H1591" s="128"/>
      <c r="I1591" s="124"/>
      <c r="J1591" s="125"/>
      <c r="K1591" s="128"/>
    </row>
    <row r="1592" spans="1:11" x14ac:dyDescent="0.3">
      <c r="A1592" s="73">
        <v>41535</v>
      </c>
      <c r="B1592" s="130">
        <v>1725.5200199999999</v>
      </c>
      <c r="C1592" s="125">
        <f t="shared" si="104"/>
        <v>4.3821270554441183E-2</v>
      </c>
      <c r="D1592" s="128">
        <f t="shared" si="105"/>
        <v>43821.27055444118</v>
      </c>
      <c r="E1592" s="128">
        <f t="shared" ca="1" si="106"/>
        <v>39287.404542451623</v>
      </c>
      <c r="F1592" s="124">
        <f t="shared" ca="1" si="107"/>
        <v>0.18241378439981926</v>
      </c>
      <c r="G1592" s="128"/>
      <c r="H1592" s="128"/>
      <c r="I1592" s="124"/>
      <c r="J1592" s="125"/>
      <c r="K1592" s="128"/>
    </row>
    <row r="1593" spans="1:11" x14ac:dyDescent="0.3">
      <c r="A1593" s="73">
        <v>41534</v>
      </c>
      <c r="B1593" s="130">
        <v>1704.76001</v>
      </c>
      <c r="C1593" s="125">
        <f t="shared" si="104"/>
        <v>3.9633600570401883E-2</v>
      </c>
      <c r="D1593" s="128">
        <f t="shared" si="105"/>
        <v>39633.600570401883</v>
      </c>
      <c r="E1593" s="128">
        <f t="shared" ca="1" si="106"/>
        <v>39287.404542451623</v>
      </c>
      <c r="F1593" s="124">
        <f t="shared" ca="1" si="107"/>
        <v>0.16669295494417846</v>
      </c>
      <c r="G1593" s="128"/>
      <c r="H1593" s="128"/>
      <c r="I1593" s="124"/>
      <c r="J1593" s="125"/>
      <c r="K1593" s="128"/>
    </row>
    <row r="1594" spans="1:11" x14ac:dyDescent="0.3">
      <c r="A1594" s="73">
        <v>41533</v>
      </c>
      <c r="B1594" s="130">
        <v>1697.599976</v>
      </c>
      <c r="C1594" s="125">
        <f t="shared" si="104"/>
        <v>3.957819564827747E-2</v>
      </c>
      <c r="D1594" s="128">
        <f t="shared" si="105"/>
        <v>39578.195648277469</v>
      </c>
      <c r="E1594" s="128">
        <f t="shared" ca="1" si="106"/>
        <v>39287.404542451623</v>
      </c>
      <c r="F1594" s="124">
        <f t="shared" ca="1" si="107"/>
        <v>0.15816257177916637</v>
      </c>
      <c r="G1594" s="128"/>
      <c r="H1594" s="128"/>
      <c r="I1594" s="124"/>
      <c r="J1594" s="125"/>
      <c r="K1594" s="128"/>
    </row>
    <row r="1595" spans="1:11" x14ac:dyDescent="0.3">
      <c r="A1595" s="73">
        <v>41530</v>
      </c>
      <c r="B1595" s="130">
        <v>1687.98999</v>
      </c>
      <c r="C1595" s="125">
        <f t="shared" si="104"/>
        <v>3.0411950323760317E-2</v>
      </c>
      <c r="D1595" s="128">
        <f t="shared" si="105"/>
        <v>30411.950323760317</v>
      </c>
      <c r="E1595" s="128">
        <f t="shared" ca="1" si="106"/>
        <v>39287.404542451623</v>
      </c>
      <c r="F1595" s="124">
        <f t="shared" ca="1" si="107"/>
        <v>0.15616545425766915</v>
      </c>
      <c r="G1595" s="128"/>
      <c r="H1595" s="128"/>
      <c r="I1595" s="124"/>
      <c r="J1595" s="125"/>
      <c r="K1595" s="128"/>
    </row>
    <row r="1596" spans="1:11" x14ac:dyDescent="0.3">
      <c r="A1596" s="73">
        <v>41529</v>
      </c>
      <c r="B1596" s="130">
        <v>1683.420044</v>
      </c>
      <c r="C1596" s="125">
        <f t="shared" si="104"/>
        <v>2.9639920338085934E-2</v>
      </c>
      <c r="D1596" s="128">
        <f t="shared" si="105"/>
        <v>29639.920338085933</v>
      </c>
      <c r="E1596" s="128">
        <f t="shared" ca="1" si="106"/>
        <v>39287.404542451623</v>
      </c>
      <c r="F1596" s="124">
        <f t="shared" ca="1" si="107"/>
        <v>0.17184104726664962</v>
      </c>
      <c r="G1596" s="128"/>
      <c r="H1596" s="128"/>
      <c r="I1596" s="124"/>
      <c r="J1596" s="125"/>
      <c r="K1596" s="128"/>
    </row>
    <row r="1597" spans="1:11" x14ac:dyDescent="0.3">
      <c r="A1597" s="73">
        <v>41528</v>
      </c>
      <c r="B1597" s="130">
        <v>1689.130005</v>
      </c>
      <c r="C1597" s="125">
        <f t="shared" si="104"/>
        <v>3.5971018178340364E-2</v>
      </c>
      <c r="D1597" s="128">
        <f t="shared" si="105"/>
        <v>35971.01817834036</v>
      </c>
      <c r="E1597" s="128">
        <f t="shared" ca="1" si="106"/>
        <v>39287.404542451623</v>
      </c>
      <c r="F1597" s="124">
        <f t="shared" ca="1" si="107"/>
        <v>0.17827641360088986</v>
      </c>
      <c r="G1597" s="128"/>
      <c r="H1597" s="128"/>
      <c r="I1597" s="124"/>
      <c r="J1597" s="125"/>
      <c r="K1597" s="128"/>
    </row>
    <row r="1598" spans="1:11" x14ac:dyDescent="0.3">
      <c r="A1598" s="73">
        <v>41527</v>
      </c>
      <c r="B1598" s="130">
        <v>1683.98999</v>
      </c>
      <c r="C1598" s="125">
        <f t="shared" si="104"/>
        <v>1.6423399922573578E-2</v>
      </c>
      <c r="D1598" s="128">
        <f t="shared" si="105"/>
        <v>16423.399922573579</v>
      </c>
      <c r="E1598" s="128">
        <f t="shared" ca="1" si="106"/>
        <v>39287.404542451623</v>
      </c>
      <c r="F1598" s="124">
        <f t="shared" ca="1" si="107"/>
        <v>0.1783735283178236</v>
      </c>
      <c r="G1598" s="128"/>
      <c r="H1598" s="128"/>
      <c r="I1598" s="124"/>
      <c r="J1598" s="125"/>
      <c r="K1598" s="128"/>
    </row>
    <row r="1599" spans="1:11" x14ac:dyDescent="0.3">
      <c r="A1599" s="73">
        <v>41526</v>
      </c>
      <c r="B1599" s="130">
        <v>1671.709961</v>
      </c>
      <c r="C1599" s="125">
        <f t="shared" si="104"/>
        <v>4.9353537721670282E-3</v>
      </c>
      <c r="D1599" s="128">
        <f t="shared" si="105"/>
        <v>4935.3537721670282</v>
      </c>
      <c r="E1599" s="128">
        <f t="shared" ca="1" si="106"/>
        <v>39287.404542451623</v>
      </c>
      <c r="F1599" s="124">
        <f t="shared" ca="1" si="107"/>
        <v>0.16258895477223079</v>
      </c>
      <c r="G1599" s="128"/>
      <c r="H1599" s="128"/>
      <c r="I1599" s="124"/>
      <c r="J1599" s="125"/>
      <c r="K1599" s="128"/>
    </row>
    <row r="1600" spans="1:11" x14ac:dyDescent="0.3">
      <c r="A1600" s="73">
        <v>41523</v>
      </c>
      <c r="B1600" s="130">
        <v>1655.170044</v>
      </c>
      <c r="C1600" s="125">
        <f t="shared" si="104"/>
        <v>-1.080241552076977E-3</v>
      </c>
      <c r="D1600" s="128">
        <f t="shared" si="105"/>
        <v>-1080.2415520769771</v>
      </c>
      <c r="E1600" s="128">
        <f t="shared" ca="1" si="106"/>
        <v>39287.404542451623</v>
      </c>
      <c r="F1600" s="124">
        <f t="shared" ca="1" si="107"/>
        <v>0.15574815642455997</v>
      </c>
      <c r="G1600" s="128"/>
      <c r="H1600" s="128"/>
      <c r="I1600" s="124"/>
      <c r="J1600" s="125"/>
      <c r="K1600" s="128"/>
    </row>
    <row r="1601" spans="1:11" x14ac:dyDescent="0.3">
      <c r="A1601" s="73">
        <v>41522</v>
      </c>
      <c r="B1601" s="130">
        <v>1655.079956</v>
      </c>
      <c r="C1601" s="125">
        <f t="shared" si="104"/>
        <v>7.4749857765556982E-3</v>
      </c>
      <c r="D1601" s="128">
        <f t="shared" si="105"/>
        <v>7474.9857765556981</v>
      </c>
      <c r="E1601" s="128">
        <f t="shared" ca="1" si="106"/>
        <v>39287.404542451623</v>
      </c>
      <c r="F1601" s="124">
        <f t="shared" ca="1" si="107"/>
        <v>0.17930230403781833</v>
      </c>
      <c r="G1601" s="128"/>
      <c r="H1601" s="128"/>
      <c r="I1601" s="124"/>
      <c r="J1601" s="125"/>
      <c r="K1601" s="128"/>
    </row>
    <row r="1602" spans="1:11" x14ac:dyDescent="0.3">
      <c r="A1602" s="73">
        <v>41521</v>
      </c>
      <c r="B1602" s="130">
        <v>1653.079956</v>
      </c>
      <c r="C1602" s="125">
        <f t="shared" si="104"/>
        <v>4.4178292165875099E-4</v>
      </c>
      <c r="D1602" s="128">
        <f t="shared" si="105"/>
        <v>441.78292165875098</v>
      </c>
      <c r="E1602" s="128">
        <f t="shared" ca="1" si="106"/>
        <v>39287.404542451623</v>
      </c>
      <c r="F1602" s="124">
        <f t="shared" ca="1" si="107"/>
        <v>0.17661966021364606</v>
      </c>
      <c r="G1602" s="128"/>
      <c r="H1602" s="128"/>
      <c r="I1602" s="124"/>
      <c r="J1602" s="125"/>
      <c r="K1602" s="128"/>
    </row>
    <row r="1603" spans="1:11" x14ac:dyDescent="0.3">
      <c r="A1603" s="73">
        <v>41520</v>
      </c>
      <c r="B1603" s="130">
        <v>1639.7700199999999</v>
      </c>
      <c r="C1603" s="125">
        <f t="shared" si="104"/>
        <v>-3.8212694400842073E-3</v>
      </c>
      <c r="D1603" s="128">
        <f t="shared" si="105"/>
        <v>-3821.2694400842074</v>
      </c>
      <c r="E1603" s="128">
        <f t="shared" ca="1" si="106"/>
        <v>39287.404542451623</v>
      </c>
      <c r="F1603" s="124">
        <f t="shared" ca="1" si="107"/>
        <v>0.16578514645064368</v>
      </c>
      <c r="G1603" s="128"/>
      <c r="H1603" s="128"/>
      <c r="I1603" s="124"/>
      <c r="J1603" s="125"/>
      <c r="K1603" s="128"/>
    </row>
    <row r="1604" spans="1:11" x14ac:dyDescent="0.3">
      <c r="A1604" s="73">
        <v>41516</v>
      </c>
      <c r="B1604" s="130">
        <v>1632.969971</v>
      </c>
      <c r="C1604" s="125">
        <f t="shared" si="104"/>
        <v>-1.3805756392536228E-2</v>
      </c>
      <c r="D1604" s="128">
        <f t="shared" si="105"/>
        <v>-13805.756392536228</v>
      </c>
      <c r="E1604" s="128">
        <f t="shared" ca="1" si="106"/>
        <v>39287.404542451623</v>
      </c>
      <c r="F1604" s="124">
        <f t="shared" ca="1" si="107"/>
        <v>0.16684053672564847</v>
      </c>
      <c r="G1604" s="128"/>
      <c r="H1604" s="128"/>
      <c r="I1604" s="124"/>
      <c r="J1604" s="125"/>
      <c r="K1604" s="128"/>
    </row>
    <row r="1605" spans="1:11" x14ac:dyDescent="0.3">
      <c r="A1605" s="73">
        <v>41515</v>
      </c>
      <c r="B1605" s="130">
        <v>1638.170044</v>
      </c>
      <c r="C1605" s="125">
        <f t="shared" si="104"/>
        <v>-1.3934643989400475E-2</v>
      </c>
      <c r="D1605" s="128">
        <f t="shared" si="105"/>
        <v>-13934.643989400474</v>
      </c>
      <c r="E1605" s="128">
        <f t="shared" ca="1" si="106"/>
        <v>39287.404542451623</v>
      </c>
      <c r="F1605" s="124">
        <f t="shared" ca="1" si="107"/>
        <v>0.16141912074115461</v>
      </c>
      <c r="G1605" s="128"/>
      <c r="H1605" s="128"/>
      <c r="I1605" s="124"/>
      <c r="J1605" s="125"/>
      <c r="K1605" s="128"/>
    </row>
    <row r="1606" spans="1:11" x14ac:dyDescent="0.3">
      <c r="A1606" s="73">
        <v>41514</v>
      </c>
      <c r="B1606" s="130">
        <v>1634.959961</v>
      </c>
      <c r="C1606" s="125">
        <f t="shared" si="104"/>
        <v>-2.9921889622681719E-2</v>
      </c>
      <c r="D1606" s="128">
        <f t="shared" si="105"/>
        <v>-29921.88962268172</v>
      </c>
      <c r="E1606" s="128">
        <f t="shared" ca="1" si="106"/>
        <v>39287.404542451623</v>
      </c>
      <c r="F1606" s="124">
        <f t="shared" ca="1" si="107"/>
        <v>0.16012197839638342</v>
      </c>
      <c r="G1606" s="128"/>
      <c r="H1606" s="128"/>
      <c r="I1606" s="124"/>
      <c r="J1606" s="125"/>
      <c r="K1606" s="128"/>
    </row>
    <row r="1607" spans="1:11" x14ac:dyDescent="0.3">
      <c r="A1607" s="73">
        <v>41513</v>
      </c>
      <c r="B1607" s="130">
        <v>1630.4799800000001</v>
      </c>
      <c r="C1607" s="125">
        <f t="shared" si="104"/>
        <v>-3.7587980310011204E-2</v>
      </c>
      <c r="D1607" s="128">
        <f t="shared" si="105"/>
        <v>-37587.980310011204</v>
      </c>
      <c r="E1607" s="128">
        <f t="shared" ca="1" si="106"/>
        <v>39287.404542451623</v>
      </c>
      <c r="F1607" s="124">
        <f t="shared" ca="1" si="107"/>
        <v>0.15600808840112101</v>
      </c>
      <c r="G1607" s="128"/>
      <c r="H1607" s="128"/>
      <c r="I1607" s="124"/>
      <c r="J1607" s="125"/>
      <c r="K1607" s="128"/>
    </row>
    <row r="1608" spans="1:11" x14ac:dyDescent="0.3">
      <c r="A1608" s="73">
        <v>41512</v>
      </c>
      <c r="B1608" s="130">
        <v>1656.780029</v>
      </c>
      <c r="C1608" s="125">
        <f t="shared" ref="C1608:C1671" si="108">B1608/B1618-1</f>
        <v>-1.9349229380295374E-2</v>
      </c>
      <c r="D1608" s="128">
        <f t="shared" ref="D1608:D1671" si="109">C1608*$B$5</f>
        <v>-19349.229380295375</v>
      </c>
      <c r="E1608" s="128">
        <f t="shared" ref="E1608:E1671" ca="1" si="110">ABS(_xlfn.PERCENTILE.INC(OFFSET(D1608,0,0,Window),1-VaRLevel))</f>
        <v>39287.404542451623</v>
      </c>
      <c r="F1608" s="124">
        <f t="shared" ca="1" si="107"/>
        <v>0.17408036334681998</v>
      </c>
      <c r="G1608" s="128"/>
      <c r="H1608" s="128"/>
      <c r="I1608" s="124"/>
      <c r="J1608" s="125"/>
      <c r="K1608" s="128"/>
    </row>
    <row r="1609" spans="1:11" x14ac:dyDescent="0.3">
      <c r="A1609" s="73">
        <v>41509</v>
      </c>
      <c r="B1609" s="130">
        <v>1663.5</v>
      </c>
      <c r="C1609" s="125">
        <f t="shared" si="108"/>
        <v>-1.650686599052742E-2</v>
      </c>
      <c r="D1609" s="128">
        <f t="shared" si="109"/>
        <v>-16506.865990527418</v>
      </c>
      <c r="E1609" s="128">
        <f t="shared" ca="1" si="110"/>
        <v>39287.404542451623</v>
      </c>
      <c r="F1609" s="124">
        <f t="shared" ref="F1609:F1672" ca="1" si="111">B1609/OFFSET(B1609,250,0)-1</f>
        <v>0.18645159491888497</v>
      </c>
      <c r="G1609" s="128"/>
      <c r="H1609" s="128"/>
      <c r="I1609" s="124"/>
      <c r="J1609" s="125"/>
      <c r="K1609" s="128"/>
    </row>
    <row r="1610" spans="1:11" x14ac:dyDescent="0.3">
      <c r="A1610" s="73">
        <v>41508</v>
      </c>
      <c r="B1610" s="130">
        <v>1656.959961</v>
      </c>
      <c r="C1610" s="125">
        <f t="shared" si="108"/>
        <v>-2.3870690363016811E-2</v>
      </c>
      <c r="D1610" s="128">
        <f t="shared" si="109"/>
        <v>-23870.690363016813</v>
      </c>
      <c r="E1610" s="128">
        <f t="shared" ca="1" si="110"/>
        <v>39287.404542451623</v>
      </c>
      <c r="F1610" s="124">
        <f t="shared" ca="1" si="111"/>
        <v>0.1722473966724023</v>
      </c>
      <c r="G1610" s="128"/>
      <c r="H1610" s="128"/>
      <c r="I1610" s="124"/>
      <c r="J1610" s="125"/>
      <c r="K1610" s="128"/>
    </row>
    <row r="1611" spans="1:11" x14ac:dyDescent="0.3">
      <c r="A1611" s="73">
        <v>41507</v>
      </c>
      <c r="B1611" s="130">
        <v>1642.8000489999999</v>
      </c>
      <c r="C1611" s="125">
        <f t="shared" si="108"/>
        <v>-2.8452125797722938E-2</v>
      </c>
      <c r="D1611" s="128">
        <f t="shared" si="109"/>
        <v>-28452.12579772294</v>
      </c>
      <c r="E1611" s="128">
        <f t="shared" ca="1" si="110"/>
        <v>39287.404542451623</v>
      </c>
      <c r="F1611" s="124">
        <f t="shared" ca="1" si="111"/>
        <v>0.16249283373572565</v>
      </c>
      <c r="G1611" s="128"/>
      <c r="H1611" s="128"/>
      <c r="I1611" s="124"/>
      <c r="J1611" s="125"/>
      <c r="K1611" s="128"/>
    </row>
    <row r="1612" spans="1:11" x14ac:dyDescent="0.3">
      <c r="A1612" s="73">
        <v>41506</v>
      </c>
      <c r="B1612" s="130">
        <v>1652.349976</v>
      </c>
      <c r="C1612" s="125">
        <f t="shared" si="108"/>
        <v>-2.6523397451714725E-2</v>
      </c>
      <c r="D1612" s="128">
        <f t="shared" si="109"/>
        <v>-26523.397451714725</v>
      </c>
      <c r="E1612" s="128">
        <f t="shared" ca="1" si="110"/>
        <v>39287.404542451623</v>
      </c>
      <c r="F1612" s="124">
        <f t="shared" ca="1" si="111"/>
        <v>0.16516114190814268</v>
      </c>
      <c r="G1612" s="128"/>
      <c r="H1612" s="128"/>
      <c r="I1612" s="124"/>
      <c r="J1612" s="125"/>
      <c r="K1612" s="128"/>
    </row>
    <row r="1613" spans="1:11" x14ac:dyDescent="0.3">
      <c r="A1613" s="73">
        <v>41505</v>
      </c>
      <c r="B1613" s="130">
        <v>1646.0600589999999</v>
      </c>
      <c r="C1613" s="125">
        <f t="shared" si="108"/>
        <v>-3.5779113290833386E-2</v>
      </c>
      <c r="D1613" s="128">
        <f t="shared" si="109"/>
        <v>-35779.113290833389</v>
      </c>
      <c r="E1613" s="128">
        <f t="shared" ca="1" si="110"/>
        <v>39287.404542451623</v>
      </c>
      <c r="F1613" s="124">
        <f t="shared" ca="1" si="111"/>
        <v>0.16070120405043076</v>
      </c>
      <c r="G1613" s="128"/>
      <c r="H1613" s="128"/>
      <c r="I1613" s="124"/>
      <c r="J1613" s="125"/>
      <c r="K1613" s="128"/>
    </row>
    <row r="1614" spans="1:11" x14ac:dyDescent="0.3">
      <c r="A1614" s="73">
        <v>41502</v>
      </c>
      <c r="B1614" s="130">
        <v>1655.829956</v>
      </c>
      <c r="C1614" s="125">
        <f t="shared" si="108"/>
        <v>-3.1491508077215791E-2</v>
      </c>
      <c r="D1614" s="128">
        <f t="shared" si="109"/>
        <v>-31491.508077215789</v>
      </c>
      <c r="E1614" s="128">
        <f t="shared" ca="1" si="110"/>
        <v>39287.404542451623</v>
      </c>
      <c r="F1614" s="124">
        <f t="shared" ca="1" si="111"/>
        <v>0.16977622503708045</v>
      </c>
      <c r="G1614" s="128"/>
      <c r="H1614" s="128"/>
      <c r="I1614" s="124"/>
      <c r="J1614" s="125"/>
      <c r="K1614" s="128"/>
    </row>
    <row r="1615" spans="1:11" x14ac:dyDescent="0.3">
      <c r="A1615" s="73">
        <v>41501</v>
      </c>
      <c r="B1615" s="130">
        <v>1661.3199460000001</v>
      </c>
      <c r="C1615" s="125">
        <f t="shared" si="108"/>
        <v>-2.6686302491362279E-2</v>
      </c>
      <c r="D1615" s="128">
        <f t="shared" si="109"/>
        <v>-26686.302491362279</v>
      </c>
      <c r="E1615" s="128">
        <f t="shared" ca="1" si="110"/>
        <v>39287.404542451623</v>
      </c>
      <c r="F1615" s="124">
        <f t="shared" ca="1" si="111"/>
        <v>0.1819882263077568</v>
      </c>
      <c r="G1615" s="128"/>
      <c r="H1615" s="128"/>
      <c r="I1615" s="124"/>
      <c r="J1615" s="125"/>
      <c r="K1615" s="128"/>
    </row>
    <row r="1616" spans="1:11" x14ac:dyDescent="0.3">
      <c r="A1616" s="73">
        <v>41500</v>
      </c>
      <c r="B1616" s="130">
        <v>1685.3900149999999</v>
      </c>
      <c r="C1616" s="125">
        <f t="shared" si="108"/>
        <v>-2.0167227493939066E-4</v>
      </c>
      <c r="D1616" s="128">
        <f t="shared" si="109"/>
        <v>-201.67227493939066</v>
      </c>
      <c r="E1616" s="128">
        <f t="shared" ca="1" si="110"/>
        <v>39287.404542451623</v>
      </c>
      <c r="F1616" s="124">
        <f t="shared" ca="1" si="111"/>
        <v>0.20048004542539699</v>
      </c>
      <c r="G1616" s="128"/>
      <c r="H1616" s="128"/>
      <c r="I1616" s="124"/>
      <c r="J1616" s="125"/>
      <c r="K1616" s="128"/>
    </row>
    <row r="1617" spans="1:11" x14ac:dyDescent="0.3">
      <c r="A1617" s="73">
        <v>41499</v>
      </c>
      <c r="B1617" s="130">
        <v>1694.160034</v>
      </c>
      <c r="C1617" s="125">
        <f t="shared" si="108"/>
        <v>4.8637412451575379E-3</v>
      </c>
      <c r="D1617" s="128">
        <f t="shared" si="109"/>
        <v>4863.7412451575383</v>
      </c>
      <c r="E1617" s="128">
        <f t="shared" ca="1" si="110"/>
        <v>39287.404542451623</v>
      </c>
      <c r="F1617" s="124">
        <f t="shared" ca="1" si="111"/>
        <v>0.20657217176615972</v>
      </c>
      <c r="G1617" s="128"/>
      <c r="H1617" s="128"/>
      <c r="I1617" s="124"/>
      <c r="J1617" s="125"/>
      <c r="K1617" s="128"/>
    </row>
    <row r="1618" spans="1:11" x14ac:dyDescent="0.3">
      <c r="A1618" s="73">
        <v>41498</v>
      </c>
      <c r="B1618" s="130">
        <v>1689.469971</v>
      </c>
      <c r="C1618" s="125">
        <f t="shared" si="108"/>
        <v>2.4565011648081114E-3</v>
      </c>
      <c r="D1618" s="128">
        <f t="shared" si="109"/>
        <v>2456.5011648081113</v>
      </c>
      <c r="E1618" s="128">
        <f t="shared" ca="1" si="110"/>
        <v>39287.404542451623</v>
      </c>
      <c r="F1618" s="124">
        <f t="shared" ca="1" si="111"/>
        <v>0.20172560550308916</v>
      </c>
      <c r="G1618" s="128"/>
      <c r="H1618" s="128"/>
      <c r="I1618" s="124"/>
      <c r="J1618" s="125"/>
      <c r="K1618" s="128"/>
    </row>
    <row r="1619" spans="1:11" x14ac:dyDescent="0.3">
      <c r="A1619" s="73">
        <v>41495</v>
      </c>
      <c r="B1619" s="130">
        <v>1691.420044</v>
      </c>
      <c r="C1619" s="125">
        <f t="shared" si="108"/>
        <v>-1.3595010595413015E-4</v>
      </c>
      <c r="D1619" s="128">
        <f t="shared" si="109"/>
        <v>-135.95010595413015</v>
      </c>
      <c r="E1619" s="128">
        <f t="shared" ca="1" si="110"/>
        <v>39287.404542451623</v>
      </c>
      <c r="F1619" s="124">
        <f t="shared" ca="1" si="111"/>
        <v>0.20574564080301094</v>
      </c>
      <c r="G1619" s="128"/>
      <c r="H1619" s="128"/>
      <c r="I1619" s="124"/>
      <c r="J1619" s="125"/>
      <c r="K1619" s="128"/>
    </row>
    <row r="1620" spans="1:11" x14ac:dyDescent="0.3">
      <c r="A1620" s="73">
        <v>41494</v>
      </c>
      <c r="B1620" s="130">
        <v>1697.4799800000001</v>
      </c>
      <c r="C1620" s="125">
        <f t="shared" si="108"/>
        <v>4.2774619139180903E-3</v>
      </c>
      <c r="D1620" s="128">
        <f t="shared" si="109"/>
        <v>4277.4619139180904</v>
      </c>
      <c r="E1620" s="128">
        <f t="shared" ca="1" si="110"/>
        <v>39287.404542451623</v>
      </c>
      <c r="F1620" s="124">
        <f t="shared" ca="1" si="111"/>
        <v>0.21056611309667339</v>
      </c>
      <c r="G1620" s="128"/>
      <c r="H1620" s="128"/>
      <c r="I1620" s="124"/>
      <c r="J1620" s="125"/>
      <c r="K1620" s="128"/>
    </row>
    <row r="1621" spans="1:11" x14ac:dyDescent="0.3">
      <c r="A1621" s="73">
        <v>41493</v>
      </c>
      <c r="B1621" s="130">
        <v>1690.910034</v>
      </c>
      <c r="C1621" s="125">
        <f t="shared" si="108"/>
        <v>2.9479656298148083E-3</v>
      </c>
      <c r="D1621" s="128">
        <f t="shared" si="109"/>
        <v>2947.9656298148084</v>
      </c>
      <c r="E1621" s="128">
        <f t="shared" ca="1" si="110"/>
        <v>39287.404542451623</v>
      </c>
      <c r="F1621" s="124">
        <f t="shared" ca="1" si="111"/>
        <v>0.20662936665294529</v>
      </c>
      <c r="G1621" s="128"/>
      <c r="H1621" s="128"/>
      <c r="I1621" s="124"/>
      <c r="J1621" s="125"/>
      <c r="K1621" s="128"/>
    </row>
    <row r="1622" spans="1:11" x14ac:dyDescent="0.3">
      <c r="A1622" s="73">
        <v>41492</v>
      </c>
      <c r="B1622" s="130">
        <v>1697.369995</v>
      </c>
      <c r="C1622" s="125">
        <f t="shared" si="108"/>
        <v>2.9425723124465453E-3</v>
      </c>
      <c r="D1622" s="128">
        <f t="shared" si="109"/>
        <v>2942.5723124465453</v>
      </c>
      <c r="E1622" s="128">
        <f t="shared" ca="1" si="110"/>
        <v>39287.404542451623</v>
      </c>
      <c r="F1622" s="124">
        <f t="shared" ca="1" si="111"/>
        <v>0.2174246855601254</v>
      </c>
      <c r="G1622" s="128"/>
      <c r="H1622" s="128"/>
      <c r="I1622" s="124"/>
      <c r="J1622" s="125"/>
      <c r="K1622" s="128"/>
    </row>
    <row r="1623" spans="1:11" x14ac:dyDescent="0.3">
      <c r="A1623" s="73">
        <v>41491</v>
      </c>
      <c r="B1623" s="130">
        <v>1707.1400149999999</v>
      </c>
      <c r="C1623" s="125">
        <f t="shared" si="108"/>
        <v>6.8474080679346017E-3</v>
      </c>
      <c r="D1623" s="128">
        <f t="shared" si="109"/>
        <v>6847.4080679346016</v>
      </c>
      <c r="E1623" s="128">
        <f t="shared" ca="1" si="110"/>
        <v>39287.404542451623</v>
      </c>
      <c r="F1623" s="124">
        <f t="shared" ca="1" si="111"/>
        <v>0.22728418412270512</v>
      </c>
      <c r="G1623" s="128"/>
      <c r="H1623" s="128"/>
      <c r="I1623" s="124"/>
      <c r="J1623" s="125"/>
      <c r="K1623" s="128"/>
    </row>
    <row r="1624" spans="1:11" x14ac:dyDescent="0.3">
      <c r="A1624" s="73">
        <v>41488</v>
      </c>
      <c r="B1624" s="130">
        <v>1709.670044</v>
      </c>
      <c r="C1624" s="125">
        <f t="shared" si="108"/>
        <v>1.0389564593635825E-2</v>
      </c>
      <c r="D1624" s="128">
        <f t="shared" si="109"/>
        <v>10389.564593635825</v>
      </c>
      <c r="E1624" s="128">
        <f t="shared" ca="1" si="110"/>
        <v>39287.404542451623</v>
      </c>
      <c r="F1624" s="124">
        <f t="shared" ca="1" si="111"/>
        <v>0.25250552673992677</v>
      </c>
      <c r="G1624" s="128"/>
      <c r="H1624" s="128"/>
      <c r="I1624" s="124"/>
      <c r="J1624" s="125"/>
      <c r="K1624" s="128"/>
    </row>
    <row r="1625" spans="1:11" x14ac:dyDescent="0.3">
      <c r="A1625" s="73">
        <v>41487</v>
      </c>
      <c r="B1625" s="130">
        <v>1706.869995</v>
      </c>
      <c r="C1625" s="125">
        <f t="shared" si="108"/>
        <v>1.0358891214946597E-2</v>
      </c>
      <c r="D1625" s="128">
        <f t="shared" si="109"/>
        <v>10358.891214946598</v>
      </c>
      <c r="E1625" s="128">
        <f t="shared" ca="1" si="110"/>
        <v>39287.404542451623</v>
      </c>
      <c r="F1625" s="124">
        <f t="shared" ca="1" si="111"/>
        <v>0.24107121398499665</v>
      </c>
      <c r="G1625" s="128"/>
      <c r="H1625" s="128"/>
      <c r="I1625" s="124"/>
      <c r="J1625" s="125"/>
      <c r="K1625" s="128"/>
    </row>
    <row r="1626" spans="1:11" x14ac:dyDescent="0.3">
      <c r="A1626" s="73">
        <v>41486</v>
      </c>
      <c r="B1626" s="130">
        <v>1685.7299800000001</v>
      </c>
      <c r="C1626" s="125">
        <f t="shared" si="108"/>
        <v>2.8674622094617686E-3</v>
      </c>
      <c r="D1626" s="128">
        <f t="shared" si="109"/>
        <v>2867.4622094617685</v>
      </c>
      <c r="E1626" s="128">
        <f t="shared" ca="1" si="110"/>
        <v>39287.404542451623</v>
      </c>
      <c r="F1626" s="124">
        <f t="shared" ca="1" si="111"/>
        <v>0.22214572832690704</v>
      </c>
      <c r="G1626" s="128"/>
      <c r="H1626" s="128"/>
      <c r="I1626" s="124"/>
      <c r="J1626" s="125"/>
      <c r="K1626" s="128"/>
    </row>
    <row r="1627" spans="1:11" x14ac:dyDescent="0.3">
      <c r="A1627" s="73">
        <v>41485</v>
      </c>
      <c r="B1627" s="130">
        <v>1685.959961</v>
      </c>
      <c r="C1627" s="125">
        <f t="shared" si="108"/>
        <v>5.7866625357243517E-3</v>
      </c>
      <c r="D1627" s="128">
        <f t="shared" si="109"/>
        <v>5786.662535724352</v>
      </c>
      <c r="E1627" s="128">
        <f t="shared" ca="1" si="110"/>
        <v>39287.404542451623</v>
      </c>
      <c r="F1627" s="124">
        <f t="shared" ca="1" si="111"/>
        <v>0.217035949877455</v>
      </c>
      <c r="G1627" s="128"/>
      <c r="H1627" s="128"/>
      <c r="I1627" s="124"/>
      <c r="J1627" s="125"/>
      <c r="K1627" s="128"/>
    </row>
    <row r="1628" spans="1:11" x14ac:dyDescent="0.3">
      <c r="A1628" s="73">
        <v>41484</v>
      </c>
      <c r="B1628" s="130">
        <v>1685.329956</v>
      </c>
      <c r="C1628" s="125">
        <f t="shared" si="108"/>
        <v>1.6819946508173089E-3</v>
      </c>
      <c r="D1628" s="128">
        <f t="shared" si="109"/>
        <v>1681.9946508173089</v>
      </c>
      <c r="E1628" s="128">
        <f t="shared" ca="1" si="110"/>
        <v>39287.404542451623</v>
      </c>
      <c r="F1628" s="124">
        <f t="shared" ca="1" si="111"/>
        <v>0.21599312486114464</v>
      </c>
      <c r="G1628" s="128"/>
      <c r="H1628" s="128"/>
      <c r="I1628" s="124"/>
      <c r="J1628" s="125"/>
      <c r="K1628" s="128"/>
    </row>
    <row r="1629" spans="1:11" x14ac:dyDescent="0.3">
      <c r="A1629" s="73">
        <v>41481</v>
      </c>
      <c r="B1629" s="130">
        <v>1691.650024</v>
      </c>
      <c r="C1629" s="125">
        <f t="shared" si="108"/>
        <v>6.8207068262646775E-3</v>
      </c>
      <c r="D1629" s="128">
        <f t="shared" si="109"/>
        <v>6820.7068262646771</v>
      </c>
      <c r="E1629" s="128">
        <f t="shared" ca="1" si="110"/>
        <v>39287.404542451623</v>
      </c>
      <c r="F1629" s="124">
        <f t="shared" ca="1" si="111"/>
        <v>0.24384200167876946</v>
      </c>
      <c r="G1629" s="128"/>
      <c r="H1629" s="128"/>
      <c r="I1629" s="124"/>
      <c r="J1629" s="125"/>
      <c r="K1629" s="128"/>
    </row>
    <row r="1630" spans="1:11" x14ac:dyDescent="0.3">
      <c r="A1630" s="73">
        <v>41480</v>
      </c>
      <c r="B1630" s="130">
        <v>1690.25</v>
      </c>
      <c r="C1630" s="125">
        <f t="shared" si="108"/>
        <v>9.0924166983987753E-3</v>
      </c>
      <c r="D1630" s="128">
        <f t="shared" si="109"/>
        <v>9092.4166983987761</v>
      </c>
      <c r="E1630" s="128">
        <f t="shared" ca="1" si="110"/>
        <v>39287.404542451623</v>
      </c>
      <c r="F1630" s="124">
        <f t="shared" ca="1" si="111"/>
        <v>0.26336991908860319</v>
      </c>
      <c r="G1630" s="128"/>
      <c r="H1630" s="128"/>
      <c r="I1630" s="124"/>
      <c r="J1630" s="125"/>
      <c r="K1630" s="128"/>
    </row>
    <row r="1631" spans="1:11" x14ac:dyDescent="0.3">
      <c r="A1631" s="73">
        <v>41479</v>
      </c>
      <c r="B1631" s="130">
        <v>1685.9399410000001</v>
      </c>
      <c r="C1631" s="125">
        <f t="shared" si="108"/>
        <v>2.0161892086994815E-2</v>
      </c>
      <c r="D1631" s="128">
        <f t="shared" si="109"/>
        <v>20161.892086994816</v>
      </c>
      <c r="E1631" s="128">
        <f t="shared" ca="1" si="110"/>
        <v>39287.404542451623</v>
      </c>
      <c r="F1631" s="124">
        <f t="shared" ca="1" si="111"/>
        <v>0.25975287240966649</v>
      </c>
      <c r="G1631" s="128"/>
      <c r="H1631" s="128"/>
      <c r="I1631" s="124"/>
      <c r="J1631" s="125"/>
      <c r="K1631" s="128"/>
    </row>
    <row r="1632" spans="1:11" x14ac:dyDescent="0.3">
      <c r="A1632" s="73">
        <v>41478</v>
      </c>
      <c r="B1632" s="130">
        <v>1692.3900149999999</v>
      </c>
      <c r="C1632" s="125">
        <f t="shared" si="108"/>
        <v>2.4250793011972638E-2</v>
      </c>
      <c r="D1632" s="128">
        <f t="shared" si="109"/>
        <v>24250.793011972637</v>
      </c>
      <c r="E1632" s="128">
        <f t="shared" ca="1" si="110"/>
        <v>39287.404542451623</v>
      </c>
      <c r="F1632" s="124">
        <f t="shared" ca="1" si="111"/>
        <v>0.25313952398869288</v>
      </c>
      <c r="G1632" s="128"/>
      <c r="H1632" s="128"/>
      <c r="I1632" s="124"/>
      <c r="J1632" s="125"/>
      <c r="K1632" s="128"/>
    </row>
    <row r="1633" spans="1:11" x14ac:dyDescent="0.3">
      <c r="A1633" s="73">
        <v>41477</v>
      </c>
      <c r="B1633" s="130">
        <v>1695.530029</v>
      </c>
      <c r="C1633" s="125">
        <f t="shared" si="108"/>
        <v>3.3569894608357354E-2</v>
      </c>
      <c r="D1633" s="128">
        <f t="shared" si="109"/>
        <v>33569.894608357354</v>
      </c>
      <c r="E1633" s="128">
        <f t="shared" ca="1" si="110"/>
        <v>39287.404542451623</v>
      </c>
      <c r="F1633" s="124">
        <f t="shared" ca="1" si="111"/>
        <v>0.24427956107502591</v>
      </c>
      <c r="G1633" s="128"/>
      <c r="H1633" s="128"/>
      <c r="I1633" s="124"/>
      <c r="J1633" s="125"/>
      <c r="K1633" s="128"/>
    </row>
    <row r="1634" spans="1:11" x14ac:dyDescent="0.3">
      <c r="A1634" s="73">
        <v>41474</v>
      </c>
      <c r="B1634" s="130">
        <v>1692.089966</v>
      </c>
      <c r="C1634" s="125">
        <f t="shared" si="108"/>
        <v>3.6889710977243695E-2</v>
      </c>
      <c r="D1634" s="128">
        <f t="shared" si="109"/>
        <v>36889.710977243696</v>
      </c>
      <c r="E1634" s="128">
        <f t="shared" ca="1" si="110"/>
        <v>39287.404542451623</v>
      </c>
      <c r="F1634" s="124">
        <f t="shared" ca="1" si="111"/>
        <v>0.22926092342764726</v>
      </c>
      <c r="G1634" s="128"/>
      <c r="H1634" s="128"/>
      <c r="I1634" s="124"/>
      <c r="J1634" s="125"/>
      <c r="K1634" s="128"/>
    </row>
    <row r="1635" spans="1:11" x14ac:dyDescent="0.3">
      <c r="A1635" s="73">
        <v>41473</v>
      </c>
      <c r="B1635" s="130">
        <v>1689.369995</v>
      </c>
      <c r="C1635" s="125">
        <f t="shared" si="108"/>
        <v>4.5784017335130711E-2</v>
      </c>
      <c r="D1635" s="128">
        <f t="shared" si="109"/>
        <v>45784.017335130709</v>
      </c>
      <c r="E1635" s="128">
        <f t="shared" ca="1" si="110"/>
        <v>39287.404542451623</v>
      </c>
      <c r="F1635" s="124">
        <f t="shared" ca="1" si="111"/>
        <v>0.23061958894508372</v>
      </c>
      <c r="G1635" s="128"/>
      <c r="H1635" s="128"/>
      <c r="I1635" s="124"/>
      <c r="J1635" s="125"/>
      <c r="K1635" s="128"/>
    </row>
    <row r="1636" spans="1:11" x14ac:dyDescent="0.3">
      <c r="A1636" s="73">
        <v>41472</v>
      </c>
      <c r="B1636" s="130">
        <v>1680.910034</v>
      </c>
      <c r="C1636" s="125">
        <f t="shared" si="108"/>
        <v>4.1404440809498455E-2</v>
      </c>
      <c r="D1636" s="128">
        <f t="shared" si="109"/>
        <v>41404.440809498454</v>
      </c>
      <c r="E1636" s="128">
        <f t="shared" ca="1" si="110"/>
        <v>39287.404542451623</v>
      </c>
      <c r="F1636" s="124">
        <f t="shared" ca="1" si="111"/>
        <v>0.23263691344971726</v>
      </c>
      <c r="G1636" s="128"/>
      <c r="H1636" s="128"/>
      <c r="I1636" s="124"/>
      <c r="J1636" s="125"/>
      <c r="K1636" s="128"/>
    </row>
    <row r="1637" spans="1:11" x14ac:dyDescent="0.3">
      <c r="A1637" s="73">
        <v>41471</v>
      </c>
      <c r="B1637" s="130">
        <v>1676.26001</v>
      </c>
      <c r="C1637" s="125">
        <f t="shared" si="108"/>
        <v>3.7957627730932808E-2</v>
      </c>
      <c r="D1637" s="128">
        <f t="shared" si="109"/>
        <v>37957.627730932807</v>
      </c>
      <c r="E1637" s="128">
        <f t="shared" ca="1" si="110"/>
        <v>39287.404542451623</v>
      </c>
      <c r="F1637" s="124">
        <f t="shared" ca="1" si="111"/>
        <v>0.2383351492457173</v>
      </c>
      <c r="G1637" s="128"/>
      <c r="H1637" s="128"/>
      <c r="I1637" s="124"/>
      <c r="J1637" s="125"/>
      <c r="K1637" s="128"/>
    </row>
    <row r="1638" spans="1:11" x14ac:dyDescent="0.3">
      <c r="A1638" s="73">
        <v>41470</v>
      </c>
      <c r="B1638" s="130">
        <v>1682.5</v>
      </c>
      <c r="C1638" s="125">
        <f t="shared" si="108"/>
        <v>4.7451234917893714E-2</v>
      </c>
      <c r="D1638" s="128">
        <f t="shared" si="109"/>
        <v>47451.234917893715</v>
      </c>
      <c r="E1638" s="128">
        <f t="shared" ca="1" si="110"/>
        <v>39287.404542451623</v>
      </c>
      <c r="F1638" s="124">
        <f t="shared" ca="1" si="111"/>
        <v>0.24006837072923926</v>
      </c>
      <c r="G1638" s="128"/>
      <c r="H1638" s="128"/>
      <c r="I1638" s="124"/>
      <c r="J1638" s="125"/>
      <c r="K1638" s="128"/>
    </row>
    <row r="1639" spans="1:11" x14ac:dyDescent="0.3">
      <c r="A1639" s="73">
        <v>41467</v>
      </c>
      <c r="B1639" s="130">
        <v>1680.1899410000001</v>
      </c>
      <c r="C1639" s="125">
        <f t="shared" si="108"/>
        <v>4.1526154249182712E-2</v>
      </c>
      <c r="D1639" s="128">
        <f t="shared" si="109"/>
        <v>41526.154249182713</v>
      </c>
      <c r="E1639" s="128">
        <f t="shared" ca="1" si="110"/>
        <v>39287.404542451623</v>
      </c>
      <c r="F1639" s="124">
        <f t="shared" ca="1" si="111"/>
        <v>0.258795535086491</v>
      </c>
      <c r="G1639" s="128"/>
      <c r="H1639" s="128"/>
      <c r="I1639" s="124"/>
      <c r="J1639" s="125"/>
      <c r="K1639" s="128"/>
    </row>
    <row r="1640" spans="1:11" x14ac:dyDescent="0.3">
      <c r="A1640" s="73">
        <v>41466</v>
      </c>
      <c r="B1640" s="130">
        <v>1675.0200199999999</v>
      </c>
      <c r="C1640" s="125">
        <f t="shared" si="108"/>
        <v>4.4758809895096174E-2</v>
      </c>
      <c r="D1640" s="128">
        <f t="shared" si="109"/>
        <v>44758.809895096172</v>
      </c>
      <c r="E1640" s="128">
        <f t="shared" ca="1" si="110"/>
        <v>39287.404542451623</v>
      </c>
      <c r="F1640" s="124">
        <f t="shared" ca="1" si="111"/>
        <v>0.24866381988484632</v>
      </c>
      <c r="G1640" s="128"/>
      <c r="H1640" s="128"/>
      <c r="I1640" s="124"/>
      <c r="J1640" s="125"/>
      <c r="K1640" s="128"/>
    </row>
    <row r="1641" spans="1:11" x14ac:dyDescent="0.3">
      <c r="A1641" s="73">
        <v>41465</v>
      </c>
      <c r="B1641" s="130">
        <v>1652.619995</v>
      </c>
      <c r="C1641" s="125">
        <f t="shared" si="108"/>
        <v>4.0673012991242263E-2</v>
      </c>
      <c r="D1641" s="128">
        <f t="shared" si="109"/>
        <v>40673.012991242264</v>
      </c>
      <c r="E1641" s="128">
        <f t="shared" ca="1" si="110"/>
        <v>39287.404542451623</v>
      </c>
      <c r="F1641" s="124">
        <f t="shared" ca="1" si="111"/>
        <v>0.2319470660741314</v>
      </c>
      <c r="G1641" s="128"/>
      <c r="H1641" s="128"/>
      <c r="I1641" s="124"/>
      <c r="J1641" s="125"/>
      <c r="K1641" s="128"/>
    </row>
    <row r="1642" spans="1:11" x14ac:dyDescent="0.3">
      <c r="A1642" s="73">
        <v>41464</v>
      </c>
      <c r="B1642" s="130">
        <v>1652.3199460000001</v>
      </c>
      <c r="C1642" s="125">
        <f t="shared" si="108"/>
        <v>5.0365828854317396E-2</v>
      </c>
      <c r="D1642" s="128">
        <f t="shared" si="109"/>
        <v>50365.828854317399</v>
      </c>
      <c r="E1642" s="128">
        <f t="shared" ca="1" si="110"/>
        <v>39287.404542451623</v>
      </c>
      <c r="F1642" s="124">
        <f t="shared" ca="1" si="111"/>
        <v>0.22171450072228804</v>
      </c>
      <c r="G1642" s="128"/>
      <c r="H1642" s="128"/>
      <c r="I1642" s="124"/>
      <c r="J1642" s="125"/>
      <c r="K1642" s="128"/>
    </row>
    <row r="1643" spans="1:11" x14ac:dyDescent="0.3">
      <c r="A1643" s="73">
        <v>41463</v>
      </c>
      <c r="B1643" s="130">
        <v>1640.459961</v>
      </c>
      <c r="C1643" s="125">
        <f t="shared" si="108"/>
        <v>3.016139194268197E-2</v>
      </c>
      <c r="D1643" s="128">
        <f t="shared" si="109"/>
        <v>30161.39194268197</v>
      </c>
      <c r="E1643" s="128">
        <f t="shared" ca="1" si="110"/>
        <v>39287.404542451623</v>
      </c>
      <c r="F1643" s="124">
        <f t="shared" ca="1" si="111"/>
        <v>0.21095749225521554</v>
      </c>
      <c r="G1643" s="128"/>
      <c r="H1643" s="128"/>
      <c r="I1643" s="124"/>
      <c r="J1643" s="125"/>
      <c r="K1643" s="128"/>
    </row>
    <row r="1644" spans="1:11" x14ac:dyDescent="0.3">
      <c r="A1644" s="73">
        <v>41460</v>
      </c>
      <c r="B1644" s="130">
        <v>1631.8900149999999</v>
      </c>
      <c r="C1644" s="125">
        <f t="shared" si="108"/>
        <v>2.7515647135055055E-2</v>
      </c>
      <c r="D1644" s="128">
        <f t="shared" si="109"/>
        <v>27515.647135055056</v>
      </c>
      <c r="E1644" s="128">
        <f t="shared" ca="1" si="110"/>
        <v>39287.404542451623</v>
      </c>
      <c r="F1644" s="124">
        <f t="shared" ca="1" si="111"/>
        <v>0.19326845047734809</v>
      </c>
      <c r="G1644" s="128"/>
      <c r="H1644" s="128"/>
      <c r="I1644" s="124"/>
      <c r="J1644" s="125"/>
      <c r="K1644" s="128"/>
    </row>
    <row r="1645" spans="1:11" x14ac:dyDescent="0.3">
      <c r="A1645" s="73">
        <v>41458</v>
      </c>
      <c r="B1645" s="130">
        <v>1615.410034</v>
      </c>
      <c r="C1645" s="125">
        <f t="shared" si="108"/>
        <v>-8.2999389487597997E-3</v>
      </c>
      <c r="D1645" s="128">
        <f t="shared" si="109"/>
        <v>-8299.9389487598</v>
      </c>
      <c r="E1645" s="128">
        <f t="shared" ca="1" si="110"/>
        <v>39287.404542451623</v>
      </c>
      <c r="F1645" s="124">
        <f t="shared" ca="1" si="111"/>
        <v>0.17568158431927361</v>
      </c>
      <c r="G1645" s="128"/>
      <c r="H1645" s="128"/>
      <c r="I1645" s="124"/>
      <c r="J1645" s="125"/>
      <c r="K1645" s="128"/>
    </row>
    <row r="1646" spans="1:11" x14ac:dyDescent="0.3">
      <c r="A1646" s="73">
        <v>41457</v>
      </c>
      <c r="B1646" s="130">
        <v>1614.079956</v>
      </c>
      <c r="C1646" s="125">
        <f t="shared" si="108"/>
        <v>-2.2841671652515272E-2</v>
      </c>
      <c r="D1646" s="128">
        <f t="shared" si="109"/>
        <v>-22841.671652515273</v>
      </c>
      <c r="E1646" s="128">
        <f t="shared" ca="1" si="110"/>
        <v>39287.404542451623</v>
      </c>
      <c r="F1646" s="124">
        <f t="shared" ca="1" si="111"/>
        <v>0.18203451031457485</v>
      </c>
      <c r="G1646" s="128"/>
      <c r="H1646" s="128"/>
      <c r="I1646" s="124"/>
      <c r="J1646" s="125"/>
      <c r="K1646" s="128"/>
    </row>
    <row r="1647" spans="1:11" x14ac:dyDescent="0.3">
      <c r="A1647" s="73">
        <v>41456</v>
      </c>
      <c r="B1647" s="130">
        <v>1614.959961</v>
      </c>
      <c r="C1647" s="125">
        <f t="shared" si="108"/>
        <v>-1.4691573986619355E-2</v>
      </c>
      <c r="D1647" s="128">
        <f t="shared" si="109"/>
        <v>-14691.573986619354</v>
      </c>
      <c r="E1647" s="128">
        <f t="shared" ca="1" si="110"/>
        <v>39287.404542451623</v>
      </c>
      <c r="F1647" s="124">
        <f t="shared" ca="1" si="111"/>
        <v>0.18558753794710148</v>
      </c>
      <c r="G1647" s="128"/>
      <c r="H1647" s="128"/>
      <c r="I1647" s="124"/>
      <c r="J1647" s="125"/>
      <c r="K1647" s="128"/>
    </row>
    <row r="1648" spans="1:11" x14ac:dyDescent="0.3">
      <c r="A1648" s="73">
        <v>41453</v>
      </c>
      <c r="B1648" s="130">
        <v>1606.280029</v>
      </c>
      <c r="C1648" s="125">
        <f t="shared" si="108"/>
        <v>-1.2571201890555939E-2</v>
      </c>
      <c r="D1648" s="128">
        <f t="shared" si="109"/>
        <v>-12571.201890555938</v>
      </c>
      <c r="E1648" s="128">
        <f t="shared" ca="1" si="110"/>
        <v>39287.404542451623</v>
      </c>
      <c r="F1648" s="124">
        <f t="shared" ca="1" si="111"/>
        <v>0.2086016838203022</v>
      </c>
      <c r="G1648" s="128"/>
      <c r="H1648" s="128"/>
      <c r="I1648" s="124"/>
      <c r="J1648" s="125"/>
      <c r="K1648" s="128"/>
    </row>
    <row r="1649" spans="1:11" x14ac:dyDescent="0.3">
      <c r="A1649" s="73">
        <v>41452</v>
      </c>
      <c r="B1649" s="130">
        <v>1613.1999510000001</v>
      </c>
      <c r="C1649" s="125">
        <f t="shared" si="108"/>
        <v>-1.4153385692818654E-2</v>
      </c>
      <c r="D1649" s="128">
        <f t="shared" si="109"/>
        <v>-14153.385692818654</v>
      </c>
      <c r="E1649" s="128">
        <f t="shared" ca="1" si="110"/>
        <v>39287.404542451623</v>
      </c>
      <c r="F1649" s="124">
        <f t="shared" ca="1" si="111"/>
        <v>0.21124749789386188</v>
      </c>
      <c r="G1649" s="128"/>
      <c r="H1649" s="128"/>
      <c r="I1649" s="124"/>
      <c r="J1649" s="125"/>
      <c r="K1649" s="128"/>
    </row>
    <row r="1650" spans="1:11" x14ac:dyDescent="0.3">
      <c r="A1650" s="73">
        <v>41451</v>
      </c>
      <c r="B1650" s="130">
        <v>1603.26001</v>
      </c>
      <c r="C1650" s="125">
        <f t="shared" si="108"/>
        <v>-5.7425705635579805E-3</v>
      </c>
      <c r="D1650" s="128">
        <f t="shared" si="109"/>
        <v>-5742.5705635579807</v>
      </c>
      <c r="E1650" s="128">
        <f t="shared" ca="1" si="110"/>
        <v>39287.404542451623</v>
      </c>
      <c r="F1650" s="124">
        <f t="shared" ca="1" si="111"/>
        <v>0.21460012738429923</v>
      </c>
      <c r="G1650" s="128"/>
      <c r="H1650" s="128"/>
      <c r="I1650" s="124"/>
      <c r="J1650" s="125"/>
      <c r="K1650" s="128"/>
    </row>
    <row r="1651" spans="1:11" x14ac:dyDescent="0.3">
      <c r="A1651" s="73">
        <v>41450</v>
      </c>
      <c r="B1651" s="130">
        <v>1588.030029</v>
      </c>
      <c r="C1651" s="125">
        <f t="shared" si="108"/>
        <v>-2.3429846250208053E-2</v>
      </c>
      <c r="D1651" s="128">
        <f t="shared" si="109"/>
        <v>-23429.846250208055</v>
      </c>
      <c r="E1651" s="128">
        <f t="shared" ca="1" si="110"/>
        <v>39287.404542451623</v>
      </c>
      <c r="F1651" s="124">
        <f t="shared" ca="1" si="111"/>
        <v>0.2088040557008477</v>
      </c>
      <c r="G1651" s="128"/>
      <c r="H1651" s="128"/>
      <c r="I1651" s="124"/>
      <c r="J1651" s="125"/>
      <c r="K1651" s="128"/>
    </row>
    <row r="1652" spans="1:11" x14ac:dyDescent="0.3">
      <c r="A1652" s="73">
        <v>41449</v>
      </c>
      <c r="B1652" s="130">
        <v>1573.089966</v>
      </c>
      <c r="C1652" s="125">
        <f t="shared" si="108"/>
        <v>-4.2439533784227934E-2</v>
      </c>
      <c r="D1652" s="128">
        <f t="shared" si="109"/>
        <v>-42439.533784227933</v>
      </c>
      <c r="E1652" s="128">
        <f t="shared" ca="1" si="110"/>
        <v>39287.404542451623</v>
      </c>
      <c r="F1652" s="124">
        <f t="shared" ca="1" si="111"/>
        <v>0.17832687333033403</v>
      </c>
      <c r="G1652" s="128"/>
      <c r="H1652" s="128"/>
      <c r="I1652" s="124"/>
      <c r="J1652" s="125"/>
      <c r="K1652" s="128"/>
    </row>
    <row r="1653" spans="1:11" x14ac:dyDescent="0.3">
      <c r="A1653" s="73">
        <v>41446</v>
      </c>
      <c r="B1653" s="130">
        <v>1592.4300539999999</v>
      </c>
      <c r="C1653" s="125">
        <f t="shared" si="108"/>
        <v>-3.1003146469461895E-2</v>
      </c>
      <c r="D1653" s="128">
        <f t="shared" si="109"/>
        <v>-31003.146469461895</v>
      </c>
      <c r="E1653" s="128">
        <f t="shared" ca="1" si="110"/>
        <v>37279.268019249896</v>
      </c>
      <c r="F1653" s="124">
        <f t="shared" ca="1" si="111"/>
        <v>0.20137157923085014</v>
      </c>
      <c r="G1653" s="128"/>
      <c r="H1653" s="128"/>
      <c r="I1653" s="124"/>
      <c r="J1653" s="125"/>
      <c r="K1653" s="128"/>
    </row>
    <row r="1654" spans="1:11" x14ac:dyDescent="0.3">
      <c r="A1654" s="73">
        <v>41445</v>
      </c>
      <c r="B1654" s="130">
        <v>1588.1899410000001</v>
      </c>
      <c r="C1654" s="125">
        <f t="shared" si="108"/>
        <v>-2.1182647637205121E-2</v>
      </c>
      <c r="D1654" s="128">
        <f t="shared" si="109"/>
        <v>-21182.647637205122</v>
      </c>
      <c r="E1654" s="128">
        <f t="shared" ca="1" si="110"/>
        <v>37279.268019249896</v>
      </c>
      <c r="F1654" s="124">
        <f t="shared" ca="1" si="111"/>
        <v>0.17149939154118132</v>
      </c>
      <c r="G1654" s="128"/>
      <c r="H1654" s="128"/>
      <c r="I1654" s="124"/>
      <c r="J1654" s="125"/>
      <c r="K1654" s="128"/>
    </row>
    <row r="1655" spans="1:11" x14ac:dyDescent="0.3">
      <c r="A1655" s="73">
        <v>41444</v>
      </c>
      <c r="B1655" s="130">
        <v>1628.9300539999999</v>
      </c>
      <c r="C1655" s="125">
        <f t="shared" si="108"/>
        <v>1.2449518118721858E-2</v>
      </c>
      <c r="D1655" s="128">
        <f t="shared" si="109"/>
        <v>12449.518118721859</v>
      </c>
      <c r="E1655" s="128">
        <f t="shared" ca="1" si="110"/>
        <v>37279.268019249896</v>
      </c>
      <c r="F1655" s="124">
        <f t="shared" ca="1" si="111"/>
        <v>0.19952435086708697</v>
      </c>
      <c r="G1655" s="128"/>
      <c r="H1655" s="128"/>
      <c r="I1655" s="124"/>
      <c r="J1655" s="125"/>
      <c r="K1655" s="128"/>
    </row>
    <row r="1656" spans="1:11" x14ac:dyDescent="0.3">
      <c r="A1656" s="73">
        <v>41443</v>
      </c>
      <c r="B1656" s="130">
        <v>1651.8100589999999</v>
      </c>
      <c r="C1656" s="125">
        <f t="shared" si="108"/>
        <v>1.252317298077954E-2</v>
      </c>
      <c r="D1656" s="128">
        <f t="shared" si="109"/>
        <v>12523.17298077954</v>
      </c>
      <c r="E1656" s="128">
        <f t="shared" ca="1" si="110"/>
        <v>37279.268019249896</v>
      </c>
      <c r="F1656" s="124">
        <f t="shared" ca="1" si="111"/>
        <v>0.2283124551071094</v>
      </c>
      <c r="G1656" s="128"/>
      <c r="H1656" s="128"/>
      <c r="I1656" s="124"/>
      <c r="J1656" s="125"/>
      <c r="K1656" s="128"/>
    </row>
    <row r="1657" spans="1:11" x14ac:dyDescent="0.3">
      <c r="A1657" s="73">
        <v>41442</v>
      </c>
      <c r="B1657" s="130">
        <v>1639.040039</v>
      </c>
      <c r="C1657" s="125">
        <f t="shared" si="108"/>
        <v>-8.4125099851561913E-4</v>
      </c>
      <c r="D1657" s="128">
        <f t="shared" si="109"/>
        <v>-841.25099851561913</v>
      </c>
      <c r="E1657" s="128">
        <f t="shared" ca="1" si="110"/>
        <v>37279.268019249896</v>
      </c>
      <c r="F1657" s="124">
        <f t="shared" ca="1" si="111"/>
        <v>0.22057734391262529</v>
      </c>
      <c r="G1657" s="128"/>
      <c r="H1657" s="128"/>
      <c r="I1657" s="124"/>
      <c r="J1657" s="125"/>
      <c r="K1657" s="128"/>
    </row>
    <row r="1658" spans="1:11" x14ac:dyDescent="0.3">
      <c r="A1658" s="73">
        <v>41439</v>
      </c>
      <c r="B1658" s="130">
        <v>1626.7299800000001</v>
      </c>
      <c r="C1658" s="125">
        <f t="shared" si="108"/>
        <v>-2.4590124879442232E-3</v>
      </c>
      <c r="D1658" s="128">
        <f t="shared" si="109"/>
        <v>-2459.0124879442233</v>
      </c>
      <c r="E1658" s="128">
        <f t="shared" ca="1" si="110"/>
        <v>37279.268019249896</v>
      </c>
      <c r="F1658" s="124">
        <f t="shared" ca="1" si="111"/>
        <v>0.22393349588022282</v>
      </c>
      <c r="G1658" s="128"/>
      <c r="H1658" s="128"/>
      <c r="I1658" s="124"/>
      <c r="J1658" s="125"/>
      <c r="K1658" s="128"/>
    </row>
    <row r="1659" spans="1:11" x14ac:dyDescent="0.3">
      <c r="A1659" s="73">
        <v>41438</v>
      </c>
      <c r="B1659" s="130">
        <v>1636.3599850000001</v>
      </c>
      <c r="C1659" s="125">
        <f t="shared" si="108"/>
        <v>-1.0910263253396058E-2</v>
      </c>
      <c r="D1659" s="128">
        <f t="shared" si="109"/>
        <v>-10910.263253396057</v>
      </c>
      <c r="E1659" s="128">
        <f t="shared" ca="1" si="110"/>
        <v>37279.268019249896</v>
      </c>
      <c r="F1659" s="124">
        <f t="shared" ca="1" si="111"/>
        <v>0.24449377797025673</v>
      </c>
      <c r="G1659" s="128"/>
      <c r="H1659" s="128"/>
      <c r="I1659" s="124"/>
      <c r="J1659" s="125"/>
      <c r="K1659" s="128"/>
    </row>
    <row r="1660" spans="1:11" x14ac:dyDescent="0.3">
      <c r="A1660" s="73">
        <v>41437</v>
      </c>
      <c r="B1660" s="130">
        <v>1612.5200199999999</v>
      </c>
      <c r="C1660" s="125">
        <f t="shared" si="108"/>
        <v>-2.1742802134328776E-2</v>
      </c>
      <c r="D1660" s="128">
        <f t="shared" si="109"/>
        <v>-21742.802134328776</v>
      </c>
      <c r="E1660" s="128">
        <f t="shared" ca="1" si="110"/>
        <v>37279.268019249896</v>
      </c>
      <c r="F1660" s="124">
        <f t="shared" ca="1" si="111"/>
        <v>0.21774981818295847</v>
      </c>
      <c r="G1660" s="128"/>
      <c r="H1660" s="128"/>
      <c r="I1660" s="124"/>
      <c r="J1660" s="125"/>
      <c r="K1660" s="128"/>
    </row>
    <row r="1661" spans="1:11" x14ac:dyDescent="0.3">
      <c r="A1661" s="73">
        <v>41436</v>
      </c>
      <c r="B1661" s="130">
        <v>1626.130005</v>
      </c>
      <c r="C1661" s="125">
        <f t="shared" si="108"/>
        <v>-2.043905207889829E-2</v>
      </c>
      <c r="D1661" s="128">
        <f t="shared" si="109"/>
        <v>-20439.05207889829</v>
      </c>
      <c r="E1661" s="128">
        <f t="shared" ca="1" si="110"/>
        <v>37279.268019249896</v>
      </c>
      <c r="F1661" s="124">
        <f t="shared" ca="1" si="111"/>
        <v>0.24233529517536767</v>
      </c>
      <c r="G1661" s="128"/>
      <c r="H1661" s="128"/>
      <c r="I1661" s="124"/>
      <c r="J1661" s="125"/>
      <c r="K1661" s="128"/>
    </row>
    <row r="1662" spans="1:11" x14ac:dyDescent="0.3">
      <c r="A1662" s="73">
        <v>41435</v>
      </c>
      <c r="B1662" s="130">
        <v>1642.8100589999999</v>
      </c>
      <c r="C1662" s="125">
        <f t="shared" si="108"/>
        <v>-4.1160991142012993E-3</v>
      </c>
      <c r="D1662" s="128">
        <f t="shared" si="109"/>
        <v>-4116.099114201299</v>
      </c>
      <c r="E1662" s="128">
        <f t="shared" ca="1" si="110"/>
        <v>37279.268019249896</v>
      </c>
      <c r="F1662" s="124">
        <f t="shared" ca="1" si="111"/>
        <v>0.23923933502245109</v>
      </c>
      <c r="G1662" s="128"/>
      <c r="H1662" s="128"/>
      <c r="I1662" s="124"/>
      <c r="J1662" s="125"/>
      <c r="K1662" s="128"/>
    </row>
    <row r="1663" spans="1:11" x14ac:dyDescent="0.3">
      <c r="A1663" s="73">
        <v>41432</v>
      </c>
      <c r="B1663" s="130">
        <v>1643.380005</v>
      </c>
      <c r="C1663" s="125">
        <f t="shared" si="108"/>
        <v>-4.3198798897318147E-3</v>
      </c>
      <c r="D1663" s="128">
        <f t="shared" si="109"/>
        <v>-4319.8798897318147</v>
      </c>
      <c r="E1663" s="128">
        <f t="shared" ca="1" si="110"/>
        <v>37279.268019249896</v>
      </c>
      <c r="F1663" s="124">
        <f t="shared" ca="1" si="111"/>
        <v>0.24972814812073207</v>
      </c>
      <c r="G1663" s="128"/>
      <c r="H1663" s="128"/>
      <c r="I1663" s="124"/>
      <c r="J1663" s="125"/>
      <c r="K1663" s="128"/>
    </row>
    <row r="1664" spans="1:11" x14ac:dyDescent="0.3">
      <c r="A1664" s="73">
        <v>41431</v>
      </c>
      <c r="B1664" s="130">
        <v>1622.5600589999999</v>
      </c>
      <c r="C1664" s="125">
        <f t="shared" si="108"/>
        <v>-1.980844985978969E-2</v>
      </c>
      <c r="D1664" s="128">
        <f t="shared" si="109"/>
        <v>-19808.449859789689</v>
      </c>
      <c r="E1664" s="128">
        <f t="shared" ca="1" si="110"/>
        <v>37279.268019249896</v>
      </c>
      <c r="F1664" s="124">
        <f t="shared" ca="1" si="111"/>
        <v>0.23376400266983488</v>
      </c>
      <c r="G1664" s="128"/>
      <c r="H1664" s="128"/>
      <c r="I1664" s="124"/>
      <c r="J1664" s="125"/>
      <c r="K1664" s="128"/>
    </row>
    <row r="1665" spans="1:11" x14ac:dyDescent="0.3">
      <c r="A1665" s="73">
        <v>41430</v>
      </c>
      <c r="B1665" s="130">
        <v>1608.900024</v>
      </c>
      <c r="C1665" s="125">
        <f t="shared" si="108"/>
        <v>-3.6101996676491166E-2</v>
      </c>
      <c r="D1665" s="128">
        <f t="shared" si="109"/>
        <v>-36101.996676491166</v>
      </c>
      <c r="E1665" s="128">
        <f t="shared" ca="1" si="110"/>
        <v>37279.268019249896</v>
      </c>
      <c r="F1665" s="124">
        <f t="shared" ca="1" si="111"/>
        <v>0.25157528121353567</v>
      </c>
      <c r="G1665" s="128"/>
      <c r="H1665" s="128"/>
      <c r="I1665" s="124"/>
      <c r="J1665" s="125"/>
      <c r="K1665" s="128"/>
    </row>
    <row r="1666" spans="1:11" x14ac:dyDescent="0.3">
      <c r="A1666" s="73">
        <v>41429</v>
      </c>
      <c r="B1666" s="130">
        <v>1631.380005</v>
      </c>
      <c r="C1666" s="125">
        <f t="shared" si="108"/>
        <v>-2.0950754780332703E-2</v>
      </c>
      <c r="D1666" s="128">
        <f t="shared" si="109"/>
        <v>-20950.754780332703</v>
      </c>
      <c r="E1666" s="128">
        <f t="shared" ca="1" si="110"/>
        <v>35256.195985137827</v>
      </c>
      <c r="F1666" s="124">
        <f t="shared" ca="1" si="111"/>
        <v>0.27633035728783173</v>
      </c>
      <c r="G1666" s="128"/>
      <c r="H1666" s="128"/>
      <c r="I1666" s="124"/>
      <c r="J1666" s="125"/>
      <c r="K1666" s="128"/>
    </row>
    <row r="1667" spans="1:11" x14ac:dyDescent="0.3">
      <c r="A1667" s="73">
        <v>41428</v>
      </c>
      <c r="B1667" s="130">
        <v>1640.420044</v>
      </c>
      <c r="C1667" s="125">
        <f t="shared" si="108"/>
        <v>-1.62221374120326E-2</v>
      </c>
      <c r="D1667" s="128">
        <f t="shared" si="109"/>
        <v>-16222.1374120326</v>
      </c>
      <c r="E1667" s="128">
        <f t="shared" ca="1" si="110"/>
        <v>35256.195985137827</v>
      </c>
      <c r="F1667" s="124">
        <f t="shared" ca="1" si="111"/>
        <v>0.28354354632233858</v>
      </c>
      <c r="G1667" s="128"/>
      <c r="H1667" s="128"/>
      <c r="I1667" s="124"/>
      <c r="J1667" s="125"/>
      <c r="K1667" s="128"/>
    </row>
    <row r="1668" spans="1:11" x14ac:dyDescent="0.3">
      <c r="A1668" s="73">
        <v>41425</v>
      </c>
      <c r="B1668" s="130">
        <v>1630.73999</v>
      </c>
      <c r="C1668" s="125">
        <f t="shared" si="108"/>
        <v>-1.1954159328355307E-2</v>
      </c>
      <c r="D1668" s="128">
        <f t="shared" si="109"/>
        <v>-11954.159328355307</v>
      </c>
      <c r="E1668" s="128">
        <f t="shared" ca="1" si="110"/>
        <v>35256.195985137827</v>
      </c>
      <c r="F1668" s="124">
        <f t="shared" ca="1" si="111"/>
        <v>0.24452622221818454</v>
      </c>
      <c r="G1668" s="128"/>
      <c r="H1668" s="128"/>
      <c r="I1668" s="124"/>
      <c r="J1668" s="125"/>
      <c r="K1668" s="128"/>
    </row>
    <row r="1669" spans="1:11" x14ac:dyDescent="0.3">
      <c r="A1669" s="73">
        <v>41424</v>
      </c>
      <c r="B1669" s="130">
        <v>1654.410034</v>
      </c>
      <c r="C1669" s="125">
        <f t="shared" si="108"/>
        <v>-2.6344632341844809E-3</v>
      </c>
      <c r="D1669" s="128">
        <f t="shared" si="109"/>
        <v>-2634.4632341844808</v>
      </c>
      <c r="E1669" s="128">
        <f t="shared" ca="1" si="110"/>
        <v>35256.195985137827</v>
      </c>
      <c r="F1669" s="124">
        <f t="shared" ca="1" si="111"/>
        <v>0.25971591236306391</v>
      </c>
      <c r="G1669" s="128"/>
      <c r="H1669" s="128"/>
      <c r="I1669" s="124"/>
      <c r="J1669" s="125"/>
      <c r="K1669" s="128"/>
    </row>
    <row r="1670" spans="1:11" x14ac:dyDescent="0.3">
      <c r="A1670" s="73">
        <v>41423</v>
      </c>
      <c r="B1670" s="130">
        <v>1648.3599850000001</v>
      </c>
      <c r="C1670" s="125">
        <f t="shared" si="108"/>
        <v>-1.1997412901529891E-3</v>
      </c>
      <c r="D1670" s="128">
        <f t="shared" si="109"/>
        <v>-1199.7412901529892</v>
      </c>
      <c r="E1670" s="128">
        <f t="shared" ca="1" si="110"/>
        <v>35256.195985137827</v>
      </c>
      <c r="F1670" s="124">
        <f t="shared" ca="1" si="111"/>
        <v>0.23711737332585492</v>
      </c>
      <c r="G1670" s="128"/>
      <c r="H1670" s="128"/>
      <c r="I1670" s="124"/>
      <c r="J1670" s="125"/>
      <c r="K1670" s="128"/>
    </row>
    <row r="1671" spans="1:11" x14ac:dyDescent="0.3">
      <c r="A1671" s="73">
        <v>41422</v>
      </c>
      <c r="B1671" s="130">
        <v>1660.0600589999999</v>
      </c>
      <c r="C1671" s="125">
        <f t="shared" si="108"/>
        <v>1.6091639997164231E-2</v>
      </c>
      <c r="D1671" s="128">
        <f t="shared" si="109"/>
        <v>16091.639997164231</v>
      </c>
      <c r="E1671" s="128">
        <f t="shared" ca="1" si="110"/>
        <v>35256.195985137827</v>
      </c>
      <c r="F1671" s="124">
        <f t="shared" ca="1" si="111"/>
        <v>0.25970172483639109</v>
      </c>
      <c r="G1671" s="128"/>
      <c r="H1671" s="128"/>
      <c r="I1671" s="124"/>
      <c r="J1671" s="125"/>
      <c r="K1671" s="128"/>
    </row>
    <row r="1672" spans="1:11" x14ac:dyDescent="0.3">
      <c r="A1672" s="73">
        <v>41418</v>
      </c>
      <c r="B1672" s="130">
        <v>1649.599976</v>
      </c>
      <c r="C1672" s="125">
        <f t="shared" ref="C1672:C1735" si="112">B1672/B1682-1</f>
        <v>9.7325246231827478E-3</v>
      </c>
      <c r="D1672" s="128">
        <f t="shared" ref="D1672:D1735" si="113">C1672*$B$5</f>
        <v>9732.5246231827477</v>
      </c>
      <c r="E1672" s="128">
        <f t="shared" ref="E1672:E1735" ca="1" si="114">ABS(_xlfn.PERCENTILE.INC(OFFSET(D1672,0,0,Window),1-VaRLevel))</f>
        <v>35256.195985137827</v>
      </c>
      <c r="F1672" s="124">
        <f t="shared" ca="1" si="111"/>
        <v>0.24905344864093792</v>
      </c>
      <c r="G1672" s="128"/>
      <c r="H1672" s="128"/>
      <c r="I1672" s="124"/>
      <c r="J1672" s="125"/>
      <c r="K1672" s="128"/>
    </row>
    <row r="1673" spans="1:11" x14ac:dyDescent="0.3">
      <c r="A1673" s="73">
        <v>41417</v>
      </c>
      <c r="B1673" s="130">
        <v>1650.51001</v>
      </c>
      <c r="C1673" s="125">
        <f t="shared" si="112"/>
        <v>1.4655686374710264E-2</v>
      </c>
      <c r="D1673" s="128">
        <f t="shared" si="113"/>
        <v>14655.686374710263</v>
      </c>
      <c r="E1673" s="128">
        <f t="shared" ca="1" si="114"/>
        <v>35256.195985137827</v>
      </c>
      <c r="F1673" s="124">
        <f t="shared" ref="F1673:F1736" ca="1" si="115">B1673/OFFSET(B1673,250,0)-1</f>
        <v>0.25146719801344175</v>
      </c>
      <c r="G1673" s="128"/>
      <c r="H1673" s="128"/>
      <c r="I1673" s="124"/>
      <c r="J1673" s="125"/>
      <c r="K1673" s="128"/>
    </row>
    <row r="1674" spans="1:11" x14ac:dyDescent="0.3">
      <c r="A1674" s="73">
        <v>41416</v>
      </c>
      <c r="B1674" s="130">
        <v>1655.349976</v>
      </c>
      <c r="C1674" s="125">
        <f t="shared" si="112"/>
        <v>1.3878957927627722E-2</v>
      </c>
      <c r="D1674" s="128">
        <f t="shared" si="113"/>
        <v>13878.957927627722</v>
      </c>
      <c r="E1674" s="128">
        <f t="shared" ca="1" si="114"/>
        <v>35256.195985137827</v>
      </c>
      <c r="F1674" s="124">
        <f t="shared" ca="1" si="115"/>
        <v>0.25726283748181777</v>
      </c>
      <c r="G1674" s="128"/>
      <c r="H1674" s="128"/>
      <c r="I1674" s="124"/>
      <c r="J1674" s="125"/>
      <c r="K1674" s="128"/>
    </row>
    <row r="1675" spans="1:11" x14ac:dyDescent="0.3">
      <c r="A1675" s="73">
        <v>41415</v>
      </c>
      <c r="B1675" s="130">
        <v>1669.160034</v>
      </c>
      <c r="C1675" s="125">
        <f t="shared" si="112"/>
        <v>2.6568964818439289E-2</v>
      </c>
      <c r="D1675" s="128">
        <f t="shared" si="113"/>
        <v>26568.96481843929</v>
      </c>
      <c r="E1675" s="128">
        <f t="shared" ca="1" si="114"/>
        <v>36509.246699567804</v>
      </c>
      <c r="F1675" s="124">
        <f t="shared" ca="1" si="115"/>
        <v>0.26836833614517075</v>
      </c>
      <c r="G1675" s="128"/>
      <c r="H1675" s="128"/>
      <c r="I1675" s="124"/>
      <c r="J1675" s="125"/>
      <c r="K1675" s="128"/>
    </row>
    <row r="1676" spans="1:11" x14ac:dyDescent="0.3">
      <c r="A1676" s="73">
        <v>41414</v>
      </c>
      <c r="B1676" s="130">
        <v>1666.290039</v>
      </c>
      <c r="C1676" s="125">
        <f t="shared" si="112"/>
        <v>3.0163857187017085E-2</v>
      </c>
      <c r="D1676" s="128">
        <f t="shared" si="113"/>
        <v>30163.857187017085</v>
      </c>
      <c r="E1676" s="128">
        <f t="shared" ca="1" si="114"/>
        <v>38776.750034350218</v>
      </c>
      <c r="F1676" s="124">
        <f t="shared" ca="1" si="115"/>
        <v>0.28649192902230203</v>
      </c>
      <c r="G1676" s="128"/>
      <c r="H1676" s="128"/>
      <c r="I1676" s="124"/>
      <c r="J1676" s="125"/>
      <c r="K1676" s="128"/>
    </row>
    <row r="1677" spans="1:11" x14ac:dyDescent="0.3">
      <c r="A1677" s="73">
        <v>41411</v>
      </c>
      <c r="B1677" s="130">
        <v>1667.469971</v>
      </c>
      <c r="C1677" s="125">
        <f t="shared" si="112"/>
        <v>3.2860052250441418E-2</v>
      </c>
      <c r="D1677" s="128">
        <f t="shared" si="113"/>
        <v>32860.052250441418</v>
      </c>
      <c r="E1677" s="128">
        <f t="shared" ca="1" si="114"/>
        <v>39639.414946823781</v>
      </c>
      <c r="F1677" s="124">
        <f t="shared" ca="1" si="115"/>
        <v>0.27789187358672818</v>
      </c>
      <c r="G1677" s="128"/>
      <c r="H1677" s="128"/>
      <c r="I1677" s="124"/>
      <c r="J1677" s="125"/>
      <c r="K1677" s="128"/>
    </row>
    <row r="1678" spans="1:11" x14ac:dyDescent="0.3">
      <c r="A1678" s="73">
        <v>41410</v>
      </c>
      <c r="B1678" s="130">
        <v>1650.469971</v>
      </c>
      <c r="C1678" s="125">
        <f t="shared" si="112"/>
        <v>3.3099860493239985E-2</v>
      </c>
      <c r="D1678" s="128">
        <f t="shared" si="113"/>
        <v>33099.860493239983</v>
      </c>
      <c r="E1678" s="128">
        <f t="shared" ca="1" si="114"/>
        <v>46192.771114597752</v>
      </c>
      <c r="F1678" s="124">
        <f t="shared" ca="1" si="115"/>
        <v>0.24582571705505729</v>
      </c>
      <c r="G1678" s="128"/>
      <c r="H1678" s="128"/>
      <c r="I1678" s="124"/>
      <c r="J1678" s="125"/>
      <c r="K1678" s="128"/>
    </row>
    <row r="1679" spans="1:11" x14ac:dyDescent="0.3">
      <c r="A1679" s="73">
        <v>41409</v>
      </c>
      <c r="B1679" s="130">
        <v>1658.780029</v>
      </c>
      <c r="C1679" s="125">
        <f t="shared" si="112"/>
        <v>4.8069804988576825E-2</v>
      </c>
      <c r="D1679" s="128">
        <f t="shared" si="113"/>
        <v>48069.804988576827</v>
      </c>
      <c r="E1679" s="128">
        <f t="shared" ca="1" si="114"/>
        <v>53009.550230094537</v>
      </c>
      <c r="F1679" s="124">
        <f t="shared" ca="1" si="115"/>
        <v>0.2465843916673911</v>
      </c>
      <c r="G1679" s="128"/>
      <c r="H1679" s="128"/>
      <c r="I1679" s="124"/>
      <c r="J1679" s="125"/>
      <c r="K1679" s="128"/>
    </row>
    <row r="1680" spans="1:11" x14ac:dyDescent="0.3">
      <c r="A1680" s="73">
        <v>41408</v>
      </c>
      <c r="B1680" s="130">
        <v>1650.339966</v>
      </c>
      <c r="C1680" s="125">
        <f t="shared" si="112"/>
        <v>3.3031430099274006E-2</v>
      </c>
      <c r="D1680" s="128">
        <f t="shared" si="113"/>
        <v>33031.430099274003</v>
      </c>
      <c r="E1680" s="128">
        <f t="shared" ca="1" si="114"/>
        <v>53717.920727859215</v>
      </c>
      <c r="F1680" s="124">
        <f t="shared" ca="1" si="115"/>
        <v>0.23311540000356379</v>
      </c>
      <c r="G1680" s="128"/>
      <c r="H1680" s="128"/>
      <c r="I1680" s="124"/>
      <c r="J1680" s="125"/>
      <c r="K1680" s="128"/>
    </row>
    <row r="1681" spans="1:11" x14ac:dyDescent="0.3">
      <c r="A1681" s="73">
        <v>41407</v>
      </c>
      <c r="B1681" s="130">
        <v>1633.7700199999999</v>
      </c>
      <c r="C1681" s="125">
        <f t="shared" si="112"/>
        <v>2.5200667276190414E-2</v>
      </c>
      <c r="D1681" s="128">
        <f t="shared" si="113"/>
        <v>25200.667276190416</v>
      </c>
      <c r="E1681" s="128">
        <f t="shared" ca="1" si="114"/>
        <v>53717.920727859215</v>
      </c>
      <c r="F1681" s="124">
        <f t="shared" ca="1" si="115"/>
        <v>0.20716866674976919</v>
      </c>
      <c r="G1681" s="128"/>
      <c r="H1681" s="128"/>
      <c r="I1681" s="124"/>
      <c r="J1681" s="125"/>
      <c r="K1681" s="128"/>
    </row>
    <row r="1682" spans="1:11" x14ac:dyDescent="0.3">
      <c r="A1682" s="73">
        <v>41404</v>
      </c>
      <c r="B1682" s="130">
        <v>1633.6999510000001</v>
      </c>
      <c r="C1682" s="125">
        <f t="shared" si="112"/>
        <v>3.252348652874093E-2</v>
      </c>
      <c r="D1682" s="128">
        <f t="shared" si="113"/>
        <v>32523.48652874093</v>
      </c>
      <c r="E1682" s="128">
        <f t="shared" ca="1" si="114"/>
        <v>53717.920727859215</v>
      </c>
      <c r="F1682" s="124">
        <f t="shared" ca="1" si="115"/>
        <v>0.20302797740062872</v>
      </c>
      <c r="G1682" s="128"/>
      <c r="H1682" s="128"/>
      <c r="I1682" s="124"/>
      <c r="J1682" s="125"/>
      <c r="K1682" s="128"/>
    </row>
    <row r="1683" spans="1:11" x14ac:dyDescent="0.3">
      <c r="A1683" s="73">
        <v>41403</v>
      </c>
      <c r="B1683" s="130">
        <v>1626.670044</v>
      </c>
      <c r="C1683" s="125">
        <f t="shared" si="112"/>
        <v>2.6186636749384595E-2</v>
      </c>
      <c r="D1683" s="128">
        <f t="shared" si="113"/>
        <v>26186.636749384594</v>
      </c>
      <c r="E1683" s="128">
        <f t="shared" ca="1" si="114"/>
        <v>53717.920727859215</v>
      </c>
      <c r="F1683" s="124">
        <f t="shared" ca="1" si="115"/>
        <v>0.20086676079532939</v>
      </c>
      <c r="G1683" s="128"/>
      <c r="H1683" s="128"/>
      <c r="I1683" s="124"/>
      <c r="J1683" s="125"/>
      <c r="K1683" s="128"/>
    </row>
    <row r="1684" spans="1:11" x14ac:dyDescent="0.3">
      <c r="A1684" s="73">
        <v>41402</v>
      </c>
      <c r="B1684" s="130">
        <v>1632.6899410000001</v>
      </c>
      <c r="C1684" s="125">
        <f t="shared" si="112"/>
        <v>3.4140006377377574E-2</v>
      </c>
      <c r="D1684" s="128">
        <f t="shared" si="113"/>
        <v>34140.006377377576</v>
      </c>
      <c r="E1684" s="128">
        <f t="shared" ca="1" si="114"/>
        <v>53717.920727859215</v>
      </c>
      <c r="F1684" s="124">
        <f t="shared" ca="1" si="115"/>
        <v>0.19723255193129385</v>
      </c>
      <c r="G1684" s="128"/>
      <c r="H1684" s="128"/>
      <c r="I1684" s="124"/>
      <c r="J1684" s="125"/>
      <c r="K1684" s="128"/>
    </row>
    <row r="1685" spans="1:11" x14ac:dyDescent="0.3">
      <c r="A1685" s="73">
        <v>41401</v>
      </c>
      <c r="B1685" s="130">
        <v>1625.959961</v>
      </c>
      <c r="C1685" s="125">
        <f t="shared" si="112"/>
        <v>2.9883790732952109E-2</v>
      </c>
      <c r="D1685" s="128">
        <f t="shared" si="113"/>
        <v>29883.790732952108</v>
      </c>
      <c r="E1685" s="128">
        <f t="shared" ca="1" si="114"/>
        <v>53717.920727859215</v>
      </c>
      <c r="F1685" s="124">
        <f t="shared" ca="1" si="115"/>
        <v>0.18719608437376989</v>
      </c>
      <c r="G1685" s="128"/>
      <c r="H1685" s="128"/>
      <c r="I1685" s="124"/>
      <c r="J1685" s="125"/>
      <c r="K1685" s="128"/>
    </row>
    <row r="1686" spans="1:11" x14ac:dyDescent="0.3">
      <c r="A1686" s="73">
        <v>41400</v>
      </c>
      <c r="B1686" s="130">
        <v>1617.5</v>
      </c>
      <c r="C1686" s="125">
        <f t="shared" si="112"/>
        <v>3.5199999999999898E-2</v>
      </c>
      <c r="D1686" s="128">
        <f t="shared" si="113"/>
        <v>35199.999999999898</v>
      </c>
      <c r="E1686" s="128">
        <f t="shared" ca="1" si="114"/>
        <v>53717.920727859215</v>
      </c>
      <c r="F1686" s="124">
        <f t="shared" ca="1" si="115"/>
        <v>0.181433078923668</v>
      </c>
      <c r="G1686" s="128"/>
      <c r="H1686" s="128"/>
      <c r="I1686" s="124"/>
      <c r="J1686" s="125"/>
      <c r="K1686" s="128"/>
    </row>
    <row r="1687" spans="1:11" x14ac:dyDescent="0.3">
      <c r="A1687" s="73">
        <v>41397</v>
      </c>
      <c r="B1687" s="130">
        <v>1614.420044</v>
      </c>
      <c r="C1687" s="125">
        <f t="shared" si="112"/>
        <v>3.804535862401548E-2</v>
      </c>
      <c r="D1687" s="128">
        <f t="shared" si="113"/>
        <v>38045.358624015476</v>
      </c>
      <c r="E1687" s="128">
        <f t="shared" ca="1" si="114"/>
        <v>53717.920727859215</v>
      </c>
      <c r="F1687" s="124">
        <f t="shared" ca="1" si="115"/>
        <v>0.16014293686104075</v>
      </c>
      <c r="G1687" s="128"/>
      <c r="H1687" s="128"/>
      <c r="I1687" s="124"/>
      <c r="J1687" s="125"/>
      <c r="K1687" s="128"/>
    </row>
    <row r="1688" spans="1:11" x14ac:dyDescent="0.3">
      <c r="A1688" s="73">
        <v>41396</v>
      </c>
      <c r="B1688" s="130">
        <v>1597.589966</v>
      </c>
      <c r="C1688" s="125">
        <f t="shared" si="112"/>
        <v>3.6312674116469212E-2</v>
      </c>
      <c r="D1688" s="128">
        <f t="shared" si="113"/>
        <v>36312.674116469214</v>
      </c>
      <c r="E1688" s="128">
        <f t="shared" ca="1" si="114"/>
        <v>53717.920727859215</v>
      </c>
      <c r="F1688" s="124">
        <f t="shared" ca="1" si="115"/>
        <v>0.13925586980332727</v>
      </c>
      <c r="G1688" s="128"/>
      <c r="H1688" s="128"/>
      <c r="I1688" s="124"/>
      <c r="J1688" s="125"/>
      <c r="K1688" s="128"/>
    </row>
    <row r="1689" spans="1:11" x14ac:dyDescent="0.3">
      <c r="A1689" s="73">
        <v>41395</v>
      </c>
      <c r="B1689" s="130">
        <v>1582.6999510000001</v>
      </c>
      <c r="C1689" s="125">
        <f t="shared" si="112"/>
        <v>1.977431898135773E-2</v>
      </c>
      <c r="D1689" s="128">
        <f t="shared" si="113"/>
        <v>19774.31898135773</v>
      </c>
      <c r="E1689" s="128">
        <f t="shared" ca="1" si="114"/>
        <v>53717.920727859215</v>
      </c>
      <c r="F1689" s="124">
        <f t="shared" ca="1" si="115"/>
        <v>0.12581981462368574</v>
      </c>
      <c r="G1689" s="128"/>
      <c r="H1689" s="128"/>
      <c r="I1689" s="124"/>
      <c r="J1689" s="125"/>
      <c r="K1689" s="128"/>
    </row>
    <row r="1690" spans="1:11" x14ac:dyDescent="0.3">
      <c r="A1690" s="73">
        <v>41394</v>
      </c>
      <c r="B1690" s="130">
        <v>1597.5699460000001</v>
      </c>
      <c r="C1690" s="125">
        <f t="shared" si="112"/>
        <v>1.460716309137533E-2</v>
      </c>
      <c r="D1690" s="128">
        <f t="shared" si="113"/>
        <v>14607.163091375331</v>
      </c>
      <c r="E1690" s="128">
        <f t="shared" ca="1" si="114"/>
        <v>53717.920727859215</v>
      </c>
      <c r="F1690" s="124">
        <f t="shared" ca="1" si="115"/>
        <v>0.14282744035300343</v>
      </c>
      <c r="G1690" s="128"/>
      <c r="H1690" s="128"/>
      <c r="I1690" s="124"/>
      <c r="J1690" s="125"/>
      <c r="K1690" s="128"/>
    </row>
    <row r="1691" spans="1:11" x14ac:dyDescent="0.3">
      <c r="A1691" s="73">
        <v>41393</v>
      </c>
      <c r="B1691" s="130">
        <v>1593.6099850000001</v>
      </c>
      <c r="C1691" s="125">
        <f t="shared" si="112"/>
        <v>2.6572444792823058E-2</v>
      </c>
      <c r="D1691" s="128">
        <f t="shared" si="113"/>
        <v>26572.444792823058</v>
      </c>
      <c r="E1691" s="128">
        <f t="shared" ca="1" si="114"/>
        <v>53717.920727859215</v>
      </c>
      <c r="F1691" s="124">
        <f t="shared" ca="1" si="115"/>
        <v>0.13556749660351763</v>
      </c>
      <c r="G1691" s="128"/>
      <c r="H1691" s="128"/>
      <c r="I1691" s="124"/>
      <c r="J1691" s="125"/>
      <c r="K1691" s="128"/>
    </row>
    <row r="1692" spans="1:11" x14ac:dyDescent="0.3">
      <c r="A1692" s="73">
        <v>41390</v>
      </c>
      <c r="B1692" s="130">
        <v>1582.23999</v>
      </c>
      <c r="C1692" s="125">
        <f t="shared" si="112"/>
        <v>-4.1602329356739132E-3</v>
      </c>
      <c r="D1692" s="128">
        <f t="shared" si="113"/>
        <v>-4160.2329356739128</v>
      </c>
      <c r="E1692" s="128">
        <f t="shared" ca="1" si="114"/>
        <v>53717.920727859215</v>
      </c>
      <c r="F1692" s="124">
        <f t="shared" ca="1" si="115"/>
        <v>0.13018758311100997</v>
      </c>
      <c r="G1692" s="128"/>
      <c r="H1692" s="128"/>
      <c r="I1692" s="124"/>
      <c r="J1692" s="125"/>
      <c r="K1692" s="128"/>
    </row>
    <row r="1693" spans="1:11" x14ac:dyDescent="0.3">
      <c r="A1693" s="73">
        <v>41389</v>
      </c>
      <c r="B1693" s="130">
        <v>1585.160034</v>
      </c>
      <c r="C1693" s="125">
        <f t="shared" si="112"/>
        <v>-5.1525766305144938E-3</v>
      </c>
      <c r="D1693" s="128">
        <f t="shared" si="113"/>
        <v>-5152.5766305144934</v>
      </c>
      <c r="E1693" s="128">
        <f t="shared" ca="1" si="114"/>
        <v>53717.920727859215</v>
      </c>
      <c r="F1693" s="124">
        <f t="shared" ca="1" si="115"/>
        <v>0.13983713210736437</v>
      </c>
      <c r="G1693" s="128"/>
      <c r="H1693" s="128"/>
      <c r="I1693" s="124"/>
      <c r="J1693" s="125"/>
      <c r="K1693" s="128"/>
    </row>
    <row r="1694" spans="1:11" x14ac:dyDescent="0.3">
      <c r="A1694" s="73">
        <v>41388</v>
      </c>
      <c r="B1694" s="130">
        <v>1578.790039</v>
      </c>
      <c r="C1694" s="125">
        <f t="shared" si="112"/>
        <v>-5.6306431903491161E-3</v>
      </c>
      <c r="D1694" s="128">
        <f t="shared" si="113"/>
        <v>-5630.6431903491157</v>
      </c>
      <c r="E1694" s="128">
        <f t="shared" ca="1" si="114"/>
        <v>53717.920727859215</v>
      </c>
      <c r="F1694" s="124">
        <f t="shared" ca="1" si="115"/>
        <v>0.15074678919484885</v>
      </c>
      <c r="G1694" s="128"/>
      <c r="H1694" s="128"/>
      <c r="I1694" s="124"/>
      <c r="J1694" s="125"/>
      <c r="K1694" s="128"/>
    </row>
    <row r="1695" spans="1:11" x14ac:dyDescent="0.3">
      <c r="A1695" s="73">
        <v>41387</v>
      </c>
      <c r="B1695" s="130">
        <v>1578.780029</v>
      </c>
      <c r="C1695" s="125">
        <f t="shared" si="112"/>
        <v>6.4834752406601748E-3</v>
      </c>
      <c r="D1695" s="128">
        <f t="shared" si="113"/>
        <v>6483.4752406601747</v>
      </c>
      <c r="E1695" s="128">
        <f t="shared" ca="1" si="114"/>
        <v>53717.920727859215</v>
      </c>
      <c r="F1695" s="124">
        <f t="shared" ca="1" si="115"/>
        <v>0.15497395433849559</v>
      </c>
      <c r="G1695" s="128"/>
      <c r="H1695" s="128"/>
      <c r="I1695" s="124"/>
      <c r="J1695" s="125"/>
      <c r="K1695" s="128"/>
    </row>
    <row r="1696" spans="1:11" x14ac:dyDescent="0.3">
      <c r="A1696" s="73">
        <v>41386</v>
      </c>
      <c r="B1696" s="130">
        <v>1562.5</v>
      </c>
      <c r="C1696" s="125">
        <f t="shared" si="112"/>
        <v>-3.6463243468953799E-4</v>
      </c>
      <c r="D1696" s="128">
        <f t="shared" si="113"/>
        <v>-364.632434689538</v>
      </c>
      <c r="E1696" s="128">
        <f t="shared" ca="1" si="114"/>
        <v>53717.920727859215</v>
      </c>
      <c r="F1696" s="124">
        <f t="shared" ca="1" si="115"/>
        <v>0.13345372761553387</v>
      </c>
      <c r="G1696" s="128"/>
      <c r="H1696" s="128"/>
      <c r="I1696" s="124"/>
      <c r="J1696" s="125"/>
      <c r="K1696" s="128"/>
    </row>
    <row r="1697" spans="1:11" x14ac:dyDescent="0.3">
      <c r="A1697" s="73">
        <v>41383</v>
      </c>
      <c r="B1697" s="130">
        <v>1555.25</v>
      </c>
      <c r="C1697" s="125">
        <f t="shared" si="112"/>
        <v>1.268265195727869E-3</v>
      </c>
      <c r="D1697" s="128">
        <f t="shared" si="113"/>
        <v>1268.265195727869</v>
      </c>
      <c r="E1697" s="128">
        <f t="shared" ca="1" si="114"/>
        <v>53717.920727859215</v>
      </c>
      <c r="F1697" s="124">
        <f t="shared" ca="1" si="115"/>
        <v>0.12951366114327545</v>
      </c>
      <c r="G1697" s="128"/>
      <c r="H1697" s="128"/>
      <c r="I1697" s="124"/>
      <c r="J1697" s="125"/>
      <c r="K1697" s="128"/>
    </row>
    <row r="1698" spans="1:11" x14ac:dyDescent="0.3">
      <c r="A1698" s="73">
        <v>41382</v>
      </c>
      <c r="B1698" s="130">
        <v>1541.6099850000001</v>
      </c>
      <c r="C1698" s="125">
        <f t="shared" si="112"/>
        <v>-1.1775788943137577E-2</v>
      </c>
      <c r="D1698" s="128">
        <f t="shared" si="113"/>
        <v>-11775.788943137577</v>
      </c>
      <c r="E1698" s="128">
        <f t="shared" ca="1" si="114"/>
        <v>53717.920727859215</v>
      </c>
      <c r="F1698" s="124">
        <f t="shared" ca="1" si="115"/>
        <v>0.11296328768611885</v>
      </c>
      <c r="G1698" s="128"/>
      <c r="H1698" s="128"/>
      <c r="I1698" s="124"/>
      <c r="J1698" s="125"/>
      <c r="K1698" s="128"/>
    </row>
    <row r="1699" spans="1:11" x14ac:dyDescent="0.3">
      <c r="A1699" s="73">
        <v>41381</v>
      </c>
      <c r="B1699" s="130">
        <v>1552.01001</v>
      </c>
      <c r="C1699" s="125">
        <f t="shared" si="112"/>
        <v>-1.0812524144417912E-3</v>
      </c>
      <c r="D1699" s="128">
        <f t="shared" si="113"/>
        <v>-1081.2524144417912</v>
      </c>
      <c r="E1699" s="128">
        <f t="shared" ca="1" si="114"/>
        <v>53717.920727859215</v>
      </c>
      <c r="F1699" s="124">
        <f t="shared" ca="1" si="115"/>
        <v>0.11592773669314749</v>
      </c>
      <c r="G1699" s="128"/>
      <c r="H1699" s="128"/>
      <c r="I1699" s="124"/>
      <c r="J1699" s="125"/>
      <c r="K1699" s="128"/>
    </row>
    <row r="1700" spans="1:11" x14ac:dyDescent="0.3">
      <c r="A1700" s="73">
        <v>41380</v>
      </c>
      <c r="B1700" s="130">
        <v>1574.5699460000001</v>
      </c>
      <c r="C1700" s="125">
        <f t="shared" si="112"/>
        <v>2.7511198853686913E-3</v>
      </c>
      <c r="D1700" s="128">
        <f t="shared" si="113"/>
        <v>2751.1198853686915</v>
      </c>
      <c r="E1700" s="128">
        <f t="shared" ca="1" si="114"/>
        <v>53717.920727859215</v>
      </c>
      <c r="F1700" s="124">
        <f t="shared" ca="1" si="115"/>
        <v>0.14968202288516053</v>
      </c>
      <c r="G1700" s="128"/>
      <c r="H1700" s="128"/>
      <c r="I1700" s="124"/>
      <c r="J1700" s="125"/>
      <c r="K1700" s="128"/>
    </row>
    <row r="1701" spans="1:11" x14ac:dyDescent="0.3">
      <c r="A1701" s="73">
        <v>41379</v>
      </c>
      <c r="B1701" s="130">
        <v>1552.3599850000001</v>
      </c>
      <c r="C1701" s="125">
        <f t="shared" si="112"/>
        <v>-6.2797638692909663E-3</v>
      </c>
      <c r="D1701" s="128">
        <f t="shared" si="113"/>
        <v>-6279.7638692909659</v>
      </c>
      <c r="E1701" s="128">
        <f t="shared" ca="1" si="114"/>
        <v>53717.920727859215</v>
      </c>
      <c r="F1701" s="124">
        <f t="shared" ca="1" si="115"/>
        <v>0.13289446796305482</v>
      </c>
      <c r="G1701" s="128"/>
      <c r="H1701" s="128"/>
      <c r="I1701" s="124"/>
      <c r="J1701" s="125"/>
      <c r="K1701" s="128"/>
    </row>
    <row r="1702" spans="1:11" x14ac:dyDescent="0.3">
      <c r="A1702" s="73">
        <v>41376</v>
      </c>
      <c r="B1702" s="130">
        <v>1588.849976</v>
      </c>
      <c r="C1702" s="125">
        <f t="shared" si="112"/>
        <v>1.2528779650136546E-2</v>
      </c>
      <c r="D1702" s="128">
        <f t="shared" si="113"/>
        <v>12528.779650136546</v>
      </c>
      <c r="E1702" s="128">
        <f t="shared" ca="1" si="114"/>
        <v>53717.920727859215</v>
      </c>
      <c r="F1702" s="124">
        <f t="shared" ca="1" si="115"/>
        <v>0.14505937562300009</v>
      </c>
      <c r="G1702" s="128"/>
      <c r="H1702" s="128"/>
      <c r="I1702" s="124"/>
      <c r="J1702" s="125"/>
      <c r="K1702" s="128"/>
    </row>
    <row r="1703" spans="1:11" x14ac:dyDescent="0.3">
      <c r="A1703" s="73">
        <v>41375</v>
      </c>
      <c r="B1703" s="130">
        <v>1593.369995</v>
      </c>
      <c r="C1703" s="125">
        <f t="shared" si="112"/>
        <v>1.9528438089824629E-2</v>
      </c>
      <c r="D1703" s="128">
        <f t="shared" si="113"/>
        <v>19528.438089824627</v>
      </c>
      <c r="E1703" s="128">
        <f t="shared" ca="1" si="114"/>
        <v>53717.920727859215</v>
      </c>
      <c r="F1703" s="124">
        <f t="shared" ca="1" si="115"/>
        <v>0.16413998611938219</v>
      </c>
      <c r="G1703" s="128"/>
      <c r="H1703" s="128"/>
      <c r="I1703" s="124"/>
      <c r="J1703" s="125"/>
      <c r="K1703" s="128"/>
    </row>
    <row r="1704" spans="1:11" x14ac:dyDescent="0.3">
      <c r="A1704" s="73">
        <v>41374</v>
      </c>
      <c r="B1704" s="130">
        <v>1587.7299800000001</v>
      </c>
      <c r="C1704" s="125">
        <f t="shared" si="112"/>
        <v>1.5321920546859102E-2</v>
      </c>
      <c r="D1704" s="128">
        <f t="shared" si="113"/>
        <v>15321.920546859103</v>
      </c>
      <c r="E1704" s="128">
        <f t="shared" ca="1" si="114"/>
        <v>53717.920727859215</v>
      </c>
      <c r="F1704" s="124">
        <f t="shared" ca="1" si="115"/>
        <v>0.16866016953933549</v>
      </c>
      <c r="G1704" s="128"/>
      <c r="H1704" s="128"/>
      <c r="I1704" s="124"/>
      <c r="J1704" s="125"/>
      <c r="K1704" s="128"/>
    </row>
    <row r="1705" spans="1:11" x14ac:dyDescent="0.3">
      <c r="A1705" s="73">
        <v>41373</v>
      </c>
      <c r="B1705" s="130">
        <v>1568.6099850000001</v>
      </c>
      <c r="C1705" s="125">
        <f t="shared" si="112"/>
        <v>1.0904268664070571E-2</v>
      </c>
      <c r="D1705" s="128">
        <f t="shared" si="113"/>
        <v>10904.268664070571</v>
      </c>
      <c r="E1705" s="128">
        <f t="shared" ca="1" si="114"/>
        <v>53717.920727859215</v>
      </c>
      <c r="F1705" s="124">
        <f t="shared" ca="1" si="115"/>
        <v>0.13486473781534669</v>
      </c>
      <c r="G1705" s="128"/>
      <c r="H1705" s="128"/>
      <c r="I1705" s="124"/>
      <c r="J1705" s="125"/>
      <c r="K1705" s="128"/>
    </row>
    <row r="1706" spans="1:11" x14ac:dyDescent="0.3">
      <c r="A1706" s="73">
        <v>41372</v>
      </c>
      <c r="B1706" s="130">
        <v>1563.0699460000001</v>
      </c>
      <c r="C1706" s="125">
        <f t="shared" si="112"/>
        <v>3.9694075628071701E-3</v>
      </c>
      <c r="D1706" s="128">
        <f t="shared" si="113"/>
        <v>3969.4075628071701</v>
      </c>
      <c r="E1706" s="128">
        <f t="shared" ca="1" si="114"/>
        <v>53717.920727859215</v>
      </c>
      <c r="F1706" s="124">
        <f t="shared" ca="1" si="115"/>
        <v>0.11801184137711784</v>
      </c>
      <c r="G1706" s="128"/>
      <c r="H1706" s="128"/>
      <c r="I1706" s="124"/>
      <c r="J1706" s="125"/>
      <c r="K1706" s="128"/>
    </row>
    <row r="1707" spans="1:11" x14ac:dyDescent="0.3">
      <c r="A1707" s="73">
        <v>41369</v>
      </c>
      <c r="B1707" s="130">
        <v>1553.280029</v>
      </c>
      <c r="C1707" s="125">
        <f t="shared" si="112"/>
        <v>4.8389052677537681E-3</v>
      </c>
      <c r="D1707" s="128">
        <f t="shared" si="113"/>
        <v>4838.9052677537684</v>
      </c>
      <c r="E1707" s="128">
        <f t="shared" ca="1" si="114"/>
        <v>53717.920727859215</v>
      </c>
      <c r="F1707" s="124">
        <f t="shared" ca="1" si="115"/>
        <v>0.11031056806635786</v>
      </c>
      <c r="G1707" s="128"/>
      <c r="H1707" s="128"/>
      <c r="I1707" s="124"/>
      <c r="J1707" s="125"/>
      <c r="K1707" s="128"/>
    </row>
    <row r="1708" spans="1:11" x14ac:dyDescent="0.3">
      <c r="A1708" s="73">
        <v>41368</v>
      </c>
      <c r="B1708" s="130">
        <v>1559.9799800000001</v>
      </c>
      <c r="C1708" s="125">
        <f t="shared" si="112"/>
        <v>8.1478853139893559E-4</v>
      </c>
      <c r="D1708" s="128">
        <f t="shared" si="113"/>
        <v>814.78853139893556</v>
      </c>
      <c r="E1708" s="128">
        <f t="shared" ca="1" si="114"/>
        <v>53717.920727859215</v>
      </c>
      <c r="F1708" s="124">
        <f t="shared" ca="1" si="115"/>
        <v>0.10372297222359528</v>
      </c>
      <c r="G1708" s="128"/>
      <c r="H1708" s="128"/>
      <c r="I1708" s="124"/>
      <c r="J1708" s="125"/>
      <c r="K1708" s="128"/>
    </row>
    <row r="1709" spans="1:11" x14ac:dyDescent="0.3">
      <c r="A1709" s="73">
        <v>41367</v>
      </c>
      <c r="B1709" s="130">
        <v>1553.6899410000001</v>
      </c>
      <c r="C1709" s="125">
        <f t="shared" si="112"/>
        <v>3.4552973620007865E-3</v>
      </c>
      <c r="D1709" s="128">
        <f t="shared" si="113"/>
        <v>3455.2973620007865</v>
      </c>
      <c r="E1709" s="128">
        <f t="shared" ca="1" si="114"/>
        <v>53717.920727859215</v>
      </c>
      <c r="F1709" s="124">
        <f t="shared" ca="1" si="115"/>
        <v>9.4888021690274549E-2</v>
      </c>
      <c r="G1709" s="128"/>
      <c r="H1709" s="128"/>
      <c r="I1709" s="124"/>
      <c r="J1709" s="125"/>
      <c r="K1709" s="128"/>
    </row>
    <row r="1710" spans="1:11" x14ac:dyDescent="0.3">
      <c r="A1710" s="73">
        <v>41366</v>
      </c>
      <c r="B1710" s="130">
        <v>1570.25</v>
      </c>
      <c r="C1710" s="125">
        <f t="shared" si="112"/>
        <v>1.1693849803912304E-2</v>
      </c>
      <c r="D1710" s="128">
        <f t="shared" si="113"/>
        <v>11693.849803912304</v>
      </c>
      <c r="E1710" s="128">
        <f t="shared" ca="1" si="114"/>
        <v>53717.920727859215</v>
      </c>
      <c r="F1710" s="124">
        <f t="shared" ca="1" si="115"/>
        <v>0.1148622493421978</v>
      </c>
      <c r="G1710" s="128"/>
      <c r="H1710" s="128"/>
      <c r="I1710" s="124"/>
      <c r="J1710" s="125"/>
      <c r="K1710" s="128"/>
    </row>
    <row r="1711" spans="1:11" x14ac:dyDescent="0.3">
      <c r="A1711" s="73">
        <v>41365</v>
      </c>
      <c r="B1711" s="130">
        <v>1562.170044</v>
      </c>
      <c r="C1711" s="125">
        <f t="shared" si="112"/>
        <v>9.4194466979891089E-4</v>
      </c>
      <c r="D1711" s="128">
        <f t="shared" si="113"/>
        <v>941.94466979891092</v>
      </c>
      <c r="E1711" s="128">
        <f t="shared" ca="1" si="114"/>
        <v>53717.920727859215</v>
      </c>
      <c r="F1711" s="124">
        <f t="shared" ca="1" si="115"/>
        <v>0.11322758944501454</v>
      </c>
      <c r="G1711" s="128"/>
      <c r="H1711" s="128"/>
      <c r="I1711" s="124"/>
      <c r="J1711" s="125"/>
      <c r="K1711" s="128"/>
    </row>
    <row r="1712" spans="1:11" x14ac:dyDescent="0.3">
      <c r="A1712" s="73">
        <v>41361</v>
      </c>
      <c r="B1712" s="130">
        <v>1569.1899410000001</v>
      </c>
      <c r="C1712" s="125">
        <f t="shared" si="112"/>
        <v>3.812593844956913E-3</v>
      </c>
      <c r="D1712" s="128">
        <f t="shared" si="113"/>
        <v>3812.593844956913</v>
      </c>
      <c r="E1712" s="128">
        <f t="shared" ca="1" si="114"/>
        <v>53717.920727859215</v>
      </c>
      <c r="F1712" s="124">
        <f t="shared" ca="1" si="115"/>
        <v>0.11643204566156085</v>
      </c>
      <c r="G1712" s="128"/>
      <c r="H1712" s="128"/>
      <c r="I1712" s="124"/>
      <c r="J1712" s="125"/>
      <c r="K1712" s="128"/>
    </row>
    <row r="1713" spans="1:11" x14ac:dyDescent="0.3">
      <c r="A1713" s="73">
        <v>41360</v>
      </c>
      <c r="B1713" s="130">
        <v>1562.849976</v>
      </c>
      <c r="C1713" s="125">
        <f t="shared" si="112"/>
        <v>5.3585389012873463E-3</v>
      </c>
      <c r="D1713" s="128">
        <f t="shared" si="113"/>
        <v>5358.5389012873466</v>
      </c>
      <c r="E1713" s="128">
        <f t="shared" ca="1" si="114"/>
        <v>53717.920727859215</v>
      </c>
      <c r="F1713" s="124">
        <f t="shared" ca="1" si="115"/>
        <v>0.10642677899885622</v>
      </c>
      <c r="G1713" s="128"/>
      <c r="H1713" s="128"/>
      <c r="I1713" s="124"/>
      <c r="J1713" s="125"/>
      <c r="K1713" s="128"/>
    </row>
    <row r="1714" spans="1:11" x14ac:dyDescent="0.3">
      <c r="A1714" s="73">
        <v>41359</v>
      </c>
      <c r="B1714" s="130">
        <v>1563.7700199999999</v>
      </c>
      <c r="C1714" s="125">
        <f t="shared" si="112"/>
        <v>7.2722612500291106E-3</v>
      </c>
      <c r="D1714" s="128">
        <f t="shared" si="113"/>
        <v>7272.2612500291107</v>
      </c>
      <c r="E1714" s="128">
        <f t="shared" ca="1" si="114"/>
        <v>53717.920727859215</v>
      </c>
      <c r="F1714" s="124">
        <f t="shared" ca="1" si="115"/>
        <v>0.10395973834311278</v>
      </c>
      <c r="G1714" s="128"/>
      <c r="H1714" s="128"/>
      <c r="I1714" s="124"/>
      <c r="J1714" s="125"/>
      <c r="K1714" s="128"/>
    </row>
    <row r="1715" spans="1:11" x14ac:dyDescent="0.3">
      <c r="A1715" s="73">
        <v>41358</v>
      </c>
      <c r="B1715" s="130">
        <v>1551.6899410000001</v>
      </c>
      <c r="C1715" s="125">
        <f t="shared" si="112"/>
        <v>-2.9109188189436752E-3</v>
      </c>
      <c r="D1715" s="128">
        <f t="shared" si="113"/>
        <v>-2910.9188189436754</v>
      </c>
      <c r="E1715" s="128">
        <f t="shared" ca="1" si="114"/>
        <v>53717.920727859215</v>
      </c>
      <c r="F1715" s="124">
        <f t="shared" ca="1" si="115"/>
        <v>0.11064265352022384</v>
      </c>
      <c r="G1715" s="128"/>
      <c r="H1715" s="128"/>
      <c r="I1715" s="124"/>
      <c r="J1715" s="125"/>
      <c r="K1715" s="128"/>
    </row>
    <row r="1716" spans="1:11" x14ac:dyDescent="0.3">
      <c r="A1716" s="73">
        <v>41355</v>
      </c>
      <c r="B1716" s="130">
        <v>1556.8900149999999</v>
      </c>
      <c r="C1716" s="125">
        <f t="shared" si="112"/>
        <v>3.6810433355405348E-3</v>
      </c>
      <c r="D1716" s="128">
        <f t="shared" si="113"/>
        <v>3681.0433355405348</v>
      </c>
      <c r="E1716" s="128">
        <f t="shared" ca="1" si="114"/>
        <v>53717.920727859215</v>
      </c>
      <c r="F1716" s="124">
        <f t="shared" ca="1" si="115"/>
        <v>0.11782907751615945</v>
      </c>
      <c r="G1716" s="128"/>
      <c r="H1716" s="128"/>
      <c r="I1716" s="124"/>
      <c r="J1716" s="125"/>
      <c r="K1716" s="128"/>
    </row>
    <row r="1717" spans="1:11" x14ac:dyDescent="0.3">
      <c r="A1717" s="73">
        <v>41354</v>
      </c>
      <c r="B1717" s="130">
        <v>1545.8000489999999</v>
      </c>
      <c r="C1717" s="125">
        <f t="shared" si="112"/>
        <v>9.9726664553068112E-4</v>
      </c>
      <c r="D1717" s="128">
        <f t="shared" si="113"/>
        <v>997.2666455306811</v>
      </c>
      <c r="E1717" s="128">
        <f t="shared" ca="1" si="114"/>
        <v>53717.920727859215</v>
      </c>
      <c r="F1717" s="124">
        <f t="shared" ca="1" si="115"/>
        <v>0.10186830932715707</v>
      </c>
      <c r="G1717" s="128"/>
      <c r="H1717" s="128"/>
      <c r="I1717" s="124"/>
      <c r="J1717" s="125"/>
      <c r="K1717" s="128"/>
    </row>
    <row r="1718" spans="1:11" x14ac:dyDescent="0.3">
      <c r="A1718" s="73">
        <v>41353</v>
      </c>
      <c r="B1718" s="130">
        <v>1558.709961</v>
      </c>
      <c r="C1718" s="125">
        <f t="shared" si="112"/>
        <v>1.1190689629595907E-2</v>
      </c>
      <c r="D1718" s="128">
        <f t="shared" si="113"/>
        <v>11190.689629595907</v>
      </c>
      <c r="E1718" s="128">
        <f t="shared" ca="1" si="114"/>
        <v>53717.920727859215</v>
      </c>
      <c r="F1718" s="124">
        <f t="shared" ca="1" si="115"/>
        <v>0.10899164638010639</v>
      </c>
      <c r="G1718" s="128"/>
      <c r="H1718" s="128"/>
      <c r="I1718" s="124"/>
      <c r="J1718" s="125"/>
      <c r="K1718" s="128"/>
    </row>
    <row r="1719" spans="1:11" x14ac:dyDescent="0.3">
      <c r="A1719" s="73">
        <v>41352</v>
      </c>
      <c r="B1719" s="130">
        <v>1548.339966</v>
      </c>
      <c r="C1719" s="125">
        <f t="shared" si="112"/>
        <v>5.5526576893254465E-3</v>
      </c>
      <c r="D1719" s="128">
        <f t="shared" si="113"/>
        <v>5552.6576893254469</v>
      </c>
      <c r="E1719" s="128">
        <f t="shared" ca="1" si="114"/>
        <v>53717.920727859215</v>
      </c>
      <c r="F1719" s="124">
        <f t="shared" ca="1" si="115"/>
        <v>9.8308186557900301E-2</v>
      </c>
      <c r="G1719" s="128"/>
      <c r="H1719" s="128"/>
      <c r="I1719" s="124"/>
      <c r="J1719" s="125"/>
      <c r="K1719" s="128"/>
    </row>
    <row r="1720" spans="1:11" x14ac:dyDescent="0.3">
      <c r="A1720" s="73">
        <v>41351</v>
      </c>
      <c r="B1720" s="130">
        <v>1552.099976</v>
      </c>
      <c r="C1720" s="125">
        <f t="shared" si="112"/>
        <v>1.7637048166939007E-2</v>
      </c>
      <c r="D1720" s="128">
        <f t="shared" si="113"/>
        <v>17637.048166939006</v>
      </c>
      <c r="E1720" s="128">
        <f t="shared" ca="1" si="114"/>
        <v>53717.920727859215</v>
      </c>
      <c r="F1720" s="124">
        <f t="shared" ca="1" si="115"/>
        <v>0.10535044002120864</v>
      </c>
      <c r="G1720" s="128"/>
      <c r="H1720" s="128"/>
      <c r="I1720" s="124"/>
      <c r="J1720" s="125"/>
      <c r="K1720" s="128"/>
    </row>
    <row r="1721" spans="1:11" x14ac:dyDescent="0.3">
      <c r="A1721" s="73">
        <v>41348</v>
      </c>
      <c r="B1721" s="130">
        <v>1560.6999510000001</v>
      </c>
      <c r="C1721" s="125">
        <f t="shared" si="112"/>
        <v>2.799367762593219E-2</v>
      </c>
      <c r="D1721" s="128">
        <f t="shared" si="113"/>
        <v>27993.677625932189</v>
      </c>
      <c r="E1721" s="128">
        <f t="shared" ca="1" si="114"/>
        <v>53717.920727859215</v>
      </c>
      <c r="F1721" s="124">
        <f t="shared" ca="1" si="115"/>
        <v>0.11271921980982569</v>
      </c>
      <c r="G1721" s="128"/>
      <c r="H1721" s="128"/>
      <c r="I1721" s="124"/>
      <c r="J1721" s="125"/>
      <c r="K1721" s="128"/>
    </row>
    <row r="1722" spans="1:11" x14ac:dyDescent="0.3">
      <c r="A1722" s="73">
        <v>41347</v>
      </c>
      <c r="B1722" s="130">
        <v>1563.2299800000001</v>
      </c>
      <c r="C1722" s="125">
        <f t="shared" si="112"/>
        <v>3.2052924887858936E-2</v>
      </c>
      <c r="D1722" s="128">
        <f t="shared" si="113"/>
        <v>32052.924887858935</v>
      </c>
      <c r="E1722" s="128">
        <f t="shared" ca="1" si="114"/>
        <v>53717.920727859215</v>
      </c>
      <c r="F1722" s="124">
        <f t="shared" ca="1" si="115"/>
        <v>0.1211736146871254</v>
      </c>
      <c r="G1722" s="128"/>
      <c r="H1722" s="128"/>
      <c r="I1722" s="124"/>
      <c r="J1722" s="125"/>
      <c r="K1722" s="128"/>
    </row>
    <row r="1723" spans="1:11" x14ac:dyDescent="0.3">
      <c r="A1723" s="73">
        <v>41346</v>
      </c>
      <c r="B1723" s="130">
        <v>1554.5200199999999</v>
      </c>
      <c r="C1723" s="125">
        <f t="shared" si="112"/>
        <v>2.5415754888988396E-2</v>
      </c>
      <c r="D1723" s="128">
        <f t="shared" si="113"/>
        <v>25415.754888988395</v>
      </c>
      <c r="E1723" s="128">
        <f t="shared" ca="1" si="114"/>
        <v>53717.920727859215</v>
      </c>
      <c r="F1723" s="124">
        <f t="shared" ca="1" si="115"/>
        <v>0.11359294714427759</v>
      </c>
      <c r="G1723" s="128"/>
      <c r="H1723" s="128"/>
      <c r="I1723" s="124"/>
      <c r="J1723" s="125"/>
      <c r="K1723" s="128"/>
    </row>
    <row r="1724" spans="1:11" x14ac:dyDescent="0.3">
      <c r="A1724" s="73">
        <v>41345</v>
      </c>
      <c r="B1724" s="130">
        <v>1552.4799800000001</v>
      </c>
      <c r="C1724" s="125">
        <f t="shared" si="112"/>
        <v>3.7102382987321159E-2</v>
      </c>
      <c r="D1724" s="128">
        <f t="shared" si="113"/>
        <v>37102.382987321158</v>
      </c>
      <c r="E1724" s="128">
        <f t="shared" ca="1" si="114"/>
        <v>53717.920727859215</v>
      </c>
      <c r="F1724" s="124">
        <f t="shared" ca="1" si="115"/>
        <v>0.13229621578311512</v>
      </c>
      <c r="G1724" s="128"/>
      <c r="H1724" s="128"/>
      <c r="I1724" s="124"/>
      <c r="J1724" s="125"/>
      <c r="K1724" s="128"/>
    </row>
    <row r="1725" spans="1:11" x14ac:dyDescent="0.3">
      <c r="A1725" s="73">
        <v>41344</v>
      </c>
      <c r="B1725" s="130">
        <v>1556.219971</v>
      </c>
      <c r="C1725" s="125">
        <f t="shared" si="112"/>
        <v>4.5952210305375552E-2</v>
      </c>
      <c r="D1725" s="128">
        <f t="shared" si="113"/>
        <v>45952.210305375549</v>
      </c>
      <c r="E1725" s="128">
        <f t="shared" ca="1" si="114"/>
        <v>53717.920727859215</v>
      </c>
      <c r="F1725" s="124">
        <f t="shared" ca="1" si="115"/>
        <v>0.13520609297455666</v>
      </c>
      <c r="G1725" s="128"/>
      <c r="H1725" s="128"/>
      <c r="I1725" s="124"/>
      <c r="J1725" s="125"/>
      <c r="K1725" s="128"/>
    </row>
    <row r="1726" spans="1:11" x14ac:dyDescent="0.3">
      <c r="A1726" s="73">
        <v>41341</v>
      </c>
      <c r="B1726" s="130">
        <v>1551.1800539999999</v>
      </c>
      <c r="C1726" s="125">
        <f t="shared" si="112"/>
        <v>2.3475902984574804E-2</v>
      </c>
      <c r="D1726" s="128">
        <f t="shared" si="113"/>
        <v>23475.902984574805</v>
      </c>
      <c r="E1726" s="128">
        <f t="shared" ca="1" si="114"/>
        <v>53717.920727859215</v>
      </c>
      <c r="F1726" s="124">
        <f t="shared" ca="1" si="115"/>
        <v>0.13563852332019688</v>
      </c>
      <c r="G1726" s="128"/>
      <c r="H1726" s="128"/>
      <c r="I1726" s="124"/>
      <c r="J1726" s="125"/>
      <c r="K1726" s="128"/>
    </row>
    <row r="1727" spans="1:11" x14ac:dyDescent="0.3">
      <c r="A1727" s="73">
        <v>41340</v>
      </c>
      <c r="B1727" s="130">
        <v>1544.26001</v>
      </c>
      <c r="C1727" s="125">
        <f t="shared" si="112"/>
        <v>2.7848381128227295E-2</v>
      </c>
      <c r="D1727" s="128">
        <f t="shared" si="113"/>
        <v>27848.381128227295</v>
      </c>
      <c r="E1727" s="128">
        <f t="shared" ca="1" si="114"/>
        <v>53717.920727859215</v>
      </c>
      <c r="F1727" s="124">
        <f t="shared" ca="1" si="115"/>
        <v>0.14167215298465896</v>
      </c>
      <c r="G1727" s="128"/>
      <c r="H1727" s="128"/>
      <c r="I1727" s="124"/>
      <c r="J1727" s="125"/>
      <c r="K1727" s="128"/>
    </row>
    <row r="1728" spans="1:11" x14ac:dyDescent="0.3">
      <c r="A1728" s="73">
        <v>41339</v>
      </c>
      <c r="B1728" s="130">
        <v>1541.459961</v>
      </c>
      <c r="C1728" s="125">
        <f t="shared" si="112"/>
        <v>1.9517848444971397E-2</v>
      </c>
      <c r="D1728" s="128">
        <f t="shared" si="113"/>
        <v>19517.848444971398</v>
      </c>
      <c r="E1728" s="128">
        <f t="shared" ca="1" si="114"/>
        <v>53717.920727859215</v>
      </c>
      <c r="F1728" s="124">
        <f t="shared" ca="1" si="115"/>
        <v>0.1474660390453717</v>
      </c>
      <c r="G1728" s="128"/>
      <c r="H1728" s="128"/>
      <c r="I1728" s="124"/>
      <c r="J1728" s="125"/>
      <c r="K1728" s="128"/>
    </row>
    <row r="1729" spans="1:11" x14ac:dyDescent="0.3">
      <c r="A1729" s="73">
        <v>41338</v>
      </c>
      <c r="B1729" s="130">
        <v>1539.790039</v>
      </c>
      <c r="C1729" s="125">
        <f t="shared" si="112"/>
        <v>5.7808263818757144E-3</v>
      </c>
      <c r="D1729" s="128">
        <f t="shared" si="113"/>
        <v>5780.8263818757141</v>
      </c>
      <c r="E1729" s="128">
        <f t="shared" ca="1" si="114"/>
        <v>53717.920727859215</v>
      </c>
      <c r="F1729" s="124">
        <f t="shared" ca="1" si="115"/>
        <v>0.12860531444638301</v>
      </c>
      <c r="G1729" s="128"/>
      <c r="H1729" s="128"/>
      <c r="I1729" s="124"/>
      <c r="J1729" s="125"/>
      <c r="K1729" s="128"/>
    </row>
    <row r="1730" spans="1:11" x14ac:dyDescent="0.3">
      <c r="A1730" s="73">
        <v>41337</v>
      </c>
      <c r="B1730" s="130">
        <v>1525.1999510000001</v>
      </c>
      <c r="C1730" s="125">
        <f t="shared" si="112"/>
        <v>3.5596443332130967E-3</v>
      </c>
      <c r="D1730" s="128">
        <f t="shared" si="113"/>
        <v>3559.6443332130966</v>
      </c>
      <c r="E1730" s="128">
        <f t="shared" ca="1" si="114"/>
        <v>53717.920727859215</v>
      </c>
      <c r="F1730" s="124">
        <f t="shared" ca="1" si="115"/>
        <v>0.11358538103872817</v>
      </c>
      <c r="G1730" s="128"/>
      <c r="H1730" s="128"/>
      <c r="I1730" s="124"/>
      <c r="J1730" s="125"/>
      <c r="K1730" s="128"/>
    </row>
    <row r="1731" spans="1:11" x14ac:dyDescent="0.3">
      <c r="A1731" s="73">
        <v>41334</v>
      </c>
      <c r="B1731" s="130">
        <v>1518.1999510000001</v>
      </c>
      <c r="C1731" s="125">
        <f t="shared" si="112"/>
        <v>-2.0902430619231804E-3</v>
      </c>
      <c r="D1731" s="128">
        <f t="shared" si="113"/>
        <v>-2090.2430619231804</v>
      </c>
      <c r="E1731" s="128">
        <f t="shared" ca="1" si="114"/>
        <v>53717.920727859215</v>
      </c>
      <c r="F1731" s="124">
        <f t="shared" ca="1" si="115"/>
        <v>0.10487667370099985</v>
      </c>
      <c r="G1731" s="128"/>
      <c r="H1731" s="128"/>
      <c r="I1731" s="124"/>
      <c r="J1731" s="125"/>
      <c r="K1731" s="128"/>
    </row>
    <row r="1732" spans="1:11" x14ac:dyDescent="0.3">
      <c r="A1732" s="73">
        <v>41333</v>
      </c>
      <c r="B1732" s="130">
        <v>1514.6800539999999</v>
      </c>
      <c r="C1732" s="125">
        <f t="shared" si="112"/>
        <v>-3.7162340830704244E-3</v>
      </c>
      <c r="D1732" s="128">
        <f t="shared" si="113"/>
        <v>-3716.2340830704243</v>
      </c>
      <c r="E1732" s="128">
        <f t="shared" ca="1" si="114"/>
        <v>53717.920727859215</v>
      </c>
      <c r="F1732" s="124">
        <f t="shared" ca="1" si="115"/>
        <v>0.10910315308742136</v>
      </c>
      <c r="G1732" s="128"/>
      <c r="H1732" s="128"/>
      <c r="I1732" s="124"/>
      <c r="J1732" s="125"/>
      <c r="K1732" s="128"/>
    </row>
    <row r="1733" spans="1:11" x14ac:dyDescent="0.3">
      <c r="A1733" s="73">
        <v>41332</v>
      </c>
      <c r="B1733" s="130">
        <v>1515.98999</v>
      </c>
      <c r="C1733" s="125">
        <f t="shared" si="112"/>
        <v>-2.2640489379183171E-3</v>
      </c>
      <c r="D1733" s="128">
        <f t="shared" si="113"/>
        <v>-2264.0489379183173</v>
      </c>
      <c r="E1733" s="128">
        <f t="shared" ca="1" si="114"/>
        <v>53717.920727859215</v>
      </c>
      <c r="F1733" s="124">
        <f t="shared" ca="1" si="115"/>
        <v>0.10480398369061272</v>
      </c>
      <c r="G1733" s="128"/>
      <c r="H1733" s="128"/>
      <c r="I1733" s="124"/>
      <c r="J1733" s="125"/>
      <c r="K1733" s="128"/>
    </row>
    <row r="1734" spans="1:11" x14ac:dyDescent="0.3">
      <c r="A1734" s="73">
        <v>41331</v>
      </c>
      <c r="B1734" s="130">
        <v>1496.9399410000001</v>
      </c>
      <c r="C1734" s="125">
        <f t="shared" si="112"/>
        <v>-1.3230017513200076E-2</v>
      </c>
      <c r="D1734" s="128">
        <f t="shared" si="113"/>
        <v>-13230.017513200077</v>
      </c>
      <c r="E1734" s="128">
        <f t="shared" ca="1" si="114"/>
        <v>53717.920727859215</v>
      </c>
      <c r="F1734" s="124">
        <f t="shared" ca="1" si="115"/>
        <v>9.4582424714865221E-2</v>
      </c>
      <c r="G1734" s="128"/>
      <c r="H1734" s="128"/>
      <c r="I1734" s="124"/>
      <c r="J1734" s="125"/>
      <c r="K1734" s="128"/>
    </row>
    <row r="1735" spans="1:11" x14ac:dyDescent="0.3">
      <c r="A1735" s="73">
        <v>41330</v>
      </c>
      <c r="B1735" s="130">
        <v>1487.849976</v>
      </c>
      <c r="C1735" s="125">
        <f t="shared" si="112"/>
        <v>-1.9816511255399405E-2</v>
      </c>
      <c r="D1735" s="128">
        <f t="shared" si="113"/>
        <v>-19816.511255399404</v>
      </c>
      <c r="E1735" s="128">
        <f t="shared" ca="1" si="114"/>
        <v>53717.920727859215</v>
      </c>
      <c r="F1735" s="124">
        <f t="shared" ca="1" si="115"/>
        <v>8.9409394829245592E-2</v>
      </c>
      <c r="G1735" s="128"/>
      <c r="H1735" s="128"/>
      <c r="I1735" s="124"/>
      <c r="J1735" s="125"/>
      <c r="K1735" s="128"/>
    </row>
    <row r="1736" spans="1:11" x14ac:dyDescent="0.3">
      <c r="A1736" s="73">
        <v>41327</v>
      </c>
      <c r="B1736" s="130">
        <v>1515.599976</v>
      </c>
      <c r="C1736" s="125">
        <f t="shared" ref="C1736:C1799" si="116">B1736/B1746-1</f>
        <v>4.1142189482419322E-3</v>
      </c>
      <c r="D1736" s="128">
        <f t="shared" ref="D1736:D1799" si="117">C1736*$B$5</f>
        <v>4114.2189482419326</v>
      </c>
      <c r="E1736" s="128">
        <f t="shared" ref="E1736:E1799" ca="1" si="118">ABS(_xlfn.PERCENTILE.INC(OFFSET(D1736,0,0,Window),1-VaRLevel))</f>
        <v>53717.920727859215</v>
      </c>
      <c r="F1736" s="124">
        <f t="shared" ca="1" si="115"/>
        <v>0.1115837790267169</v>
      </c>
      <c r="G1736" s="128"/>
      <c r="H1736" s="128"/>
      <c r="I1736" s="124"/>
      <c r="J1736" s="125"/>
      <c r="K1736" s="128"/>
    </row>
    <row r="1737" spans="1:11" x14ac:dyDescent="0.3">
      <c r="A1737" s="73">
        <v>41326</v>
      </c>
      <c r="B1737" s="130">
        <v>1502.420044</v>
      </c>
      <c r="C1737" s="125">
        <f t="shared" si="116"/>
        <v>-6.4148024178465324E-3</v>
      </c>
      <c r="D1737" s="128">
        <f t="shared" si="117"/>
        <v>-6414.8024178465321</v>
      </c>
      <c r="E1737" s="128">
        <f t="shared" ca="1" si="118"/>
        <v>53717.920727859215</v>
      </c>
      <c r="F1737" s="124">
        <f t="shared" ref="F1737:F1800" ca="1" si="119">B1737/OFFSET(B1737,250,0)-1</f>
        <v>0.10662463825608937</v>
      </c>
      <c r="G1737" s="128"/>
      <c r="H1737" s="128"/>
      <c r="I1737" s="124"/>
      <c r="J1737" s="125"/>
      <c r="K1737" s="128"/>
    </row>
    <row r="1738" spans="1:11" x14ac:dyDescent="0.3">
      <c r="A1738" s="73">
        <v>41325</v>
      </c>
      <c r="B1738" s="130">
        <v>1511.9499510000001</v>
      </c>
      <c r="C1738" s="125">
        <f t="shared" si="116"/>
        <v>4.3665476709997542E-4</v>
      </c>
      <c r="D1738" s="128">
        <f t="shared" si="117"/>
        <v>436.6547670999754</v>
      </c>
      <c r="E1738" s="128">
        <f t="shared" ca="1" si="118"/>
        <v>53717.920727859215</v>
      </c>
      <c r="F1738" s="124">
        <f t="shared" ca="1" si="119"/>
        <v>0.10992430997206615</v>
      </c>
      <c r="G1738" s="128"/>
      <c r="H1738" s="128"/>
      <c r="I1738" s="124"/>
      <c r="J1738" s="125"/>
      <c r="K1738" s="128"/>
    </row>
    <row r="1739" spans="1:11" x14ac:dyDescent="0.3">
      <c r="A1739" s="73">
        <v>41324</v>
      </c>
      <c r="B1739" s="130">
        <v>1530.9399410000001</v>
      </c>
      <c r="C1739" s="125">
        <f t="shared" si="116"/>
        <v>2.3554018438471935E-2</v>
      </c>
      <c r="D1739" s="128">
        <f t="shared" si="117"/>
        <v>23554.018438471936</v>
      </c>
      <c r="E1739" s="128">
        <f t="shared" ca="1" si="118"/>
        <v>53717.920727859215</v>
      </c>
      <c r="F1739" s="124">
        <f t="shared" ca="1" si="119"/>
        <v>0.12467398124745976</v>
      </c>
      <c r="G1739" s="128"/>
      <c r="H1739" s="128"/>
      <c r="I1739" s="124"/>
      <c r="J1739" s="125"/>
      <c r="K1739" s="128"/>
    </row>
    <row r="1740" spans="1:11" x14ac:dyDescent="0.3">
      <c r="A1740" s="73">
        <v>41320</v>
      </c>
      <c r="B1740" s="130">
        <v>1519.790039</v>
      </c>
      <c r="C1740" s="125">
        <f t="shared" si="116"/>
        <v>4.3749180908316809E-3</v>
      </c>
      <c r="D1740" s="128">
        <f t="shared" si="117"/>
        <v>4374.9180908316812</v>
      </c>
      <c r="E1740" s="128">
        <f t="shared" ca="1" si="118"/>
        <v>53717.920727859215</v>
      </c>
      <c r="F1740" s="124">
        <f t="shared" ca="1" si="119"/>
        <v>0.11910547211782174</v>
      </c>
      <c r="G1740" s="128"/>
      <c r="H1740" s="128"/>
      <c r="I1740" s="124"/>
      <c r="J1740" s="125"/>
      <c r="K1740" s="128"/>
    </row>
    <row r="1741" spans="1:11" x14ac:dyDescent="0.3">
      <c r="A1741" s="73">
        <v>41319</v>
      </c>
      <c r="B1741" s="130">
        <v>1521.380005</v>
      </c>
      <c r="C1741" s="125">
        <f t="shared" si="116"/>
        <v>1.5532918299052678E-2</v>
      </c>
      <c r="D1741" s="128">
        <f t="shared" si="117"/>
        <v>15532.918299052679</v>
      </c>
      <c r="E1741" s="128">
        <f t="shared" ca="1" si="118"/>
        <v>53717.920727859215</v>
      </c>
      <c r="F1741" s="124">
        <f t="shared" ca="1" si="119"/>
        <v>0.13262808875066945</v>
      </c>
      <c r="G1741" s="128"/>
      <c r="H1741" s="128"/>
      <c r="I1741" s="124"/>
      <c r="J1741" s="125"/>
      <c r="K1741" s="128"/>
    </row>
    <row r="1742" spans="1:11" x14ac:dyDescent="0.3">
      <c r="A1742" s="73">
        <v>41318</v>
      </c>
      <c r="B1742" s="130">
        <v>1520.329956</v>
      </c>
      <c r="C1742" s="125">
        <f t="shared" si="116"/>
        <v>1.223068222655499E-2</v>
      </c>
      <c r="D1742" s="128">
        <f t="shared" si="117"/>
        <v>12230.682226554989</v>
      </c>
      <c r="E1742" s="128">
        <f t="shared" ca="1" si="118"/>
        <v>53717.920727859215</v>
      </c>
      <c r="F1742" s="124">
        <f t="shared" ca="1" si="119"/>
        <v>0.12575339207700864</v>
      </c>
      <c r="G1742" s="128"/>
      <c r="H1742" s="128"/>
      <c r="I1742" s="124"/>
      <c r="J1742" s="125"/>
      <c r="K1742" s="128"/>
    </row>
    <row r="1743" spans="1:11" x14ac:dyDescent="0.3">
      <c r="A1743" s="73">
        <v>41317</v>
      </c>
      <c r="B1743" s="130">
        <v>1519.4300539999999</v>
      </c>
      <c r="C1743" s="125">
        <f t="shared" si="116"/>
        <v>7.6865504704362042E-3</v>
      </c>
      <c r="D1743" s="128">
        <f t="shared" si="117"/>
        <v>7686.5504704362038</v>
      </c>
      <c r="E1743" s="128">
        <f t="shared" ca="1" si="118"/>
        <v>53717.920727859215</v>
      </c>
      <c r="F1743" s="124">
        <f t="shared" ca="1" si="119"/>
        <v>0.1240299988307183</v>
      </c>
      <c r="G1743" s="128"/>
      <c r="H1743" s="128"/>
      <c r="I1743" s="124"/>
      <c r="J1743" s="125"/>
      <c r="K1743" s="128"/>
    </row>
    <row r="1744" spans="1:11" x14ac:dyDescent="0.3">
      <c r="A1744" s="73">
        <v>41316</v>
      </c>
      <c r="B1744" s="130">
        <v>1517.01001</v>
      </c>
      <c r="C1744" s="125">
        <f t="shared" si="116"/>
        <v>1.1218624027912849E-2</v>
      </c>
      <c r="D1744" s="128">
        <f t="shared" si="117"/>
        <v>11218.624027912849</v>
      </c>
      <c r="E1744" s="128">
        <f t="shared" ca="1" si="118"/>
        <v>53717.920727859215</v>
      </c>
      <c r="F1744" s="124">
        <f t="shared" ca="1" si="119"/>
        <v>0.12987099524216106</v>
      </c>
      <c r="G1744" s="128"/>
      <c r="H1744" s="128"/>
      <c r="I1744" s="124"/>
      <c r="J1744" s="125"/>
      <c r="K1744" s="128"/>
    </row>
    <row r="1745" spans="1:11" x14ac:dyDescent="0.3">
      <c r="A1745" s="73">
        <v>41313</v>
      </c>
      <c r="B1745" s="130">
        <v>1517.9300539999999</v>
      </c>
      <c r="C1745" s="125">
        <f t="shared" si="116"/>
        <v>9.9604070557139934E-3</v>
      </c>
      <c r="D1745" s="128">
        <f t="shared" si="117"/>
        <v>9960.407055713993</v>
      </c>
      <c r="E1745" s="128">
        <f t="shared" ca="1" si="118"/>
        <v>53717.920727859215</v>
      </c>
      <c r="F1745" s="124">
        <f t="shared" ca="1" si="119"/>
        <v>0.12277089316599987</v>
      </c>
      <c r="G1745" s="128"/>
      <c r="H1745" s="128"/>
      <c r="I1745" s="124"/>
      <c r="J1745" s="125"/>
      <c r="K1745" s="128"/>
    </row>
    <row r="1746" spans="1:11" x14ac:dyDescent="0.3">
      <c r="A1746" s="73">
        <v>41312</v>
      </c>
      <c r="B1746" s="130">
        <v>1509.3900149999999</v>
      </c>
      <c r="C1746" s="125">
        <f t="shared" si="116"/>
        <v>9.7470394604968202E-3</v>
      </c>
      <c r="D1746" s="128">
        <f t="shared" si="117"/>
        <v>9747.0394604968205</v>
      </c>
      <c r="E1746" s="128">
        <f t="shared" ca="1" si="118"/>
        <v>53717.920727859215</v>
      </c>
      <c r="F1746" s="124">
        <f t="shared" ca="1" si="119"/>
        <v>0.11809983896255716</v>
      </c>
      <c r="G1746" s="128"/>
      <c r="H1746" s="128"/>
      <c r="I1746" s="124"/>
      <c r="J1746" s="125"/>
      <c r="K1746" s="128"/>
    </row>
    <row r="1747" spans="1:11" x14ac:dyDescent="0.3">
      <c r="A1747" s="73">
        <v>41311</v>
      </c>
      <c r="B1747" s="130">
        <v>1512.119995</v>
      </c>
      <c r="C1747" s="125">
        <f t="shared" si="116"/>
        <v>1.1580023760062286E-2</v>
      </c>
      <c r="D1747" s="128">
        <f t="shared" si="117"/>
        <v>11580.023760062286</v>
      </c>
      <c r="E1747" s="128">
        <f t="shared" ca="1" si="118"/>
        <v>53717.920727859215</v>
      </c>
      <c r="F1747" s="124">
        <f t="shared" ca="1" si="119"/>
        <v>0.12254180616565935</v>
      </c>
      <c r="G1747" s="128"/>
      <c r="H1747" s="128"/>
      <c r="I1747" s="124"/>
      <c r="J1747" s="125"/>
      <c r="K1747" s="128"/>
    </row>
    <row r="1748" spans="1:11" x14ac:dyDescent="0.3">
      <c r="A1748" s="73">
        <v>41310</v>
      </c>
      <c r="B1748" s="130">
        <v>1511.290039</v>
      </c>
      <c r="C1748" s="125">
        <f t="shared" si="116"/>
        <v>1.254889536073267E-2</v>
      </c>
      <c r="D1748" s="128">
        <f t="shared" si="117"/>
        <v>12548.895360732671</v>
      </c>
      <c r="E1748" s="128">
        <f t="shared" ca="1" si="118"/>
        <v>53717.920727859215</v>
      </c>
      <c r="F1748" s="124">
        <f t="shared" ca="1" si="119"/>
        <v>0.12419576180298986</v>
      </c>
      <c r="G1748" s="128"/>
      <c r="H1748" s="128"/>
      <c r="I1748" s="124"/>
      <c r="J1748" s="125"/>
      <c r="K1748" s="128"/>
    </row>
    <row r="1749" spans="1:11" x14ac:dyDescent="0.3">
      <c r="A1749" s="73">
        <v>41309</v>
      </c>
      <c r="B1749" s="130">
        <v>1495.709961</v>
      </c>
      <c r="C1749" s="125">
        <f t="shared" si="116"/>
        <v>6.5478547025916711E-3</v>
      </c>
      <c r="D1749" s="128">
        <f t="shared" si="117"/>
        <v>6547.8547025916714</v>
      </c>
      <c r="E1749" s="128">
        <f t="shared" ca="1" si="118"/>
        <v>53717.920727859215</v>
      </c>
      <c r="F1749" s="124">
        <f t="shared" ca="1" si="119"/>
        <v>0.11213468236208457</v>
      </c>
      <c r="G1749" s="128"/>
      <c r="H1749" s="128"/>
      <c r="I1749" s="124"/>
      <c r="J1749" s="125"/>
      <c r="K1749" s="128"/>
    </row>
    <row r="1750" spans="1:11" x14ac:dyDescent="0.3">
      <c r="A1750" s="73">
        <v>41306</v>
      </c>
      <c r="B1750" s="130">
        <v>1513.170044</v>
      </c>
      <c r="C1750" s="125">
        <f t="shared" si="116"/>
        <v>2.1763274868686899E-2</v>
      </c>
      <c r="D1750" s="128">
        <f t="shared" si="117"/>
        <v>21763.274868686898</v>
      </c>
      <c r="E1750" s="128">
        <f t="shared" ca="1" si="118"/>
        <v>53717.920727859215</v>
      </c>
      <c r="F1750" s="124">
        <f t="shared" ca="1" si="119"/>
        <v>0.14154985853279078</v>
      </c>
      <c r="G1750" s="128"/>
      <c r="H1750" s="128"/>
      <c r="I1750" s="124"/>
      <c r="J1750" s="125"/>
      <c r="K1750" s="128"/>
    </row>
    <row r="1751" spans="1:11" x14ac:dyDescent="0.3">
      <c r="A1751" s="73">
        <v>41305</v>
      </c>
      <c r="B1751" s="130">
        <v>1498.1099850000001</v>
      </c>
      <c r="C1751" s="125">
        <f t="shared" si="116"/>
        <v>1.7302363739356341E-2</v>
      </c>
      <c r="D1751" s="128">
        <f t="shared" si="117"/>
        <v>17302.36373935634</v>
      </c>
      <c r="E1751" s="128">
        <f t="shared" ca="1" si="118"/>
        <v>53717.920727859215</v>
      </c>
      <c r="F1751" s="124">
        <f t="shared" ca="1" si="119"/>
        <v>0.13142612924233887</v>
      </c>
      <c r="G1751" s="128"/>
      <c r="H1751" s="128"/>
      <c r="I1751" s="124"/>
      <c r="J1751" s="125"/>
      <c r="K1751" s="128"/>
    </row>
    <row r="1752" spans="1:11" x14ac:dyDescent="0.3">
      <c r="A1752" s="73">
        <v>41304</v>
      </c>
      <c r="B1752" s="130">
        <v>1501.959961</v>
      </c>
      <c r="C1752" s="125">
        <f t="shared" si="116"/>
        <v>2.0117632940760632E-2</v>
      </c>
      <c r="D1752" s="128">
        <f t="shared" si="117"/>
        <v>20117.632940760632</v>
      </c>
      <c r="E1752" s="128">
        <f t="shared" ca="1" si="118"/>
        <v>53717.920727859215</v>
      </c>
      <c r="F1752" s="124">
        <f t="shared" ca="1" si="119"/>
        <v>0.14442889195405217</v>
      </c>
      <c r="G1752" s="128"/>
      <c r="H1752" s="128"/>
      <c r="I1752" s="124"/>
      <c r="J1752" s="125"/>
      <c r="K1752" s="128"/>
    </row>
    <row r="1753" spans="1:11" x14ac:dyDescent="0.3">
      <c r="A1753" s="73">
        <v>41303</v>
      </c>
      <c r="B1753" s="130">
        <v>1507.839966</v>
      </c>
      <c r="C1753" s="125">
        <f t="shared" si="116"/>
        <v>2.5267162561245948E-2</v>
      </c>
      <c r="D1753" s="128">
        <f t="shared" si="117"/>
        <v>25267.162561245947</v>
      </c>
      <c r="E1753" s="128">
        <f t="shared" ca="1" si="118"/>
        <v>53717.920727859215</v>
      </c>
      <c r="F1753" s="124">
        <f t="shared" ca="1" si="119"/>
        <v>0.14838421224222054</v>
      </c>
      <c r="G1753" s="128"/>
      <c r="H1753" s="128"/>
      <c r="I1753" s="124"/>
      <c r="J1753" s="125"/>
      <c r="K1753" s="128"/>
    </row>
    <row r="1754" spans="1:11" x14ac:dyDescent="0.3">
      <c r="A1754" s="73">
        <v>41302</v>
      </c>
      <c r="B1754" s="130">
        <v>1500.1800539999999</v>
      </c>
      <c r="C1754" s="125">
        <f t="shared" si="116"/>
        <v>1.9109408011710904E-2</v>
      </c>
      <c r="D1754" s="128">
        <f t="shared" si="117"/>
        <v>19109.408011710904</v>
      </c>
      <c r="E1754" s="128">
        <f t="shared" ca="1" si="118"/>
        <v>53717.920727859215</v>
      </c>
      <c r="F1754" s="124">
        <f t="shared" ca="1" si="119"/>
        <v>0.13966870324722747</v>
      </c>
      <c r="G1754" s="128"/>
      <c r="H1754" s="128"/>
      <c r="I1754" s="124"/>
      <c r="J1754" s="125"/>
      <c r="K1754" s="128"/>
    </row>
    <row r="1755" spans="1:11" x14ac:dyDescent="0.3">
      <c r="A1755" s="73">
        <v>41299</v>
      </c>
      <c r="B1755" s="130">
        <v>1502.959961</v>
      </c>
      <c r="C1755" s="125">
        <f t="shared" si="116"/>
        <v>2.0949356101912064E-2</v>
      </c>
      <c r="D1755" s="128">
        <f t="shared" si="117"/>
        <v>20949.356101912064</v>
      </c>
      <c r="E1755" s="128">
        <f t="shared" ca="1" si="118"/>
        <v>53717.920727859215</v>
      </c>
      <c r="F1755" s="124">
        <f t="shared" ca="1" si="119"/>
        <v>0.13996184813912027</v>
      </c>
      <c r="G1755" s="128"/>
      <c r="H1755" s="128"/>
      <c r="I1755" s="124"/>
      <c r="J1755" s="125"/>
      <c r="K1755" s="128"/>
    </row>
    <row r="1756" spans="1:11" x14ac:dyDescent="0.3">
      <c r="A1756" s="73">
        <v>41298</v>
      </c>
      <c r="B1756" s="130">
        <v>1494.8199460000001</v>
      </c>
      <c r="C1756" s="125">
        <f t="shared" si="116"/>
        <v>2.3134471490678266E-2</v>
      </c>
      <c r="D1756" s="128">
        <f t="shared" si="117"/>
        <v>23134.471490678265</v>
      </c>
      <c r="E1756" s="128">
        <f t="shared" ca="1" si="118"/>
        <v>53717.920727859215</v>
      </c>
      <c r="F1756" s="124">
        <f t="shared" ca="1" si="119"/>
        <v>0.1272641354775923</v>
      </c>
      <c r="G1756" s="128"/>
      <c r="H1756" s="128"/>
      <c r="I1756" s="124"/>
      <c r="J1756" s="125"/>
      <c r="K1756" s="128"/>
    </row>
    <row r="1757" spans="1:11" x14ac:dyDescent="0.3">
      <c r="A1757" s="73">
        <v>41297</v>
      </c>
      <c r="B1757" s="130">
        <v>1494.8100589999999</v>
      </c>
      <c r="C1757" s="125">
        <f t="shared" si="116"/>
        <v>2.5844994941989441E-2</v>
      </c>
      <c r="D1757" s="128">
        <f t="shared" si="117"/>
        <v>25844.99494198944</v>
      </c>
      <c r="E1757" s="128">
        <f t="shared" ca="1" si="118"/>
        <v>53717.920727859215</v>
      </c>
      <c r="F1757" s="124">
        <f t="shared" ca="1" si="119"/>
        <v>0.13704030100105169</v>
      </c>
      <c r="G1757" s="128"/>
      <c r="H1757" s="128"/>
      <c r="I1757" s="124"/>
      <c r="J1757" s="125"/>
      <c r="K1757" s="128"/>
    </row>
    <row r="1758" spans="1:11" x14ac:dyDescent="0.3">
      <c r="A1758" s="73">
        <v>41296</v>
      </c>
      <c r="B1758" s="130">
        <v>1492.5600589999999</v>
      </c>
      <c r="C1758" s="125">
        <f t="shared" si="116"/>
        <v>2.0979720557158243E-2</v>
      </c>
      <c r="D1758" s="128">
        <f t="shared" si="117"/>
        <v>20979.720557158242</v>
      </c>
      <c r="E1758" s="128">
        <f t="shared" ca="1" si="118"/>
        <v>53717.920727859215</v>
      </c>
      <c r="F1758" s="124">
        <f t="shared" ca="1" si="119"/>
        <v>0.13416417857142848</v>
      </c>
      <c r="G1758" s="128"/>
      <c r="H1758" s="128"/>
      <c r="I1758" s="124"/>
      <c r="J1758" s="125"/>
      <c r="K1758" s="128"/>
    </row>
    <row r="1759" spans="1:11" x14ac:dyDescent="0.3">
      <c r="A1759" s="73">
        <v>41292</v>
      </c>
      <c r="B1759" s="130">
        <v>1485.9799800000001</v>
      </c>
      <c r="C1759" s="125">
        <f t="shared" si="116"/>
        <v>1.3304063080607165E-2</v>
      </c>
      <c r="D1759" s="128">
        <f t="shared" si="117"/>
        <v>13304.063080607164</v>
      </c>
      <c r="E1759" s="128">
        <f t="shared" ca="1" si="118"/>
        <v>53717.920727859215</v>
      </c>
      <c r="F1759" s="124">
        <f t="shared" ca="1" si="119"/>
        <v>0.1296963420087871</v>
      </c>
      <c r="G1759" s="128"/>
      <c r="H1759" s="128"/>
      <c r="I1759" s="124"/>
      <c r="J1759" s="125"/>
      <c r="K1759" s="128"/>
    </row>
    <row r="1760" spans="1:11" x14ac:dyDescent="0.3">
      <c r="A1760" s="73">
        <v>41291</v>
      </c>
      <c r="B1760" s="130">
        <v>1480.9399410000001</v>
      </c>
      <c r="C1760" s="125">
        <f t="shared" si="116"/>
        <v>1.4780313473554685E-2</v>
      </c>
      <c r="D1760" s="128">
        <f t="shared" si="117"/>
        <v>14780.313473554685</v>
      </c>
      <c r="E1760" s="128">
        <f t="shared" ca="1" si="118"/>
        <v>53717.920727859215</v>
      </c>
      <c r="F1760" s="124">
        <f t="shared" ca="1" si="119"/>
        <v>0.12661844123240784</v>
      </c>
      <c r="G1760" s="128"/>
      <c r="H1760" s="128"/>
      <c r="I1760" s="124"/>
      <c r="J1760" s="125"/>
      <c r="K1760" s="128"/>
    </row>
    <row r="1761" spans="1:11" x14ac:dyDescent="0.3">
      <c r="A1761" s="73">
        <v>41290</v>
      </c>
      <c r="B1761" s="130">
        <v>1472.630005</v>
      </c>
      <c r="C1761" s="125">
        <f t="shared" si="116"/>
        <v>6.9815516013262968E-3</v>
      </c>
      <c r="D1761" s="128">
        <f t="shared" si="117"/>
        <v>6981.5516013262968</v>
      </c>
      <c r="E1761" s="128">
        <f t="shared" ca="1" si="118"/>
        <v>53717.920727859215</v>
      </c>
      <c r="F1761" s="124">
        <f t="shared" ca="1" si="119"/>
        <v>0.12582945559207004</v>
      </c>
      <c r="G1761" s="128"/>
      <c r="H1761" s="128"/>
      <c r="I1761" s="124"/>
      <c r="J1761" s="125"/>
      <c r="K1761" s="128"/>
    </row>
    <row r="1762" spans="1:11" x14ac:dyDescent="0.3">
      <c r="A1762" s="73">
        <v>41289</v>
      </c>
      <c r="B1762" s="130">
        <v>1472.339966</v>
      </c>
      <c r="C1762" s="125">
        <f t="shared" si="116"/>
        <v>3.2358961224786764E-2</v>
      </c>
      <c r="D1762" s="128">
        <f t="shared" si="117"/>
        <v>32358.961224786763</v>
      </c>
      <c r="E1762" s="128">
        <f t="shared" ca="1" si="118"/>
        <v>53717.920727859215</v>
      </c>
      <c r="F1762" s="124">
        <f t="shared" ca="1" si="119"/>
        <v>0.13811089066231785</v>
      </c>
      <c r="G1762" s="128"/>
      <c r="H1762" s="128"/>
      <c r="I1762" s="124"/>
      <c r="J1762" s="125"/>
      <c r="K1762" s="128"/>
    </row>
    <row r="1763" spans="1:11" x14ac:dyDescent="0.3">
      <c r="A1763" s="73">
        <v>41288</v>
      </c>
      <c r="B1763" s="130">
        <v>1470.6800539999999</v>
      </c>
      <c r="C1763" s="125">
        <f t="shared" si="116"/>
        <v>4.8665528669567415E-2</v>
      </c>
      <c r="D1763" s="128">
        <f t="shared" si="117"/>
        <v>48665.528669567415</v>
      </c>
      <c r="E1763" s="128">
        <f t="shared" ca="1" si="118"/>
        <v>53717.920727859215</v>
      </c>
      <c r="F1763" s="124">
        <f t="shared" ca="1" si="119"/>
        <v>0.14086688500374223</v>
      </c>
      <c r="G1763" s="128"/>
      <c r="H1763" s="128"/>
      <c r="I1763" s="124"/>
      <c r="J1763" s="125"/>
      <c r="K1763" s="128"/>
    </row>
    <row r="1764" spans="1:11" x14ac:dyDescent="0.3">
      <c r="A1764" s="73">
        <v>41285</v>
      </c>
      <c r="B1764" s="130">
        <v>1472.0500489999999</v>
      </c>
      <c r="C1764" s="125">
        <f t="shared" si="116"/>
        <v>3.8043913626016446E-2</v>
      </c>
      <c r="D1764" s="128">
        <f t="shared" si="117"/>
        <v>38043.913626016445</v>
      </c>
      <c r="E1764" s="128">
        <f t="shared" ca="1" si="118"/>
        <v>53717.920727859215</v>
      </c>
      <c r="F1764" s="124">
        <f t="shared" ca="1" si="119"/>
        <v>0.13627946661520651</v>
      </c>
      <c r="G1764" s="128"/>
      <c r="H1764" s="128"/>
      <c r="I1764" s="124"/>
      <c r="J1764" s="125"/>
      <c r="K1764" s="128"/>
    </row>
    <row r="1765" spans="1:11" x14ac:dyDescent="0.3">
      <c r="A1765" s="73">
        <v>41284</v>
      </c>
      <c r="B1765" s="130">
        <v>1472.119995</v>
      </c>
      <c r="C1765" s="125">
        <f t="shared" si="116"/>
        <v>3.6828381299485624E-2</v>
      </c>
      <c r="D1765" s="128">
        <f t="shared" si="117"/>
        <v>36828.381299485627</v>
      </c>
      <c r="E1765" s="128">
        <f t="shared" ca="1" si="118"/>
        <v>53717.920727859215</v>
      </c>
      <c r="F1765" s="124">
        <f t="shared" ca="1" si="119"/>
        <v>0.13898862479866025</v>
      </c>
      <c r="G1765" s="128"/>
      <c r="H1765" s="128"/>
      <c r="I1765" s="124"/>
      <c r="J1765" s="125"/>
      <c r="K1765" s="128"/>
    </row>
    <row r="1766" spans="1:11" x14ac:dyDescent="0.3">
      <c r="A1766" s="73">
        <v>41283</v>
      </c>
      <c r="B1766" s="130">
        <v>1461.0200199999999</v>
      </c>
      <c r="C1766" s="125">
        <f t="shared" si="116"/>
        <v>2.4084214305536422E-2</v>
      </c>
      <c r="D1766" s="128">
        <f t="shared" si="117"/>
        <v>24084.214305536421</v>
      </c>
      <c r="E1766" s="128">
        <f t="shared" ca="1" si="118"/>
        <v>53717.920727859215</v>
      </c>
      <c r="F1766" s="124">
        <f t="shared" ca="1" si="119"/>
        <v>0.13075047191584166</v>
      </c>
      <c r="G1766" s="128"/>
      <c r="H1766" s="128"/>
      <c r="I1766" s="124"/>
      <c r="J1766" s="125"/>
      <c r="K1766" s="128"/>
    </row>
    <row r="1767" spans="1:11" x14ac:dyDescent="0.3">
      <c r="A1767" s="73">
        <v>41282</v>
      </c>
      <c r="B1767" s="130">
        <v>1457.150024</v>
      </c>
      <c r="C1767" s="125">
        <f t="shared" si="116"/>
        <v>1.8879138235080806E-2</v>
      </c>
      <c r="D1767" s="128">
        <f t="shared" si="117"/>
        <v>18879.138235080805</v>
      </c>
      <c r="E1767" s="128">
        <f t="shared" ca="1" si="118"/>
        <v>53717.920727859215</v>
      </c>
      <c r="F1767" s="124">
        <f t="shared" ca="1" si="119"/>
        <v>0.13777627840324635</v>
      </c>
      <c r="G1767" s="128"/>
      <c r="H1767" s="128"/>
      <c r="I1767" s="124"/>
      <c r="J1767" s="125"/>
      <c r="K1767" s="128"/>
    </row>
    <row r="1768" spans="1:11" x14ac:dyDescent="0.3">
      <c r="A1768" s="73">
        <v>41281</v>
      </c>
      <c r="B1768" s="130">
        <v>1461.8900149999999</v>
      </c>
      <c r="C1768" s="125">
        <f t="shared" si="116"/>
        <v>1.2606636288809536E-2</v>
      </c>
      <c r="D1768" s="128">
        <f t="shared" si="117"/>
        <v>12606.636288809535</v>
      </c>
      <c r="E1768" s="128">
        <f t="shared" ca="1" si="118"/>
        <v>53717.920727859215</v>
      </c>
      <c r="F1768" s="124">
        <f t="shared" ca="1" si="119"/>
        <v>0.14405893481857457</v>
      </c>
      <c r="G1768" s="128"/>
      <c r="H1768" s="128"/>
      <c r="I1768" s="124"/>
      <c r="J1768" s="125"/>
      <c r="K1768" s="128"/>
    </row>
    <row r="1769" spans="1:11" x14ac:dyDescent="0.3">
      <c r="A1769" s="73">
        <v>41278</v>
      </c>
      <c r="B1769" s="130">
        <v>1466.469971</v>
      </c>
      <c r="C1769" s="125">
        <f t="shared" si="116"/>
        <v>2.1353738127001254E-2</v>
      </c>
      <c r="D1769" s="128">
        <f t="shared" si="117"/>
        <v>21353.738127001256</v>
      </c>
      <c r="E1769" s="128">
        <f t="shared" ca="1" si="118"/>
        <v>53717.920727859215</v>
      </c>
      <c r="F1769" s="124">
        <f t="shared" ca="1" si="119"/>
        <v>0.14473163119669175</v>
      </c>
      <c r="G1769" s="128"/>
      <c r="H1769" s="128"/>
      <c r="I1769" s="124"/>
      <c r="J1769" s="125"/>
      <c r="K1769" s="128"/>
    </row>
    <row r="1770" spans="1:11" x14ac:dyDescent="0.3">
      <c r="A1770" s="73">
        <v>41277</v>
      </c>
      <c r="B1770" s="130">
        <v>1459.369995</v>
      </c>
      <c r="C1770" s="125">
        <f t="shared" si="116"/>
        <v>8.6950805997358938E-3</v>
      </c>
      <c r="D1770" s="128">
        <f t="shared" si="117"/>
        <v>8695.080599735893</v>
      </c>
      <c r="E1770" s="128">
        <f t="shared" ca="1" si="118"/>
        <v>53717.920727859215</v>
      </c>
      <c r="F1770" s="124">
        <f t="shared" ca="1" si="119"/>
        <v>0.14254281610851183</v>
      </c>
      <c r="G1770" s="128"/>
      <c r="H1770" s="128"/>
      <c r="I1770" s="124"/>
      <c r="J1770" s="125"/>
      <c r="K1770" s="128"/>
    </row>
    <row r="1771" spans="1:11" x14ac:dyDescent="0.3">
      <c r="A1771" s="73">
        <v>41276</v>
      </c>
      <c r="B1771" s="130">
        <v>1462.420044</v>
      </c>
      <c r="C1771" s="125">
        <f t="shared" si="116"/>
        <v>2.2413979233346648E-2</v>
      </c>
      <c r="D1771" s="128">
        <f t="shared" si="117"/>
        <v>22413.979233346647</v>
      </c>
      <c r="E1771" s="128">
        <f t="shared" ca="1" si="118"/>
        <v>53717.920727859215</v>
      </c>
      <c r="F1771" s="124">
        <f t="shared" ca="1" si="119"/>
        <v>0.14514586349615066</v>
      </c>
      <c r="G1771" s="128"/>
      <c r="H1771" s="128"/>
      <c r="I1771" s="124"/>
      <c r="J1771" s="125"/>
      <c r="K1771" s="128"/>
    </row>
    <row r="1772" spans="1:11" x14ac:dyDescent="0.3">
      <c r="A1772" s="73">
        <v>41274</v>
      </c>
      <c r="B1772" s="130">
        <v>1426.1899410000001</v>
      </c>
      <c r="C1772" s="125">
        <f t="shared" si="116"/>
        <v>8.9206025782102571E-3</v>
      </c>
      <c r="D1772" s="128">
        <f t="shared" si="117"/>
        <v>8920.602578210257</v>
      </c>
      <c r="E1772" s="128">
        <f t="shared" ca="1" si="118"/>
        <v>53717.920727859215</v>
      </c>
      <c r="F1772" s="124">
        <f t="shared" ca="1" si="119"/>
        <v>0.13405690856978847</v>
      </c>
      <c r="G1772" s="128"/>
      <c r="H1772" s="128"/>
      <c r="I1772" s="124"/>
      <c r="J1772" s="125"/>
      <c r="K1772" s="128"/>
    </row>
    <row r="1773" spans="1:11" x14ac:dyDescent="0.3">
      <c r="A1773" s="73">
        <v>41271</v>
      </c>
      <c r="B1773" s="130">
        <v>1402.4300539999999</v>
      </c>
      <c r="C1773" s="125">
        <f t="shared" si="116"/>
        <v>-1.1990487574436548E-2</v>
      </c>
      <c r="D1773" s="128">
        <f t="shared" si="117"/>
        <v>-11990.487574436547</v>
      </c>
      <c r="E1773" s="128">
        <f t="shared" ca="1" si="118"/>
        <v>53717.920727859215</v>
      </c>
      <c r="F1773" s="124">
        <f t="shared" ca="1" si="119"/>
        <v>0.11037832480280074</v>
      </c>
      <c r="G1773" s="128"/>
      <c r="H1773" s="128"/>
      <c r="I1773" s="124"/>
      <c r="J1773" s="125"/>
      <c r="K1773" s="128"/>
    </row>
    <row r="1774" spans="1:11" x14ac:dyDescent="0.3">
      <c r="A1774" s="73">
        <v>41270</v>
      </c>
      <c r="B1774" s="130">
        <v>1418.099976</v>
      </c>
      <c r="C1774" s="125">
        <f t="shared" si="116"/>
        <v>-7.2664679556797562E-3</v>
      </c>
      <c r="D1774" s="128">
        <f t="shared" si="117"/>
        <v>-7266.4679556797564</v>
      </c>
      <c r="E1774" s="128">
        <f t="shared" ca="1" si="118"/>
        <v>53717.920727859215</v>
      </c>
      <c r="F1774" s="124">
        <f t="shared" ca="1" si="119"/>
        <v>0.13480679153828157</v>
      </c>
      <c r="G1774" s="128"/>
      <c r="H1774" s="128"/>
      <c r="I1774" s="124"/>
      <c r="J1774" s="125"/>
      <c r="K1774" s="128"/>
    </row>
    <row r="1775" spans="1:11" x14ac:dyDescent="0.3">
      <c r="A1775" s="73">
        <v>41269</v>
      </c>
      <c r="B1775" s="130">
        <v>1419.829956</v>
      </c>
      <c r="C1775" s="125">
        <f t="shared" si="116"/>
        <v>-5.6098793917637169E-3</v>
      </c>
      <c r="D1775" s="128">
        <f t="shared" si="117"/>
        <v>-5609.8793917637167</v>
      </c>
      <c r="E1775" s="128">
        <f t="shared" ca="1" si="118"/>
        <v>53717.920727859215</v>
      </c>
      <c r="F1775" s="124">
        <f t="shared" ca="1" si="119"/>
        <v>0.12201377825028348</v>
      </c>
      <c r="G1775" s="128"/>
      <c r="H1775" s="128"/>
      <c r="I1775" s="124"/>
      <c r="J1775" s="125"/>
      <c r="K1775" s="128"/>
    </row>
    <row r="1776" spans="1:11" x14ac:dyDescent="0.3">
      <c r="A1776" s="73">
        <v>41267</v>
      </c>
      <c r="B1776" s="130">
        <v>1426.660034</v>
      </c>
      <c r="C1776" s="125">
        <f t="shared" si="116"/>
        <v>5.7170947233882163E-3</v>
      </c>
      <c r="D1776" s="128">
        <f t="shared" si="117"/>
        <v>5717.0947233882162</v>
      </c>
      <c r="E1776" s="128">
        <f t="shared" ca="1" si="118"/>
        <v>53717.920727859215</v>
      </c>
      <c r="F1776" s="124">
        <f t="shared" ca="1" si="119"/>
        <v>0.12750040195839629</v>
      </c>
      <c r="G1776" s="128"/>
      <c r="H1776" s="128"/>
      <c r="I1776" s="124"/>
      <c r="J1776" s="125"/>
      <c r="K1776" s="128"/>
    </row>
    <row r="1777" spans="1:11" x14ac:dyDescent="0.3">
      <c r="A1777" s="73">
        <v>41264</v>
      </c>
      <c r="B1777" s="130">
        <v>1430.150024</v>
      </c>
      <c r="C1777" s="125">
        <f t="shared" si="116"/>
        <v>8.5186757071289421E-3</v>
      </c>
      <c r="D1777" s="128">
        <f t="shared" si="117"/>
        <v>8518.6757071289412</v>
      </c>
      <c r="E1777" s="128">
        <f t="shared" ca="1" si="118"/>
        <v>53717.920727859215</v>
      </c>
      <c r="F1777" s="124">
        <f t="shared" ca="1" si="119"/>
        <v>0.14047051355661888</v>
      </c>
      <c r="G1777" s="128"/>
      <c r="H1777" s="128"/>
      <c r="I1777" s="124"/>
      <c r="J1777" s="125"/>
      <c r="K1777" s="128"/>
    </row>
    <row r="1778" spans="1:11" x14ac:dyDescent="0.3">
      <c r="A1778" s="73">
        <v>41263</v>
      </c>
      <c r="B1778" s="130">
        <v>1443.6899410000001</v>
      </c>
      <c r="C1778" s="125">
        <f t="shared" si="116"/>
        <v>2.1040497645861356E-2</v>
      </c>
      <c r="D1778" s="128">
        <f t="shared" si="117"/>
        <v>21040.497645861356</v>
      </c>
      <c r="E1778" s="128">
        <f t="shared" ca="1" si="118"/>
        <v>53717.920727859215</v>
      </c>
      <c r="F1778" s="124">
        <f t="shared" ca="1" si="119"/>
        <v>0.16078375732699413</v>
      </c>
      <c r="G1778" s="128"/>
      <c r="H1778" s="128"/>
      <c r="I1778" s="124"/>
      <c r="J1778" s="125"/>
      <c r="K1778" s="128"/>
    </row>
    <row r="1779" spans="1:11" x14ac:dyDescent="0.3">
      <c r="A1779" s="73">
        <v>41262</v>
      </c>
      <c r="B1779" s="130">
        <v>1435.8100589999999</v>
      </c>
      <c r="C1779" s="125">
        <f t="shared" si="116"/>
        <v>1.8825236613070562E-2</v>
      </c>
      <c r="D1779" s="128">
        <f t="shared" si="117"/>
        <v>18825.236613070563</v>
      </c>
      <c r="E1779" s="128">
        <f t="shared" ca="1" si="118"/>
        <v>53717.920727859215</v>
      </c>
      <c r="F1779" s="124">
        <f t="shared" ca="1" si="119"/>
        <v>0.15669862428241954</v>
      </c>
      <c r="G1779" s="128"/>
      <c r="H1779" s="128"/>
      <c r="I1779" s="124"/>
      <c r="J1779" s="125"/>
      <c r="K1779" s="128"/>
    </row>
    <row r="1780" spans="1:11" x14ac:dyDescent="0.3">
      <c r="A1780" s="73">
        <v>41261</v>
      </c>
      <c r="B1780" s="130">
        <v>1446.790039</v>
      </c>
      <c r="C1780" s="125">
        <f t="shared" si="116"/>
        <v>2.824348005832733E-2</v>
      </c>
      <c r="D1780" s="128">
        <f t="shared" si="117"/>
        <v>28243.480058327332</v>
      </c>
      <c r="E1780" s="128">
        <f t="shared" ca="1" si="118"/>
        <v>53717.920727859215</v>
      </c>
      <c r="F1780" s="124">
        <f t="shared" ca="1" si="119"/>
        <v>0.20030702103734899</v>
      </c>
      <c r="G1780" s="128"/>
      <c r="H1780" s="128"/>
      <c r="I1780" s="124"/>
      <c r="J1780" s="125"/>
      <c r="K1780" s="128"/>
    </row>
    <row r="1781" spans="1:11" x14ac:dyDescent="0.3">
      <c r="A1781" s="73">
        <v>41260</v>
      </c>
      <c r="B1781" s="130">
        <v>1430.3599850000001</v>
      </c>
      <c r="C1781" s="125">
        <f t="shared" si="116"/>
        <v>1.48283914253029E-2</v>
      </c>
      <c r="D1781" s="128">
        <f t="shared" si="117"/>
        <v>14828.3914253029</v>
      </c>
      <c r="E1781" s="128">
        <f t="shared" ca="1" si="118"/>
        <v>53717.920727859215</v>
      </c>
      <c r="F1781" s="124">
        <f t="shared" ca="1" si="119"/>
        <v>0.17275301733794457</v>
      </c>
      <c r="G1781" s="128"/>
      <c r="H1781" s="128"/>
      <c r="I1781" s="124"/>
      <c r="J1781" s="125"/>
      <c r="K1781" s="128"/>
    </row>
    <row r="1782" spans="1:11" x14ac:dyDescent="0.3">
      <c r="A1782" s="73">
        <v>41257</v>
      </c>
      <c r="B1782" s="130">
        <v>1413.579956</v>
      </c>
      <c r="C1782" s="125">
        <f t="shared" si="116"/>
        <v>-1.8359939420526938E-3</v>
      </c>
      <c r="D1782" s="128">
        <f t="shared" si="117"/>
        <v>-1835.9939420526939</v>
      </c>
      <c r="E1782" s="128">
        <f t="shared" ca="1" si="118"/>
        <v>53717.920727859215</v>
      </c>
      <c r="F1782" s="124">
        <f t="shared" ca="1" si="119"/>
        <v>0.16272256302693822</v>
      </c>
      <c r="G1782" s="128"/>
      <c r="H1782" s="128"/>
      <c r="I1782" s="124"/>
      <c r="J1782" s="125"/>
      <c r="K1782" s="128"/>
    </row>
    <row r="1783" spans="1:11" x14ac:dyDescent="0.3">
      <c r="A1783" s="73">
        <v>41256</v>
      </c>
      <c r="B1783" s="130">
        <v>1419.4499510000001</v>
      </c>
      <c r="C1783" s="125">
        <f t="shared" si="116"/>
        <v>2.4718387804090192E-3</v>
      </c>
      <c r="D1783" s="128">
        <f t="shared" si="117"/>
        <v>2471.8387804090194</v>
      </c>
      <c r="E1783" s="128">
        <f t="shared" ca="1" si="118"/>
        <v>53717.920727859215</v>
      </c>
      <c r="F1783" s="124">
        <f t="shared" ca="1" si="119"/>
        <v>0.17133733908684157</v>
      </c>
      <c r="G1783" s="128"/>
      <c r="H1783" s="128"/>
      <c r="I1783" s="124"/>
      <c r="J1783" s="125"/>
      <c r="K1783" s="128"/>
    </row>
    <row r="1784" spans="1:11" x14ac:dyDescent="0.3">
      <c r="A1784" s="73">
        <v>41255</v>
      </c>
      <c r="B1784" s="130">
        <v>1428.4799800000001</v>
      </c>
      <c r="C1784" s="125">
        <f t="shared" si="116"/>
        <v>1.3156628548610438E-2</v>
      </c>
      <c r="D1784" s="128">
        <f t="shared" si="117"/>
        <v>13156.628548610439</v>
      </c>
      <c r="E1784" s="128">
        <f t="shared" ca="1" si="118"/>
        <v>53717.920727859215</v>
      </c>
      <c r="F1784" s="124">
        <f t="shared" ca="1" si="119"/>
        <v>0.16541163495079081</v>
      </c>
      <c r="G1784" s="128"/>
      <c r="H1784" s="128"/>
      <c r="I1784" s="124"/>
      <c r="J1784" s="125"/>
      <c r="K1784" s="128"/>
    </row>
    <row r="1785" spans="1:11" x14ac:dyDescent="0.3">
      <c r="A1785" s="73">
        <v>41254</v>
      </c>
      <c r="B1785" s="130">
        <v>1427.839966</v>
      </c>
      <c r="C1785" s="125">
        <f t="shared" si="116"/>
        <v>2.0658517319436465E-2</v>
      </c>
      <c r="D1785" s="128">
        <f t="shared" si="117"/>
        <v>20658.517319436465</v>
      </c>
      <c r="E1785" s="128">
        <f t="shared" ca="1" si="118"/>
        <v>53717.920727859215</v>
      </c>
      <c r="F1785" s="124">
        <f t="shared" ca="1" si="119"/>
        <v>0.15477124353066873</v>
      </c>
      <c r="G1785" s="128"/>
      <c r="H1785" s="128"/>
      <c r="I1785" s="124"/>
      <c r="J1785" s="125"/>
      <c r="K1785" s="128"/>
    </row>
    <row r="1786" spans="1:11" x14ac:dyDescent="0.3">
      <c r="A1786" s="73">
        <v>41253</v>
      </c>
      <c r="B1786" s="130">
        <v>1418.5500489999999</v>
      </c>
      <c r="C1786" s="125">
        <f t="shared" si="116"/>
        <v>8.7179811134252549E-3</v>
      </c>
      <c r="D1786" s="128">
        <f t="shared" si="117"/>
        <v>8717.9811134252541</v>
      </c>
      <c r="E1786" s="128">
        <f t="shared" ca="1" si="118"/>
        <v>53717.920727859215</v>
      </c>
      <c r="F1786" s="124">
        <f t="shared" ca="1" si="119"/>
        <v>0.13014771921280066</v>
      </c>
      <c r="G1786" s="128"/>
      <c r="H1786" s="128"/>
      <c r="I1786" s="124"/>
      <c r="J1786" s="125"/>
      <c r="K1786" s="128"/>
    </row>
    <row r="1787" spans="1:11" x14ac:dyDescent="0.3">
      <c r="A1787" s="73">
        <v>41250</v>
      </c>
      <c r="B1787" s="130">
        <v>1418.0699460000001</v>
      </c>
      <c r="C1787" s="125">
        <f t="shared" si="116"/>
        <v>6.3300016663094816E-3</v>
      </c>
      <c r="D1787" s="128">
        <f t="shared" si="117"/>
        <v>6330.0016663094812</v>
      </c>
      <c r="E1787" s="128">
        <f t="shared" ca="1" si="118"/>
        <v>53717.920727859215</v>
      </c>
      <c r="F1787" s="124">
        <f t="shared" ca="1" si="119"/>
        <v>0.14883944875614441</v>
      </c>
      <c r="G1787" s="128"/>
      <c r="H1787" s="128"/>
      <c r="I1787" s="124"/>
      <c r="J1787" s="125"/>
      <c r="K1787" s="128"/>
    </row>
    <row r="1788" spans="1:11" x14ac:dyDescent="0.3">
      <c r="A1788" s="73">
        <v>41249</v>
      </c>
      <c r="B1788" s="130">
        <v>1413.9399410000001</v>
      </c>
      <c r="C1788" s="125">
        <f t="shared" si="116"/>
        <v>1.6469746534853558E-2</v>
      </c>
      <c r="D1788" s="128">
        <f t="shared" si="117"/>
        <v>16469.746534853559</v>
      </c>
      <c r="E1788" s="128">
        <f t="shared" ca="1" si="118"/>
        <v>53717.920727859215</v>
      </c>
      <c r="F1788" s="124">
        <f t="shared" ca="1" si="119"/>
        <v>0.12127574704977961</v>
      </c>
      <c r="G1788" s="128"/>
      <c r="H1788" s="128"/>
      <c r="I1788" s="124"/>
      <c r="J1788" s="125"/>
      <c r="K1788" s="128"/>
    </row>
    <row r="1789" spans="1:11" x14ac:dyDescent="0.3">
      <c r="A1789" s="73">
        <v>41248</v>
      </c>
      <c r="B1789" s="130">
        <v>1409.280029</v>
      </c>
      <c r="C1789" s="125">
        <f t="shared" si="116"/>
        <v>1.5470395145766869E-2</v>
      </c>
      <c r="D1789" s="128">
        <f t="shared" si="117"/>
        <v>15470.395145766868</v>
      </c>
      <c r="E1789" s="128">
        <f t="shared" ca="1" si="118"/>
        <v>53717.920727859215</v>
      </c>
      <c r="F1789" s="124">
        <f t="shared" ca="1" si="119"/>
        <v>0.11983604017199068</v>
      </c>
      <c r="G1789" s="128"/>
      <c r="H1789" s="128"/>
      <c r="I1789" s="124"/>
      <c r="J1789" s="125"/>
      <c r="K1789" s="128"/>
    </row>
    <row r="1790" spans="1:11" x14ac:dyDescent="0.3">
      <c r="A1790" s="73">
        <v>41247</v>
      </c>
      <c r="B1790" s="130">
        <v>1407.0500489999999</v>
      </c>
      <c r="C1790" s="125">
        <f t="shared" si="116"/>
        <v>1.4536144742523183E-2</v>
      </c>
      <c r="D1790" s="128">
        <f t="shared" si="117"/>
        <v>14536.144742523182</v>
      </c>
      <c r="E1790" s="128">
        <f t="shared" ca="1" si="118"/>
        <v>53717.920727859215</v>
      </c>
      <c r="F1790" s="124">
        <f t="shared" ca="1" si="119"/>
        <v>0.11930036135267108</v>
      </c>
      <c r="G1790" s="128"/>
      <c r="H1790" s="128"/>
      <c r="I1790" s="124"/>
      <c r="J1790" s="125"/>
      <c r="K1790" s="128"/>
    </row>
    <row r="1791" spans="1:11" x14ac:dyDescent="0.3">
      <c r="A1791" s="73">
        <v>41246</v>
      </c>
      <c r="B1791" s="130">
        <v>1409.459961</v>
      </c>
      <c r="C1791" s="125">
        <f t="shared" si="116"/>
        <v>3.6459066842445376E-2</v>
      </c>
      <c r="D1791" s="128">
        <f t="shared" si="117"/>
        <v>36459.066842445376</v>
      </c>
      <c r="E1791" s="128">
        <f t="shared" ca="1" si="118"/>
        <v>53717.920727859215</v>
      </c>
      <c r="F1791" s="124">
        <f t="shared" ca="1" si="119"/>
        <v>0.13275141298599102</v>
      </c>
      <c r="G1791" s="128"/>
      <c r="H1791" s="128"/>
      <c r="I1791" s="124"/>
      <c r="J1791" s="125"/>
      <c r="K1791" s="128"/>
    </row>
    <row r="1792" spans="1:11" x14ac:dyDescent="0.3">
      <c r="A1792" s="73">
        <v>41243</v>
      </c>
      <c r="B1792" s="130">
        <v>1416.1800539999999</v>
      </c>
      <c r="C1792" s="125">
        <f t="shared" si="116"/>
        <v>4.6441075010091648E-2</v>
      </c>
      <c r="D1792" s="128">
        <f t="shared" si="117"/>
        <v>46441.075010091648</v>
      </c>
      <c r="E1792" s="128">
        <f t="shared" ca="1" si="118"/>
        <v>53717.920727859215</v>
      </c>
      <c r="F1792" s="124">
        <f t="shared" ca="1" si="119"/>
        <v>0.13787792192275994</v>
      </c>
      <c r="G1792" s="128"/>
      <c r="H1792" s="128"/>
      <c r="I1792" s="124"/>
      <c r="J1792" s="125"/>
      <c r="K1792" s="128"/>
    </row>
    <row r="1793" spans="1:11" x14ac:dyDescent="0.3">
      <c r="A1793" s="73">
        <v>41242</v>
      </c>
      <c r="B1793" s="130">
        <v>1415.9499510000001</v>
      </c>
      <c r="C1793" s="125">
        <f t="shared" si="116"/>
        <v>4.4603767970282204E-2</v>
      </c>
      <c r="D1793" s="128">
        <f t="shared" si="117"/>
        <v>44603.767970282206</v>
      </c>
      <c r="E1793" s="128">
        <f t="shared" ca="1" si="118"/>
        <v>53717.920727859215</v>
      </c>
      <c r="F1793" s="124">
        <f t="shared" ca="1" si="119"/>
        <v>0.13552158472231812</v>
      </c>
      <c r="G1793" s="128"/>
      <c r="H1793" s="128"/>
      <c r="I1793" s="124"/>
      <c r="J1793" s="125"/>
      <c r="K1793" s="128"/>
    </row>
    <row r="1794" spans="1:11" x14ac:dyDescent="0.3">
      <c r="A1794" s="73">
        <v>41241</v>
      </c>
      <c r="B1794" s="130">
        <v>1409.9300539999999</v>
      </c>
      <c r="C1794" s="125">
        <f t="shared" si="116"/>
        <v>2.5754275463704568E-2</v>
      </c>
      <c r="D1794" s="128">
        <f t="shared" si="117"/>
        <v>25754.275463704569</v>
      </c>
      <c r="E1794" s="128">
        <f t="shared" ca="1" si="118"/>
        <v>53717.920727859215</v>
      </c>
      <c r="F1794" s="124">
        <f t="shared" ca="1" si="119"/>
        <v>0.17967028137831353</v>
      </c>
      <c r="G1794" s="128"/>
      <c r="H1794" s="128"/>
      <c r="I1794" s="124"/>
      <c r="J1794" s="125"/>
      <c r="K1794" s="128"/>
    </row>
    <row r="1795" spans="1:11" x14ac:dyDescent="0.3">
      <c r="A1795" s="73">
        <v>41240</v>
      </c>
      <c r="B1795" s="130">
        <v>1398.9399410000001</v>
      </c>
      <c r="C1795" s="125">
        <f t="shared" si="116"/>
        <v>1.3702536613426242E-2</v>
      </c>
      <c r="D1795" s="128">
        <f t="shared" si="117"/>
        <v>13702.536613426242</v>
      </c>
      <c r="E1795" s="128">
        <f t="shared" ca="1" si="118"/>
        <v>53717.920727859215</v>
      </c>
      <c r="F1795" s="124">
        <f t="shared" ca="1" si="119"/>
        <v>0.17306602114776326</v>
      </c>
      <c r="G1795" s="128"/>
      <c r="H1795" s="128"/>
      <c r="I1795" s="124"/>
      <c r="J1795" s="125"/>
      <c r="K1795" s="128"/>
    </row>
    <row r="1796" spans="1:11" x14ac:dyDescent="0.3">
      <c r="A1796" s="73">
        <v>41239</v>
      </c>
      <c r="B1796" s="130">
        <v>1406.290039</v>
      </c>
      <c r="C1796" s="125">
        <f t="shared" si="116"/>
        <v>1.916154905234424E-2</v>
      </c>
      <c r="D1796" s="128">
        <f t="shared" si="117"/>
        <v>19161.549052344239</v>
      </c>
      <c r="E1796" s="128">
        <f t="shared" ca="1" si="118"/>
        <v>54630.88209041566</v>
      </c>
      <c r="F1796" s="124">
        <f t="shared" ca="1" si="119"/>
        <v>0.21371053500715176</v>
      </c>
      <c r="G1796" s="128"/>
      <c r="H1796" s="128"/>
      <c r="I1796" s="124"/>
      <c r="J1796" s="125"/>
      <c r="K1796" s="128"/>
    </row>
    <row r="1797" spans="1:11" x14ac:dyDescent="0.3">
      <c r="A1797" s="73">
        <v>41236</v>
      </c>
      <c r="B1797" s="130">
        <v>1409.150024</v>
      </c>
      <c r="C1797" s="125">
        <f t="shared" si="116"/>
        <v>2.2968990258009025E-2</v>
      </c>
      <c r="D1797" s="128">
        <f t="shared" si="117"/>
        <v>22968.990258009024</v>
      </c>
      <c r="E1797" s="128">
        <f t="shared" ca="1" si="118"/>
        <v>55855.39570920384</v>
      </c>
      <c r="F1797" s="124">
        <f t="shared" ca="1" si="119"/>
        <v>0.21291281272553597</v>
      </c>
      <c r="G1797" s="128"/>
      <c r="H1797" s="128"/>
      <c r="I1797" s="124"/>
      <c r="J1797" s="125"/>
      <c r="K1797" s="128"/>
    </row>
    <row r="1798" spans="1:11" x14ac:dyDescent="0.3">
      <c r="A1798" s="73">
        <v>41234</v>
      </c>
      <c r="B1798" s="130">
        <v>1391.030029</v>
      </c>
      <c r="C1798" s="125">
        <f t="shared" si="116"/>
        <v>-2.5098061190620413E-3</v>
      </c>
      <c r="D1798" s="128">
        <f t="shared" si="117"/>
        <v>-2509.8061190620415</v>
      </c>
      <c r="E1798" s="128">
        <f t="shared" ca="1" si="118"/>
        <v>55855.39570920384</v>
      </c>
      <c r="F1798" s="124">
        <f t="shared" ca="1" si="119"/>
        <v>0.17086123643683027</v>
      </c>
      <c r="G1798" s="128"/>
      <c r="H1798" s="128"/>
      <c r="I1798" s="124"/>
      <c r="J1798" s="125"/>
      <c r="K1798" s="128"/>
    </row>
    <row r="1799" spans="1:11" x14ac:dyDescent="0.3">
      <c r="A1799" s="73">
        <v>41233</v>
      </c>
      <c r="B1799" s="130">
        <v>1387.8100589999999</v>
      </c>
      <c r="C1799" s="125">
        <f t="shared" si="116"/>
        <v>-2.8409576917968082E-2</v>
      </c>
      <c r="D1799" s="128">
        <f t="shared" si="117"/>
        <v>-28409.576917968083</v>
      </c>
      <c r="E1799" s="128">
        <f t="shared" ca="1" si="118"/>
        <v>59421.837919326899</v>
      </c>
      <c r="F1799" s="124">
        <f t="shared" ca="1" si="119"/>
        <v>0.16331378754570536</v>
      </c>
      <c r="G1799" s="128"/>
      <c r="H1799" s="128"/>
      <c r="I1799" s="124"/>
      <c r="J1799" s="125"/>
      <c r="K1799" s="128"/>
    </row>
    <row r="1800" spans="1:11" x14ac:dyDescent="0.3">
      <c r="A1800" s="73">
        <v>41232</v>
      </c>
      <c r="B1800" s="130">
        <v>1386.8900149999999</v>
      </c>
      <c r="C1800" s="125">
        <f t="shared" ref="C1800:C1863" si="120">B1800/B1810-1</f>
        <v>-2.1428668547558871E-2</v>
      </c>
      <c r="D1800" s="128">
        <f t="shared" ref="D1800:D1863" si="121">C1800*$B$5</f>
        <v>-21428.668547558871</v>
      </c>
      <c r="E1800" s="128">
        <f t="shared" ref="E1800:E1863" ca="1" si="122">ABS(_xlfn.PERCENTILE.INC(OFFSET(D1800,0,0,Window),1-VaRLevel))</f>
        <v>59421.837919326899</v>
      </c>
      <c r="F1800" s="124">
        <f t="shared" ca="1" si="119"/>
        <v>0.14086290266054391</v>
      </c>
      <c r="G1800" s="128"/>
      <c r="H1800" s="128"/>
      <c r="I1800" s="124"/>
      <c r="J1800" s="125"/>
      <c r="K1800" s="128"/>
    </row>
    <row r="1801" spans="1:11" x14ac:dyDescent="0.3">
      <c r="A1801" s="73">
        <v>41229</v>
      </c>
      <c r="B1801" s="130">
        <v>1359.880005</v>
      </c>
      <c r="C1801" s="125">
        <f t="shared" si="120"/>
        <v>-3.841037185837104E-2</v>
      </c>
      <c r="D1801" s="128">
        <f t="shared" si="121"/>
        <v>-38410.371858371036</v>
      </c>
      <c r="E1801" s="128">
        <f t="shared" ca="1" si="122"/>
        <v>59421.837919326899</v>
      </c>
      <c r="F1801" s="124">
        <f t="shared" ref="F1801:F1864" ca="1" si="123">B1801/OFFSET(B1801,250,0)-1</f>
        <v>0.1182028232253014</v>
      </c>
      <c r="G1801" s="128"/>
      <c r="H1801" s="128"/>
      <c r="I1801" s="124"/>
      <c r="J1801" s="125"/>
      <c r="K1801" s="128"/>
    </row>
    <row r="1802" spans="1:11" x14ac:dyDescent="0.3">
      <c r="A1802" s="73">
        <v>41228</v>
      </c>
      <c r="B1802" s="130">
        <v>1353.329956</v>
      </c>
      <c r="C1802" s="125">
        <f t="shared" si="120"/>
        <v>-5.2017744428444646E-2</v>
      </c>
      <c r="D1802" s="128">
        <f t="shared" si="121"/>
        <v>-52017.744428444646</v>
      </c>
      <c r="E1802" s="128">
        <f t="shared" ca="1" si="122"/>
        <v>59421.837919326899</v>
      </c>
      <c r="F1802" s="124">
        <f t="shared" ca="1" si="123"/>
        <v>9.4121576185709932E-2</v>
      </c>
      <c r="G1802" s="128"/>
      <c r="H1802" s="128"/>
      <c r="I1802" s="124"/>
      <c r="J1802" s="125"/>
      <c r="K1802" s="128"/>
    </row>
    <row r="1803" spans="1:11" x14ac:dyDescent="0.3">
      <c r="A1803" s="73">
        <v>41227</v>
      </c>
      <c r="B1803" s="130">
        <v>1355.48999</v>
      </c>
      <c r="C1803" s="125">
        <f t="shared" si="120"/>
        <v>-4.0130043787940828E-2</v>
      </c>
      <c r="D1803" s="128">
        <f t="shared" si="121"/>
        <v>-40130.043787940827</v>
      </c>
      <c r="E1803" s="128">
        <f t="shared" ca="1" si="122"/>
        <v>59421.837919326899</v>
      </c>
      <c r="F1803" s="124">
        <f t="shared" ca="1" si="123"/>
        <v>7.7658729393258907E-2</v>
      </c>
      <c r="G1803" s="128"/>
      <c r="H1803" s="128"/>
      <c r="I1803" s="124"/>
      <c r="J1803" s="125"/>
      <c r="K1803" s="128"/>
    </row>
    <row r="1804" spans="1:11" x14ac:dyDescent="0.3">
      <c r="A1804" s="73">
        <v>41226</v>
      </c>
      <c r="B1804" s="130">
        <v>1374.530029</v>
      </c>
      <c r="C1804" s="125">
        <f t="shared" si="120"/>
        <v>-2.6495398928586655E-2</v>
      </c>
      <c r="D1804" s="128">
        <f t="shared" si="121"/>
        <v>-26495.398928586656</v>
      </c>
      <c r="E1804" s="128">
        <f t="shared" ca="1" si="122"/>
        <v>59421.837919326899</v>
      </c>
      <c r="F1804" s="124">
        <f t="shared" ca="1" si="123"/>
        <v>9.8060359772683459E-2</v>
      </c>
      <c r="G1804" s="128"/>
      <c r="H1804" s="128"/>
      <c r="I1804" s="124"/>
      <c r="J1804" s="125"/>
      <c r="K1804" s="128"/>
    </row>
    <row r="1805" spans="1:11" x14ac:dyDescent="0.3">
      <c r="A1805" s="73">
        <v>41225</v>
      </c>
      <c r="B1805" s="130">
        <v>1380.030029</v>
      </c>
      <c r="C1805" s="125">
        <f t="shared" si="120"/>
        <v>-2.3312556300603804E-2</v>
      </c>
      <c r="D1805" s="128">
        <f t="shared" si="121"/>
        <v>-23312.556300603803</v>
      </c>
      <c r="E1805" s="128">
        <f t="shared" ca="1" si="122"/>
        <v>59421.837919326899</v>
      </c>
      <c r="F1805" s="124">
        <f t="shared" ca="1" si="123"/>
        <v>9.1925509519493742E-2</v>
      </c>
      <c r="G1805" s="128"/>
      <c r="H1805" s="128"/>
      <c r="I1805" s="124"/>
      <c r="J1805" s="125"/>
      <c r="K1805" s="128"/>
    </row>
    <row r="1806" spans="1:11" x14ac:dyDescent="0.3">
      <c r="A1806" s="73">
        <v>41222</v>
      </c>
      <c r="B1806" s="130">
        <v>1379.849976</v>
      </c>
      <c r="C1806" s="125">
        <f t="shared" si="120"/>
        <v>-2.0514657675244075E-2</v>
      </c>
      <c r="D1806" s="128">
        <f t="shared" si="121"/>
        <v>-20514.657675244074</v>
      </c>
      <c r="E1806" s="128">
        <f t="shared" ca="1" si="122"/>
        <v>59421.837919326899</v>
      </c>
      <c r="F1806" s="124">
        <f t="shared" ca="1" si="123"/>
        <v>0.11305156936317395</v>
      </c>
      <c r="G1806" s="128"/>
      <c r="H1806" s="128"/>
      <c r="I1806" s="124"/>
      <c r="J1806" s="125"/>
      <c r="K1806" s="128"/>
    </row>
    <row r="1807" spans="1:11" x14ac:dyDescent="0.3">
      <c r="A1807" s="73">
        <v>41221</v>
      </c>
      <c r="B1807" s="130">
        <v>1377.51001</v>
      </c>
      <c r="C1807" s="125">
        <f t="shared" si="120"/>
        <v>-2.5192642736863835E-2</v>
      </c>
      <c r="D1807" s="128">
        <f t="shared" si="121"/>
        <v>-25192.642736863836</v>
      </c>
      <c r="E1807" s="128">
        <f t="shared" ca="1" si="122"/>
        <v>59421.837919326899</v>
      </c>
      <c r="F1807" s="124">
        <f t="shared" ca="1" si="123"/>
        <v>0.12074691798708481</v>
      </c>
      <c r="G1807" s="128"/>
      <c r="H1807" s="128"/>
      <c r="I1807" s="124"/>
      <c r="J1807" s="125"/>
      <c r="K1807" s="128"/>
    </row>
    <row r="1808" spans="1:11" x14ac:dyDescent="0.3">
      <c r="A1808" s="73">
        <v>41220</v>
      </c>
      <c r="B1808" s="130">
        <v>1394.530029</v>
      </c>
      <c r="C1808" s="125">
        <f t="shared" si="120"/>
        <v>-2.7402267006822689E-2</v>
      </c>
      <c r="D1808" s="128">
        <f t="shared" si="121"/>
        <v>-27402.267006822691</v>
      </c>
      <c r="E1808" s="128">
        <f t="shared" ca="1" si="122"/>
        <v>59421.837919326899</v>
      </c>
      <c r="F1808" s="124">
        <f t="shared" ca="1" si="123"/>
        <v>9.2960358729186954E-2</v>
      </c>
      <c r="G1808" s="128"/>
      <c r="H1808" s="128"/>
      <c r="I1808" s="124"/>
      <c r="J1808" s="125"/>
      <c r="K1808" s="128"/>
    </row>
    <row r="1809" spans="1:11" x14ac:dyDescent="0.3">
      <c r="A1809" s="73">
        <v>41219</v>
      </c>
      <c r="B1809" s="130">
        <v>1428.3900149999999</v>
      </c>
      <c r="C1809" s="125">
        <f t="shared" si="120"/>
        <v>-3.3491206313177591E-3</v>
      </c>
      <c r="D1809" s="128">
        <f t="shared" si="121"/>
        <v>-3349.120631317759</v>
      </c>
      <c r="E1809" s="128">
        <f t="shared" ca="1" si="122"/>
        <v>59421.837919326899</v>
      </c>
      <c r="F1809" s="124">
        <f t="shared" ca="1" si="123"/>
        <v>0.13263608591028642</v>
      </c>
      <c r="G1809" s="128"/>
      <c r="H1809" s="128"/>
      <c r="I1809" s="124"/>
      <c r="J1809" s="125"/>
      <c r="K1809" s="128"/>
    </row>
    <row r="1810" spans="1:11" x14ac:dyDescent="0.3">
      <c r="A1810" s="73">
        <v>41218</v>
      </c>
      <c r="B1810" s="130">
        <v>1417.26001</v>
      </c>
      <c r="C1810" s="125">
        <f t="shared" si="120"/>
        <v>-2.7502131921907425E-2</v>
      </c>
      <c r="D1810" s="128">
        <f t="shared" si="121"/>
        <v>-27502.131921907425</v>
      </c>
      <c r="E1810" s="128">
        <f t="shared" ca="1" si="122"/>
        <v>59421.837919326899</v>
      </c>
      <c r="F1810" s="124">
        <f t="shared" ca="1" si="123"/>
        <v>0.13088581714267633</v>
      </c>
      <c r="G1810" s="128"/>
      <c r="H1810" s="128"/>
      <c r="I1810" s="124"/>
      <c r="J1810" s="125"/>
      <c r="K1810" s="128"/>
    </row>
    <row r="1811" spans="1:11" x14ac:dyDescent="0.3">
      <c r="A1811" s="73">
        <v>41215</v>
      </c>
      <c r="B1811" s="130">
        <v>1414.1999510000001</v>
      </c>
      <c r="C1811" s="125">
        <f t="shared" si="120"/>
        <v>-3.197327823952778E-2</v>
      </c>
      <c r="D1811" s="128">
        <f t="shared" si="121"/>
        <v>-31973.278239527779</v>
      </c>
      <c r="E1811" s="128">
        <f t="shared" ca="1" si="122"/>
        <v>59421.837919326899</v>
      </c>
      <c r="F1811" s="124">
        <f t="shared" ca="1" si="123"/>
        <v>0.1213574309855463</v>
      </c>
      <c r="G1811" s="128"/>
      <c r="H1811" s="128"/>
      <c r="I1811" s="124"/>
      <c r="J1811" s="125"/>
      <c r="K1811" s="128"/>
    </row>
    <row r="1812" spans="1:11" x14ac:dyDescent="0.3">
      <c r="A1812" s="73">
        <v>41214</v>
      </c>
      <c r="B1812" s="130">
        <v>1427.589966</v>
      </c>
      <c r="C1812" s="125">
        <f t="shared" si="120"/>
        <v>-1.8784591024577302E-2</v>
      </c>
      <c r="D1812" s="128">
        <f t="shared" si="121"/>
        <v>-18784.591024577301</v>
      </c>
      <c r="E1812" s="128">
        <f t="shared" ca="1" si="122"/>
        <v>59421.837919326899</v>
      </c>
      <c r="F1812" s="124">
        <f t="shared" ca="1" si="123"/>
        <v>0.15323526805263232</v>
      </c>
      <c r="G1812" s="128"/>
      <c r="H1812" s="128"/>
      <c r="I1812" s="124"/>
      <c r="J1812" s="125"/>
      <c r="K1812" s="128"/>
    </row>
    <row r="1813" spans="1:11" x14ac:dyDescent="0.3">
      <c r="A1813" s="73">
        <v>41213</v>
      </c>
      <c r="B1813" s="130">
        <v>1412.160034</v>
      </c>
      <c r="C1813" s="125">
        <f t="shared" si="120"/>
        <v>-1.942183754445137E-2</v>
      </c>
      <c r="D1813" s="128">
        <f t="shared" si="121"/>
        <v>-19421.837544451369</v>
      </c>
      <c r="E1813" s="128">
        <f t="shared" ca="1" si="122"/>
        <v>59421.837919326899</v>
      </c>
      <c r="F1813" s="124">
        <f t="shared" ca="1" si="123"/>
        <v>0.15914239779432515</v>
      </c>
      <c r="G1813" s="128"/>
      <c r="H1813" s="128"/>
      <c r="I1813" s="124"/>
      <c r="J1813" s="125"/>
      <c r="K1813" s="128"/>
    </row>
    <row r="1814" spans="1:11" x14ac:dyDescent="0.3">
      <c r="A1814" s="73">
        <v>41208</v>
      </c>
      <c r="B1814" s="130">
        <v>1411.9399410000001</v>
      </c>
      <c r="C1814" s="125">
        <f t="shared" si="120"/>
        <v>-1.1654866264124375E-2</v>
      </c>
      <c r="D1814" s="128">
        <f t="shared" si="121"/>
        <v>-11654.866264124375</v>
      </c>
      <c r="E1814" s="128">
        <f t="shared" ca="1" si="122"/>
        <v>59421.837919326899</v>
      </c>
      <c r="F1814" s="124">
        <f t="shared" ca="1" si="123"/>
        <v>0.12657774339558814</v>
      </c>
      <c r="G1814" s="128"/>
      <c r="H1814" s="128"/>
      <c r="I1814" s="124"/>
      <c r="J1814" s="125"/>
      <c r="K1814" s="128"/>
    </row>
    <row r="1815" spans="1:11" x14ac:dyDescent="0.3">
      <c r="A1815" s="73">
        <v>41207</v>
      </c>
      <c r="B1815" s="130">
        <v>1412.969971</v>
      </c>
      <c r="C1815" s="125">
        <f t="shared" si="120"/>
        <v>-1.3867560559097325E-2</v>
      </c>
      <c r="D1815" s="128">
        <f t="shared" si="121"/>
        <v>-13867.560559097325</v>
      </c>
      <c r="E1815" s="128">
        <f t="shared" ca="1" si="122"/>
        <v>59421.837919326899</v>
      </c>
      <c r="F1815" s="124">
        <f t="shared" ca="1" si="123"/>
        <v>9.9510546641370379E-2</v>
      </c>
      <c r="G1815" s="128"/>
      <c r="H1815" s="128"/>
      <c r="I1815" s="124"/>
      <c r="J1815" s="125"/>
      <c r="K1815" s="128"/>
    </row>
    <row r="1816" spans="1:11" x14ac:dyDescent="0.3">
      <c r="A1816" s="73">
        <v>41206</v>
      </c>
      <c r="B1816" s="130">
        <v>1408.75</v>
      </c>
      <c r="C1816" s="125">
        <f t="shared" si="120"/>
        <v>-1.6620635798418548E-2</v>
      </c>
      <c r="D1816" s="128">
        <f t="shared" si="121"/>
        <v>-16620.635798418549</v>
      </c>
      <c r="E1816" s="128">
        <f t="shared" ca="1" si="122"/>
        <v>59421.837919326899</v>
      </c>
      <c r="F1816" s="124">
        <f t="shared" ca="1" si="123"/>
        <v>9.6653435949382249E-2</v>
      </c>
      <c r="G1816" s="128"/>
      <c r="H1816" s="128"/>
      <c r="I1816" s="124"/>
      <c r="J1816" s="125"/>
      <c r="K1816" s="128"/>
    </row>
    <row r="1817" spans="1:11" x14ac:dyDescent="0.3">
      <c r="A1817" s="73">
        <v>41205</v>
      </c>
      <c r="B1817" s="130">
        <v>1413.1099850000001</v>
      </c>
      <c r="C1817" s="125">
        <f t="shared" si="120"/>
        <v>-1.9681157833354002E-2</v>
      </c>
      <c r="D1817" s="128">
        <f t="shared" si="121"/>
        <v>-19681.157833354002</v>
      </c>
      <c r="E1817" s="128">
        <f t="shared" ca="1" si="122"/>
        <v>59421.837919326899</v>
      </c>
      <c r="F1817" s="124">
        <f t="shared" ca="1" si="123"/>
        <v>0.13776971417069239</v>
      </c>
      <c r="G1817" s="128"/>
      <c r="H1817" s="128"/>
      <c r="I1817" s="124"/>
      <c r="J1817" s="125"/>
      <c r="K1817" s="128"/>
    </row>
    <row r="1818" spans="1:11" x14ac:dyDescent="0.3">
      <c r="A1818" s="73">
        <v>41204</v>
      </c>
      <c r="B1818" s="130">
        <v>1433.8199460000001</v>
      </c>
      <c r="C1818" s="125">
        <f t="shared" si="120"/>
        <v>-1.5152388194245359E-2</v>
      </c>
      <c r="D1818" s="128">
        <f t="shared" si="121"/>
        <v>-15152.388194245359</v>
      </c>
      <c r="E1818" s="128">
        <f t="shared" ca="1" si="122"/>
        <v>59421.837919326899</v>
      </c>
      <c r="F1818" s="124">
        <f t="shared" ca="1" si="123"/>
        <v>0.16660826560041908</v>
      </c>
      <c r="G1818" s="128"/>
      <c r="H1818" s="128"/>
      <c r="I1818" s="124"/>
      <c r="J1818" s="125"/>
      <c r="K1818" s="128"/>
    </row>
    <row r="1819" spans="1:11" x14ac:dyDescent="0.3">
      <c r="A1819" s="73">
        <v>41201</v>
      </c>
      <c r="B1819" s="130">
        <v>1433.1899410000001</v>
      </c>
      <c r="C1819" s="125">
        <f t="shared" si="120"/>
        <v>-1.8987981610788185E-2</v>
      </c>
      <c r="D1819" s="128">
        <f t="shared" si="121"/>
        <v>-18987.981610788185</v>
      </c>
      <c r="E1819" s="128">
        <f t="shared" ca="1" si="122"/>
        <v>59421.837919326899</v>
      </c>
      <c r="F1819" s="124">
        <f t="shared" ca="1" si="123"/>
        <v>0.14272160392011934</v>
      </c>
      <c r="G1819" s="128"/>
      <c r="H1819" s="128"/>
      <c r="I1819" s="124"/>
      <c r="J1819" s="125"/>
      <c r="K1819" s="128"/>
    </row>
    <row r="1820" spans="1:11" x14ac:dyDescent="0.3">
      <c r="A1820" s="73">
        <v>41200</v>
      </c>
      <c r="B1820" s="130">
        <v>1457.339966</v>
      </c>
      <c r="C1820" s="125">
        <f t="shared" si="120"/>
        <v>-2.778197573096497E-3</v>
      </c>
      <c r="D1820" s="128">
        <f t="shared" si="121"/>
        <v>-2778.1975730964969</v>
      </c>
      <c r="E1820" s="128">
        <f t="shared" ca="1" si="122"/>
        <v>59421.837919326899</v>
      </c>
      <c r="F1820" s="124">
        <f t="shared" ca="1" si="123"/>
        <v>0.17693516333535242</v>
      </c>
      <c r="G1820" s="128"/>
      <c r="H1820" s="128"/>
      <c r="I1820" s="124"/>
      <c r="J1820" s="125"/>
      <c r="K1820" s="128"/>
    </row>
    <row r="1821" spans="1:11" x14ac:dyDescent="0.3">
      <c r="A1821" s="73">
        <v>41199</v>
      </c>
      <c r="B1821" s="130">
        <v>1460.910034</v>
      </c>
      <c r="C1821" s="125">
        <f t="shared" si="120"/>
        <v>6.8367418578814121E-3</v>
      </c>
      <c r="D1821" s="128">
        <f t="shared" si="121"/>
        <v>6836.7418578814122</v>
      </c>
      <c r="E1821" s="128">
        <f t="shared" ca="1" si="122"/>
        <v>59421.837919326899</v>
      </c>
      <c r="F1821" s="124">
        <f t="shared" ca="1" si="123"/>
        <v>0.20200924474437132</v>
      </c>
      <c r="G1821" s="128"/>
      <c r="H1821" s="128"/>
      <c r="I1821" s="124"/>
      <c r="J1821" s="125"/>
      <c r="K1821" s="128"/>
    </row>
    <row r="1822" spans="1:11" x14ac:dyDescent="0.3">
      <c r="A1822" s="73">
        <v>41198</v>
      </c>
      <c r="B1822" s="130">
        <v>1454.920044</v>
      </c>
      <c r="C1822" s="125">
        <f t="shared" si="120"/>
        <v>6.3427591215632351E-3</v>
      </c>
      <c r="D1822" s="128">
        <f t="shared" si="121"/>
        <v>6342.7591215632347</v>
      </c>
      <c r="E1822" s="128">
        <f t="shared" ca="1" si="122"/>
        <v>59421.837919326899</v>
      </c>
      <c r="F1822" s="124">
        <f t="shared" ca="1" si="123"/>
        <v>0.20253251395786154</v>
      </c>
      <c r="G1822" s="128"/>
      <c r="H1822" s="128"/>
      <c r="I1822" s="124"/>
      <c r="J1822" s="125"/>
      <c r="K1822" s="128"/>
    </row>
    <row r="1823" spans="1:11" x14ac:dyDescent="0.3">
      <c r="A1823" s="73">
        <v>41197</v>
      </c>
      <c r="B1823" s="130">
        <v>1440.130005</v>
      </c>
      <c r="C1823" s="125">
        <f t="shared" si="120"/>
        <v>-3.0183559804385363E-3</v>
      </c>
      <c r="D1823" s="128">
        <f t="shared" si="121"/>
        <v>-3018.3559804385363</v>
      </c>
      <c r="E1823" s="128">
        <f t="shared" ca="1" si="122"/>
        <v>59421.837919326899</v>
      </c>
      <c r="F1823" s="124">
        <f t="shared" ca="1" si="123"/>
        <v>0.17525175792304526</v>
      </c>
      <c r="G1823" s="128"/>
      <c r="H1823" s="128"/>
      <c r="I1823" s="124"/>
      <c r="J1823" s="125"/>
      <c r="K1823" s="128"/>
    </row>
    <row r="1824" spans="1:11" x14ac:dyDescent="0.3">
      <c r="A1824" s="73">
        <v>41194</v>
      </c>
      <c r="B1824" s="130">
        <v>1428.589966</v>
      </c>
      <c r="C1824" s="125">
        <f t="shared" si="120"/>
        <v>-8.3850414259046824E-3</v>
      </c>
      <c r="D1824" s="128">
        <f t="shared" si="121"/>
        <v>-8385.0414259046829</v>
      </c>
      <c r="E1824" s="128">
        <f t="shared" ca="1" si="122"/>
        <v>59421.837919326899</v>
      </c>
      <c r="F1824" s="124">
        <f t="shared" ca="1" si="123"/>
        <v>0.18963907853087458</v>
      </c>
      <c r="G1824" s="128"/>
      <c r="H1824" s="128"/>
      <c r="I1824" s="124"/>
      <c r="J1824" s="125"/>
      <c r="K1824" s="128"/>
    </row>
    <row r="1825" spans="1:11" x14ac:dyDescent="0.3">
      <c r="A1825" s="73">
        <v>41193</v>
      </c>
      <c r="B1825" s="130">
        <v>1432.839966</v>
      </c>
      <c r="C1825" s="125">
        <f t="shared" si="120"/>
        <v>-9.8884412553483791E-3</v>
      </c>
      <c r="D1825" s="128">
        <f t="shared" si="121"/>
        <v>-9888.4412553483799</v>
      </c>
      <c r="E1825" s="128">
        <f t="shared" ca="1" si="122"/>
        <v>59421.837919326899</v>
      </c>
      <c r="F1825" s="124">
        <f t="shared" ca="1" si="123"/>
        <v>0.1700664860465837</v>
      </c>
      <c r="G1825" s="128"/>
      <c r="H1825" s="128"/>
      <c r="I1825" s="124"/>
      <c r="J1825" s="125"/>
      <c r="K1825" s="128"/>
    </row>
    <row r="1826" spans="1:11" x14ac:dyDescent="0.3">
      <c r="A1826" s="73">
        <v>41192</v>
      </c>
      <c r="B1826" s="130">
        <v>1432.5600589999999</v>
      </c>
      <c r="C1826" s="125">
        <f t="shared" si="120"/>
        <v>-5.3015867261230198E-4</v>
      </c>
      <c r="D1826" s="128">
        <f t="shared" si="121"/>
        <v>-530.15867261230198</v>
      </c>
      <c r="E1826" s="128">
        <f t="shared" ca="1" si="122"/>
        <v>59421.837919326899</v>
      </c>
      <c r="F1826" s="124">
        <f t="shared" ca="1" si="123"/>
        <v>0.19016999695447212</v>
      </c>
      <c r="G1826" s="128"/>
      <c r="H1826" s="128"/>
      <c r="I1826" s="124"/>
      <c r="J1826" s="125"/>
      <c r="K1826" s="128"/>
    </row>
    <row r="1827" spans="1:11" x14ac:dyDescent="0.3">
      <c r="A1827" s="73">
        <v>41191</v>
      </c>
      <c r="B1827" s="130">
        <v>1441.4799800000001</v>
      </c>
      <c r="C1827" s="125">
        <f t="shared" si="120"/>
        <v>-7.6294926153686049E-5</v>
      </c>
      <c r="D1827" s="128">
        <f t="shared" si="121"/>
        <v>-76.294926153686049</v>
      </c>
      <c r="E1827" s="128">
        <f t="shared" ca="1" si="122"/>
        <v>59421.837919326899</v>
      </c>
      <c r="F1827" s="124">
        <f t="shared" ca="1" si="123"/>
        <v>0.19401944916131719</v>
      </c>
      <c r="G1827" s="128"/>
      <c r="H1827" s="128"/>
      <c r="I1827" s="124"/>
      <c r="J1827" s="125"/>
      <c r="K1827" s="128"/>
    </row>
    <row r="1828" spans="1:11" x14ac:dyDescent="0.3">
      <c r="A1828" s="73">
        <v>41190</v>
      </c>
      <c r="B1828" s="130">
        <v>1455.880005</v>
      </c>
      <c r="C1828" s="125">
        <f t="shared" si="120"/>
        <v>-6.9326441227612889E-4</v>
      </c>
      <c r="D1828" s="128">
        <f t="shared" si="121"/>
        <v>-693.26441227612895</v>
      </c>
      <c r="E1828" s="128">
        <f t="shared" ca="1" si="122"/>
        <v>59421.837919326899</v>
      </c>
      <c r="F1828" s="124">
        <f t="shared" ca="1" si="123"/>
        <v>0.21775930333354565</v>
      </c>
      <c r="G1828" s="128"/>
      <c r="H1828" s="128"/>
      <c r="I1828" s="124"/>
      <c r="J1828" s="125"/>
      <c r="K1828" s="128"/>
    </row>
    <row r="1829" spans="1:11" x14ac:dyDescent="0.3">
      <c r="A1829" s="73">
        <v>41187</v>
      </c>
      <c r="B1829" s="130">
        <v>1460.9300539999999</v>
      </c>
      <c r="C1829" s="125">
        <f t="shared" si="120"/>
        <v>5.342122296878582E-4</v>
      </c>
      <c r="D1829" s="128">
        <f t="shared" si="121"/>
        <v>534.21222968785821</v>
      </c>
      <c r="E1829" s="128">
        <f t="shared" ca="1" si="122"/>
        <v>59421.837919326899</v>
      </c>
      <c r="F1829" s="124">
        <f t="shared" ca="1" si="123"/>
        <v>0.22264813971183783</v>
      </c>
      <c r="G1829" s="128"/>
      <c r="H1829" s="128"/>
      <c r="I1829" s="124"/>
      <c r="J1829" s="125"/>
      <c r="K1829" s="128"/>
    </row>
    <row r="1830" spans="1:11" x14ac:dyDescent="0.3">
      <c r="A1830" s="73">
        <v>41186</v>
      </c>
      <c r="B1830" s="130">
        <v>1461.400024</v>
      </c>
      <c r="C1830" s="125">
        <f t="shared" si="120"/>
        <v>7.8069247407519526E-4</v>
      </c>
      <c r="D1830" s="128">
        <f t="shared" si="121"/>
        <v>780.69247407519526</v>
      </c>
      <c r="E1830" s="128">
        <f t="shared" ca="1" si="122"/>
        <v>59421.837919326899</v>
      </c>
      <c r="F1830" s="124">
        <f t="shared" ca="1" si="123"/>
        <v>0.2647777277675829</v>
      </c>
      <c r="G1830" s="128"/>
      <c r="H1830" s="128"/>
      <c r="I1830" s="124"/>
      <c r="J1830" s="125"/>
      <c r="K1830" s="128"/>
    </row>
    <row r="1831" spans="1:11" x14ac:dyDescent="0.3">
      <c r="A1831" s="73">
        <v>41185</v>
      </c>
      <c r="B1831" s="130">
        <v>1450.98999</v>
      </c>
      <c r="C1831" s="125">
        <f t="shared" si="120"/>
        <v>-6.8854992386369052E-3</v>
      </c>
      <c r="D1831" s="128">
        <f t="shared" si="121"/>
        <v>-6885.4992386369049</v>
      </c>
      <c r="E1831" s="128">
        <f t="shared" ca="1" si="122"/>
        <v>59421.837919326899</v>
      </c>
      <c r="F1831" s="124">
        <f t="shared" ca="1" si="123"/>
        <v>0.24551707436242576</v>
      </c>
      <c r="G1831" s="128"/>
      <c r="H1831" s="128"/>
      <c r="I1831" s="124"/>
      <c r="J1831" s="125"/>
      <c r="K1831" s="128"/>
    </row>
    <row r="1832" spans="1:11" x14ac:dyDescent="0.3">
      <c r="A1832" s="73">
        <v>41184</v>
      </c>
      <c r="B1832" s="130">
        <v>1445.75</v>
      </c>
      <c r="C1832" s="125">
        <f t="shared" si="120"/>
        <v>-9.298814860439153E-3</v>
      </c>
      <c r="D1832" s="128">
        <f t="shared" si="121"/>
        <v>-9298.8148604391536</v>
      </c>
      <c r="E1832" s="128">
        <f t="shared" ca="1" si="122"/>
        <v>59421.837919326899</v>
      </c>
      <c r="F1832" s="124">
        <f t="shared" ca="1" si="123"/>
        <v>0.26373431059649222</v>
      </c>
      <c r="G1832" s="128"/>
      <c r="H1832" s="128"/>
      <c r="I1832" s="124"/>
      <c r="J1832" s="125"/>
      <c r="K1832" s="128"/>
    </row>
    <row r="1833" spans="1:11" x14ac:dyDescent="0.3">
      <c r="A1833" s="73">
        <v>41183</v>
      </c>
      <c r="B1833" s="130">
        <v>1444.48999</v>
      </c>
      <c r="C1833" s="125">
        <f t="shared" si="120"/>
        <v>-1.1429007640561095E-2</v>
      </c>
      <c r="D1833" s="128">
        <f t="shared" si="121"/>
        <v>-11429.007640561094</v>
      </c>
      <c r="E1833" s="128">
        <f t="shared" ca="1" si="122"/>
        <v>59421.837919326899</v>
      </c>
      <c r="F1833" s="124">
        <f t="shared" ca="1" si="123"/>
        <v>0.28519066949094074</v>
      </c>
      <c r="G1833" s="128"/>
      <c r="H1833" s="128"/>
      <c r="I1833" s="124"/>
      <c r="J1833" s="125"/>
      <c r="K1833" s="128"/>
    </row>
    <row r="1834" spans="1:11" x14ac:dyDescent="0.3">
      <c r="A1834" s="73">
        <v>41180</v>
      </c>
      <c r="B1834" s="130">
        <v>1440.670044</v>
      </c>
      <c r="C1834" s="125">
        <f t="shared" si="120"/>
        <v>-1.7124088811695026E-2</v>
      </c>
      <c r="D1834" s="128">
        <f t="shared" si="121"/>
        <v>-17124.088811695026</v>
      </c>
      <c r="E1834" s="128">
        <f t="shared" ca="1" si="122"/>
        <v>63684.103791915084</v>
      </c>
      <c r="F1834" s="124">
        <f t="shared" ca="1" si="123"/>
        <v>0.31061749607666256</v>
      </c>
      <c r="G1834" s="128"/>
      <c r="H1834" s="128"/>
      <c r="I1834" s="124"/>
      <c r="J1834" s="125"/>
      <c r="K1834" s="128"/>
    </row>
    <row r="1835" spans="1:11" x14ac:dyDescent="0.3">
      <c r="A1835" s="73">
        <v>41179</v>
      </c>
      <c r="B1835" s="130">
        <v>1447.150024</v>
      </c>
      <c r="C1835" s="125">
        <f t="shared" si="120"/>
        <v>-8.7945575572062618E-3</v>
      </c>
      <c r="D1835" s="128">
        <f t="shared" si="121"/>
        <v>-8794.5575572062626</v>
      </c>
      <c r="E1835" s="128">
        <f t="shared" ca="1" si="122"/>
        <v>65186.581449286488</v>
      </c>
      <c r="F1835" s="124">
        <f t="shared" ca="1" si="123"/>
        <v>0.27905637846380604</v>
      </c>
      <c r="G1835" s="128"/>
      <c r="H1835" s="128"/>
      <c r="I1835" s="124"/>
      <c r="J1835" s="125"/>
      <c r="K1835" s="128"/>
    </row>
    <row r="1836" spans="1:11" x14ac:dyDescent="0.3">
      <c r="A1836" s="73">
        <v>41178</v>
      </c>
      <c r="B1836" s="130">
        <v>1433.3199460000001</v>
      </c>
      <c r="C1836" s="125">
        <f t="shared" si="120"/>
        <v>-2.2554664385249223E-3</v>
      </c>
      <c r="D1836" s="128">
        <f t="shared" si="121"/>
        <v>-2255.4664385249225</v>
      </c>
      <c r="E1836" s="128">
        <f t="shared" ca="1" si="122"/>
        <v>67154.286987125248</v>
      </c>
      <c r="F1836" s="124">
        <f t="shared" ca="1" si="123"/>
        <v>0.2351946883448186</v>
      </c>
      <c r="G1836" s="128"/>
      <c r="H1836" s="128"/>
      <c r="I1836" s="124"/>
      <c r="J1836" s="125"/>
      <c r="K1836" s="128"/>
    </row>
    <row r="1837" spans="1:11" x14ac:dyDescent="0.3">
      <c r="A1837" s="73">
        <v>41177</v>
      </c>
      <c r="B1837" s="130">
        <v>1441.589966</v>
      </c>
      <c r="C1837" s="125">
        <f t="shared" si="120"/>
        <v>5.601374668321446E-3</v>
      </c>
      <c r="D1837" s="128">
        <f t="shared" si="121"/>
        <v>5601.3746683214458</v>
      </c>
      <c r="E1837" s="128">
        <f t="shared" ca="1" si="122"/>
        <v>67154.286987125248</v>
      </c>
      <c r="F1837" s="124">
        <f t="shared" ca="1" si="123"/>
        <v>0.25240203995298227</v>
      </c>
      <c r="G1837" s="128"/>
      <c r="H1837" s="128"/>
      <c r="I1837" s="124"/>
      <c r="J1837" s="125"/>
      <c r="K1837" s="128"/>
    </row>
    <row r="1838" spans="1:11" x14ac:dyDescent="0.3">
      <c r="A1838" s="73">
        <v>41176</v>
      </c>
      <c r="B1838" s="130">
        <v>1456.8900149999999</v>
      </c>
      <c r="C1838" s="125">
        <f t="shared" si="120"/>
        <v>1.9460114098752257E-2</v>
      </c>
      <c r="D1838" s="128">
        <f t="shared" si="121"/>
        <v>19460.114098752256</v>
      </c>
      <c r="E1838" s="128">
        <f t="shared" ca="1" si="122"/>
        <v>67154.286987125248</v>
      </c>
      <c r="F1838" s="124">
        <f t="shared" ca="1" si="123"/>
        <v>0.23950552910758427</v>
      </c>
      <c r="G1838" s="128"/>
      <c r="H1838" s="128"/>
      <c r="I1838" s="124"/>
      <c r="J1838" s="125"/>
      <c r="K1838" s="128"/>
    </row>
    <row r="1839" spans="1:11" x14ac:dyDescent="0.3">
      <c r="A1839" s="73">
        <v>41173</v>
      </c>
      <c r="B1839" s="130">
        <v>1460.150024</v>
      </c>
      <c r="C1839" s="125">
        <f t="shared" si="120"/>
        <v>1.5459816484761468E-2</v>
      </c>
      <c r="D1839" s="128">
        <f t="shared" si="121"/>
        <v>15459.816484761468</v>
      </c>
      <c r="E1839" s="128">
        <f t="shared" ca="1" si="122"/>
        <v>67154.286987125248</v>
      </c>
      <c r="F1839" s="124">
        <f t="shared" ca="1" si="123"/>
        <v>0.25555706223164876</v>
      </c>
      <c r="G1839" s="128"/>
      <c r="H1839" s="128"/>
      <c r="I1839" s="124"/>
      <c r="J1839" s="125"/>
      <c r="K1839" s="128"/>
    </row>
    <row r="1840" spans="1:11" x14ac:dyDescent="0.3">
      <c r="A1840" s="73">
        <v>41172</v>
      </c>
      <c r="B1840" s="130">
        <v>1460.26001</v>
      </c>
      <c r="C1840" s="125">
        <f t="shared" si="120"/>
        <v>1.9649201951125628E-2</v>
      </c>
      <c r="D1840" s="128">
        <f t="shared" si="121"/>
        <v>19649.201951125629</v>
      </c>
      <c r="E1840" s="128">
        <f t="shared" ca="1" si="122"/>
        <v>67154.286987125248</v>
      </c>
      <c r="F1840" s="124">
        <f t="shared" ca="1" si="123"/>
        <v>0.28495370644254359</v>
      </c>
      <c r="G1840" s="128"/>
      <c r="H1840" s="128"/>
      <c r="I1840" s="124"/>
      <c r="J1840" s="125"/>
      <c r="K1840" s="128"/>
    </row>
    <row r="1841" spans="1:11" x14ac:dyDescent="0.3">
      <c r="A1841" s="73">
        <v>41171</v>
      </c>
      <c r="B1841" s="130">
        <v>1461.0500489999999</v>
      </c>
      <c r="C1841" s="125">
        <f t="shared" si="120"/>
        <v>4.1049215087145541E-2</v>
      </c>
      <c r="D1841" s="128">
        <f t="shared" si="121"/>
        <v>41049.215087145538</v>
      </c>
      <c r="E1841" s="128">
        <f t="shared" ca="1" si="122"/>
        <v>67154.286987125248</v>
      </c>
      <c r="F1841" s="124">
        <f t="shared" ca="1" si="123"/>
        <v>0.29346822894345981</v>
      </c>
      <c r="G1841" s="128"/>
      <c r="H1841" s="128"/>
      <c r="I1841" s="124"/>
      <c r="J1841" s="125"/>
      <c r="K1841" s="128"/>
    </row>
    <row r="1842" spans="1:11" x14ac:dyDescent="0.3">
      <c r="A1842" s="73">
        <v>41170</v>
      </c>
      <c r="B1842" s="130">
        <v>1459.3199460000001</v>
      </c>
      <c r="C1842" s="125">
        <f t="shared" si="120"/>
        <v>3.8706284456041296E-2</v>
      </c>
      <c r="D1842" s="128">
        <f t="shared" si="121"/>
        <v>38706.284456041292</v>
      </c>
      <c r="E1842" s="128">
        <f t="shared" ca="1" si="122"/>
        <v>67154.286987125248</v>
      </c>
      <c r="F1842" s="124">
        <f t="shared" ca="1" si="123"/>
        <v>0.25074559763151294</v>
      </c>
      <c r="G1842" s="128"/>
      <c r="H1842" s="128"/>
      <c r="I1842" s="124"/>
      <c r="J1842" s="125"/>
      <c r="K1842" s="128"/>
    </row>
    <row r="1843" spans="1:11" x14ac:dyDescent="0.3">
      <c r="A1843" s="73">
        <v>41169</v>
      </c>
      <c r="B1843" s="130">
        <v>1461.1899410000001</v>
      </c>
      <c r="C1843" s="125">
        <f t="shared" si="120"/>
        <v>3.882465747293784E-2</v>
      </c>
      <c r="D1843" s="128">
        <f t="shared" si="121"/>
        <v>38824.657472937841</v>
      </c>
      <c r="E1843" s="128">
        <f t="shared" ca="1" si="122"/>
        <v>67154.286987125248</v>
      </c>
      <c r="F1843" s="124">
        <f t="shared" ca="1" si="123"/>
        <v>0.21554125092830212</v>
      </c>
      <c r="G1843" s="128"/>
      <c r="H1843" s="128"/>
      <c r="I1843" s="124"/>
      <c r="J1843" s="125"/>
      <c r="K1843" s="128"/>
    </row>
    <row r="1844" spans="1:11" x14ac:dyDescent="0.3">
      <c r="A1844" s="73">
        <v>41166</v>
      </c>
      <c r="B1844" s="130">
        <v>1465.7700199999999</v>
      </c>
      <c r="C1844" s="125">
        <f t="shared" si="120"/>
        <v>4.7367622936628218E-2</v>
      </c>
      <c r="D1844" s="128">
        <f t="shared" si="121"/>
        <v>47367.62293662822</v>
      </c>
      <c r="E1844" s="128">
        <f t="shared" ca="1" si="122"/>
        <v>67154.286987125248</v>
      </c>
      <c r="F1844" s="124">
        <f t="shared" ca="1" si="123"/>
        <v>0.21732599837975886</v>
      </c>
      <c r="G1844" s="128"/>
      <c r="H1844" s="128"/>
      <c r="I1844" s="124"/>
      <c r="J1844" s="125"/>
      <c r="K1844" s="128"/>
    </row>
    <row r="1845" spans="1:11" x14ac:dyDescent="0.3">
      <c r="A1845" s="73">
        <v>41165</v>
      </c>
      <c r="B1845" s="130">
        <v>1459.98999</v>
      </c>
      <c r="C1845" s="125">
        <f t="shared" si="120"/>
        <v>3.5094187375268149E-2</v>
      </c>
      <c r="D1845" s="128">
        <f t="shared" si="121"/>
        <v>35094.187375268149</v>
      </c>
      <c r="E1845" s="128">
        <f t="shared" ca="1" si="122"/>
        <v>67154.286987125248</v>
      </c>
      <c r="F1845" s="124">
        <f t="shared" ca="1" si="123"/>
        <v>0.2006397792728698</v>
      </c>
      <c r="G1845" s="128"/>
      <c r="H1845" s="128"/>
      <c r="I1845" s="124"/>
      <c r="J1845" s="125"/>
      <c r="K1845" s="128"/>
    </row>
    <row r="1846" spans="1:11" x14ac:dyDescent="0.3">
      <c r="A1846" s="73">
        <v>41164</v>
      </c>
      <c r="B1846" s="130">
        <v>1436.5600589999999</v>
      </c>
      <c r="C1846" s="125">
        <f t="shared" si="120"/>
        <v>1.9342942632651461E-2</v>
      </c>
      <c r="D1846" s="128">
        <f t="shared" si="121"/>
        <v>19342.942632651462</v>
      </c>
      <c r="E1846" s="128">
        <f t="shared" ca="1" si="122"/>
        <v>67154.286987125248</v>
      </c>
      <c r="F1846" s="124">
        <f t="shared" ca="1" si="123"/>
        <v>0.1881136346748471</v>
      </c>
      <c r="G1846" s="128"/>
      <c r="H1846" s="128"/>
      <c r="I1846" s="124"/>
      <c r="J1846" s="125"/>
      <c r="K1846" s="128"/>
    </row>
    <row r="1847" spans="1:11" x14ac:dyDescent="0.3">
      <c r="A1847" s="73">
        <v>41163</v>
      </c>
      <c r="B1847" s="130">
        <v>1433.5600589999999</v>
      </c>
      <c r="C1847" s="125">
        <f t="shared" si="120"/>
        <v>1.6392132219120059E-2</v>
      </c>
      <c r="D1847" s="128">
        <f t="shared" si="121"/>
        <v>16392.13221912006</v>
      </c>
      <c r="E1847" s="128">
        <f t="shared" ca="1" si="122"/>
        <v>67154.286987125248</v>
      </c>
      <c r="F1847" s="124">
        <f t="shared" ca="1" si="123"/>
        <v>0.20601002277775238</v>
      </c>
      <c r="G1847" s="128"/>
      <c r="H1847" s="128"/>
      <c r="I1847" s="124"/>
      <c r="J1847" s="125"/>
      <c r="K1847" s="128"/>
    </row>
    <row r="1848" spans="1:11" x14ac:dyDescent="0.3">
      <c r="A1848" s="73">
        <v>41162</v>
      </c>
      <c r="B1848" s="130">
        <v>1429.079956</v>
      </c>
      <c r="C1848" s="125">
        <f t="shared" si="120"/>
        <v>1.2720267400167851E-2</v>
      </c>
      <c r="D1848" s="128">
        <f t="shared" si="121"/>
        <v>12720.267400167852</v>
      </c>
      <c r="E1848" s="128">
        <f t="shared" ca="1" si="122"/>
        <v>67154.286987125248</v>
      </c>
      <c r="F1848" s="124">
        <f t="shared" ca="1" si="123"/>
        <v>0.21844702489810053</v>
      </c>
      <c r="G1848" s="128"/>
      <c r="H1848" s="128"/>
      <c r="I1848" s="124"/>
      <c r="J1848" s="125"/>
      <c r="K1848" s="128"/>
    </row>
    <row r="1849" spans="1:11" x14ac:dyDescent="0.3">
      <c r="A1849" s="73">
        <v>41159</v>
      </c>
      <c r="B1849" s="130">
        <v>1437.920044</v>
      </c>
      <c r="C1849" s="125">
        <f t="shared" si="120"/>
        <v>2.5562085704618598E-2</v>
      </c>
      <c r="D1849" s="128">
        <f t="shared" si="121"/>
        <v>25562.085704618599</v>
      </c>
      <c r="E1849" s="128">
        <f t="shared" ca="1" si="122"/>
        <v>67154.286987125248</v>
      </c>
      <c r="F1849" s="124">
        <f t="shared" ca="1" si="123"/>
        <v>0.23716521914589173</v>
      </c>
      <c r="G1849" s="128"/>
      <c r="H1849" s="128"/>
      <c r="I1849" s="124"/>
      <c r="J1849" s="125"/>
      <c r="K1849" s="128"/>
    </row>
    <row r="1850" spans="1:11" x14ac:dyDescent="0.3">
      <c r="A1850" s="73">
        <v>41158</v>
      </c>
      <c r="B1850" s="130">
        <v>1432.119995</v>
      </c>
      <c r="C1850" s="125">
        <f t="shared" si="120"/>
        <v>1.3180146397782311E-2</v>
      </c>
      <c r="D1850" s="128">
        <f t="shared" si="121"/>
        <v>13180.146397782311</v>
      </c>
      <c r="E1850" s="128">
        <f t="shared" ca="1" si="122"/>
        <v>67154.286987125248</v>
      </c>
      <c r="F1850" s="124">
        <f t="shared" ca="1" si="123"/>
        <v>0.24075792503674176</v>
      </c>
      <c r="G1850" s="128"/>
      <c r="H1850" s="128"/>
      <c r="I1850" s="124"/>
      <c r="J1850" s="125"/>
      <c r="K1850" s="128"/>
    </row>
    <row r="1851" spans="1:11" x14ac:dyDescent="0.3">
      <c r="A1851" s="73">
        <v>41157</v>
      </c>
      <c r="B1851" s="130">
        <v>1403.4399410000001</v>
      </c>
      <c r="C1851" s="125">
        <f t="shared" si="120"/>
        <v>-6.8853023323779405E-3</v>
      </c>
      <c r="D1851" s="128">
        <f t="shared" si="121"/>
        <v>-6885.3023323779407</v>
      </c>
      <c r="E1851" s="128">
        <f t="shared" ca="1" si="122"/>
        <v>67154.286987125248</v>
      </c>
      <c r="F1851" s="124">
        <f t="shared" ca="1" si="123"/>
        <v>0.18343866480940396</v>
      </c>
      <c r="G1851" s="128"/>
      <c r="H1851" s="128"/>
      <c r="I1851" s="124"/>
      <c r="J1851" s="125"/>
      <c r="K1851" s="128"/>
    </row>
    <row r="1852" spans="1:11" x14ac:dyDescent="0.3">
      <c r="A1852" s="73">
        <v>41156</v>
      </c>
      <c r="B1852" s="130">
        <v>1404.9399410000001</v>
      </c>
      <c r="C1852" s="125">
        <f t="shared" si="120"/>
        <v>-9.3010259662335004E-3</v>
      </c>
      <c r="D1852" s="128">
        <f t="shared" si="121"/>
        <v>-9301.0259662335011</v>
      </c>
      <c r="E1852" s="128">
        <f t="shared" ca="1" si="122"/>
        <v>67154.286987125248</v>
      </c>
      <c r="F1852" s="124">
        <f t="shared" ca="1" si="123"/>
        <v>0.1721312399765198</v>
      </c>
      <c r="G1852" s="128"/>
      <c r="H1852" s="128"/>
      <c r="I1852" s="124"/>
      <c r="J1852" s="125"/>
      <c r="K1852" s="128"/>
    </row>
    <row r="1853" spans="1:11" x14ac:dyDescent="0.3">
      <c r="A1853" s="73">
        <v>41152</v>
      </c>
      <c r="B1853" s="130">
        <v>1406.579956</v>
      </c>
      <c r="C1853" s="125">
        <f t="shared" si="120"/>
        <v>-8.1655650436980309E-3</v>
      </c>
      <c r="D1853" s="128">
        <f t="shared" si="121"/>
        <v>-8165.5650436980313</v>
      </c>
      <c r="E1853" s="128">
        <f t="shared" ca="1" si="122"/>
        <v>67154.286987125248</v>
      </c>
      <c r="F1853" s="124">
        <f t="shared" ca="1" si="123"/>
        <v>0.20711610318145701</v>
      </c>
      <c r="G1853" s="128"/>
      <c r="H1853" s="128"/>
      <c r="I1853" s="124"/>
      <c r="J1853" s="125"/>
      <c r="K1853" s="128"/>
    </row>
    <row r="1854" spans="1:11" x14ac:dyDescent="0.3">
      <c r="A1854" s="73">
        <v>41151</v>
      </c>
      <c r="B1854" s="130">
        <v>1399.4799800000001</v>
      </c>
      <c r="C1854" s="125">
        <f t="shared" si="120"/>
        <v>-1.132456138547544E-2</v>
      </c>
      <c r="D1854" s="128">
        <f t="shared" si="121"/>
        <v>-11324.561385475439</v>
      </c>
      <c r="E1854" s="128">
        <f t="shared" ca="1" si="122"/>
        <v>67154.286987125248</v>
      </c>
      <c r="F1854" s="124">
        <f t="shared" ca="1" si="123"/>
        <v>0.19209180351343091</v>
      </c>
      <c r="G1854" s="128"/>
      <c r="H1854" s="128"/>
      <c r="I1854" s="124"/>
      <c r="J1854" s="125"/>
      <c r="K1854" s="128"/>
    </row>
    <row r="1855" spans="1:11" x14ac:dyDescent="0.3">
      <c r="A1855" s="73">
        <v>41150</v>
      </c>
      <c r="B1855" s="130">
        <v>1410.48999</v>
      </c>
      <c r="C1855" s="125">
        <f t="shared" si="120"/>
        <v>3.5288900967338499E-3</v>
      </c>
      <c r="D1855" s="128">
        <f t="shared" si="121"/>
        <v>3528.89009673385</v>
      </c>
      <c r="E1855" s="128">
        <f t="shared" ca="1" si="122"/>
        <v>67154.286987125248</v>
      </c>
      <c r="F1855" s="124">
        <f t="shared" ca="1" si="123"/>
        <v>0.17109474973168082</v>
      </c>
      <c r="G1855" s="128"/>
      <c r="H1855" s="128"/>
      <c r="I1855" s="124"/>
      <c r="J1855" s="125"/>
      <c r="K1855" s="128"/>
    </row>
    <row r="1856" spans="1:11" x14ac:dyDescent="0.3">
      <c r="A1856" s="73">
        <v>41149</v>
      </c>
      <c r="B1856" s="130">
        <v>1409.3000489999999</v>
      </c>
      <c r="C1856" s="125">
        <f t="shared" si="120"/>
        <v>3.8249733202164737E-3</v>
      </c>
      <c r="D1856" s="128">
        <f t="shared" si="121"/>
        <v>3824.9733202164739</v>
      </c>
      <c r="E1856" s="128">
        <f t="shared" ca="1" si="122"/>
        <v>67154.286987125248</v>
      </c>
      <c r="F1856" s="124">
        <f t="shared" ca="1" si="123"/>
        <v>0.15621592732466505</v>
      </c>
      <c r="G1856" s="128"/>
      <c r="H1856" s="128"/>
      <c r="I1856" s="124"/>
      <c r="J1856" s="125"/>
      <c r="K1856" s="128"/>
    </row>
    <row r="1857" spans="1:11" x14ac:dyDescent="0.3">
      <c r="A1857" s="73">
        <v>41148</v>
      </c>
      <c r="B1857" s="130">
        <v>1410.4399410000001</v>
      </c>
      <c r="C1857" s="125">
        <f t="shared" si="120"/>
        <v>4.5081625140641624E-3</v>
      </c>
      <c r="D1857" s="128">
        <f t="shared" si="121"/>
        <v>4508.1625140641627</v>
      </c>
      <c r="E1857" s="128">
        <f t="shared" ca="1" si="122"/>
        <v>67154.286987125248</v>
      </c>
      <c r="F1857" s="124">
        <f t="shared" ca="1" si="123"/>
        <v>0.16284659320874417</v>
      </c>
      <c r="G1857" s="128"/>
      <c r="H1857" s="128"/>
      <c r="I1857" s="124"/>
      <c r="J1857" s="125"/>
      <c r="K1857" s="128"/>
    </row>
    <row r="1858" spans="1:11" x14ac:dyDescent="0.3">
      <c r="A1858" s="73">
        <v>41145</v>
      </c>
      <c r="B1858" s="130">
        <v>1411.130005</v>
      </c>
      <c r="C1858" s="125">
        <f t="shared" si="120"/>
        <v>3.7414625951952551E-3</v>
      </c>
      <c r="D1858" s="128">
        <f t="shared" si="121"/>
        <v>3741.4625951952553</v>
      </c>
      <c r="E1858" s="128">
        <f t="shared" ca="1" si="122"/>
        <v>67154.286987125248</v>
      </c>
      <c r="F1858" s="124">
        <f t="shared" ca="1" si="123"/>
        <v>0.16614608646571116</v>
      </c>
      <c r="G1858" s="128"/>
      <c r="H1858" s="128"/>
      <c r="I1858" s="124"/>
      <c r="J1858" s="125"/>
      <c r="K1858" s="128"/>
    </row>
    <row r="1859" spans="1:11" x14ac:dyDescent="0.3">
      <c r="A1859" s="73">
        <v>41144</v>
      </c>
      <c r="B1859" s="130">
        <v>1402.079956</v>
      </c>
      <c r="C1859" s="125">
        <f t="shared" si="120"/>
        <v>-5.1332547394278283E-4</v>
      </c>
      <c r="D1859" s="128">
        <f t="shared" si="121"/>
        <v>-513.32547394278288</v>
      </c>
      <c r="E1859" s="128">
        <f t="shared" ca="1" si="122"/>
        <v>67154.286987125248</v>
      </c>
      <c r="F1859" s="124">
        <f t="shared" ca="1" si="123"/>
        <v>0.19143431136957756</v>
      </c>
      <c r="G1859" s="128"/>
      <c r="H1859" s="128"/>
      <c r="I1859" s="124"/>
      <c r="J1859" s="125"/>
      <c r="K1859" s="128"/>
    </row>
    <row r="1860" spans="1:11" x14ac:dyDescent="0.3">
      <c r="A1860" s="73">
        <v>41143</v>
      </c>
      <c r="B1860" s="130">
        <v>1413.48999</v>
      </c>
      <c r="C1860" s="125">
        <f t="shared" si="120"/>
        <v>8.0372689257612873E-3</v>
      </c>
      <c r="D1860" s="128">
        <f t="shared" si="121"/>
        <v>8037.2689257612874</v>
      </c>
      <c r="E1860" s="128">
        <f t="shared" ca="1" si="122"/>
        <v>67154.286987125248</v>
      </c>
      <c r="F1860" s="124">
        <f t="shared" ca="1" si="123"/>
        <v>0.21929314621627172</v>
      </c>
      <c r="G1860" s="128"/>
      <c r="H1860" s="128"/>
      <c r="I1860" s="124"/>
      <c r="J1860" s="125"/>
      <c r="K1860" s="128"/>
    </row>
    <row r="1861" spans="1:11" x14ac:dyDescent="0.3">
      <c r="A1861" s="73">
        <v>41142</v>
      </c>
      <c r="B1861" s="130">
        <v>1413.170044</v>
      </c>
      <c r="C1861" s="125">
        <f t="shared" si="120"/>
        <v>8.4347723284221576E-3</v>
      </c>
      <c r="D1861" s="128">
        <f t="shared" si="121"/>
        <v>8434.7723284221574</v>
      </c>
      <c r="E1861" s="128">
        <f t="shared" ca="1" si="122"/>
        <v>67154.286987125248</v>
      </c>
      <c r="F1861" s="124">
        <f t="shared" ca="1" si="123"/>
        <v>0.20004252106064913</v>
      </c>
      <c r="G1861" s="128"/>
      <c r="H1861" s="128"/>
      <c r="I1861" s="124"/>
      <c r="J1861" s="125"/>
      <c r="K1861" s="128"/>
    </row>
    <row r="1862" spans="1:11" x14ac:dyDescent="0.3">
      <c r="A1862" s="73">
        <v>41141</v>
      </c>
      <c r="B1862" s="130">
        <v>1418.130005</v>
      </c>
      <c r="C1862" s="125">
        <f t="shared" si="120"/>
        <v>1.7142096600160528E-2</v>
      </c>
      <c r="D1862" s="128">
        <f t="shared" si="121"/>
        <v>17142.096600160527</v>
      </c>
      <c r="E1862" s="128">
        <f t="shared" ca="1" si="122"/>
        <v>67154.286987125248</v>
      </c>
      <c r="F1862" s="124">
        <f t="shared" ca="1" si="123"/>
        <v>0.22005423003510272</v>
      </c>
      <c r="G1862" s="128"/>
      <c r="H1862" s="128"/>
      <c r="I1862" s="124"/>
      <c r="J1862" s="125"/>
      <c r="K1862" s="128"/>
    </row>
    <row r="1863" spans="1:11" x14ac:dyDescent="0.3">
      <c r="A1863" s="73">
        <v>41138</v>
      </c>
      <c r="B1863" s="130">
        <v>1418.160034</v>
      </c>
      <c r="C1863" s="125">
        <f t="shared" si="120"/>
        <v>1.9532882476027025E-2</v>
      </c>
      <c r="D1863" s="128">
        <f t="shared" si="121"/>
        <v>19532.882476027025</v>
      </c>
      <c r="E1863" s="128">
        <f t="shared" ca="1" si="122"/>
        <v>67154.286987125248</v>
      </c>
      <c r="F1863" s="124">
        <f t="shared" ca="1" si="123"/>
        <v>0.26191036121724065</v>
      </c>
      <c r="G1863" s="128"/>
      <c r="H1863" s="128"/>
      <c r="I1863" s="124"/>
      <c r="J1863" s="125"/>
      <c r="K1863" s="128"/>
    </row>
    <row r="1864" spans="1:11" x14ac:dyDescent="0.3">
      <c r="A1864" s="73">
        <v>41137</v>
      </c>
      <c r="B1864" s="130">
        <v>1415.51001</v>
      </c>
      <c r="C1864" s="125">
        <f t="shared" ref="C1864:C1927" si="124">B1864/B1874-1</f>
        <v>3.7003670329670335E-2</v>
      </c>
      <c r="D1864" s="128">
        <f t="shared" ref="D1864:D1927" si="125">C1864*$B$5</f>
        <v>37003.670329670334</v>
      </c>
      <c r="E1864" s="128">
        <f t="shared" ref="E1864:E1927" ca="1" si="126">ABS(_xlfn.PERCENTILE.INC(OFFSET(D1864,0,0,Window),1-VaRLevel))</f>
        <v>67154.286987125248</v>
      </c>
      <c r="F1864" s="124">
        <f t="shared" ca="1" si="123"/>
        <v>0.25987732723074375</v>
      </c>
      <c r="G1864" s="128"/>
      <c r="H1864" s="128"/>
      <c r="I1864" s="124"/>
      <c r="J1864" s="125"/>
      <c r="K1864" s="128"/>
    </row>
    <row r="1865" spans="1:11" x14ac:dyDescent="0.3">
      <c r="A1865" s="73">
        <v>41136</v>
      </c>
      <c r="B1865" s="130">
        <v>1405.530029</v>
      </c>
      <c r="C1865" s="125">
        <f t="shared" si="124"/>
        <v>2.1965858262917859E-2</v>
      </c>
      <c r="D1865" s="128">
        <f t="shared" si="125"/>
        <v>21965.85826291786</v>
      </c>
      <c r="E1865" s="128">
        <f t="shared" ca="1" si="126"/>
        <v>67154.286987125248</v>
      </c>
      <c r="F1865" s="124">
        <f t="shared" ref="F1865:F1928" ca="1" si="127">B1865/OFFSET(B1865,250,0)-1</f>
        <v>0.23221847142134444</v>
      </c>
      <c r="G1865" s="128"/>
      <c r="H1865" s="128"/>
      <c r="I1865" s="124"/>
      <c r="J1865" s="125"/>
      <c r="K1865" s="128"/>
    </row>
    <row r="1866" spans="1:11" x14ac:dyDescent="0.3">
      <c r="A1866" s="73">
        <v>41135</v>
      </c>
      <c r="B1866" s="130">
        <v>1403.9300539999999</v>
      </c>
      <c r="C1866" s="125">
        <f t="shared" si="124"/>
        <v>1.7842204103093451E-2</v>
      </c>
      <c r="D1866" s="128">
        <f t="shared" si="125"/>
        <v>17842.204103093452</v>
      </c>
      <c r="E1866" s="128">
        <f t="shared" ca="1" si="126"/>
        <v>67154.286987125248</v>
      </c>
      <c r="F1866" s="124">
        <f t="shared" ca="1" si="127"/>
        <v>0.17592913615246197</v>
      </c>
      <c r="G1866" s="128"/>
      <c r="H1866" s="128"/>
      <c r="I1866" s="124"/>
      <c r="J1866" s="125"/>
      <c r="K1866" s="128"/>
    </row>
    <row r="1867" spans="1:11" x14ac:dyDescent="0.3">
      <c r="A1867" s="73">
        <v>41134</v>
      </c>
      <c r="B1867" s="130">
        <v>1404.1099850000001</v>
      </c>
      <c r="C1867" s="125">
        <f t="shared" si="124"/>
        <v>1.3578239612117571E-2</v>
      </c>
      <c r="D1867" s="128">
        <f t="shared" si="125"/>
        <v>13578.239612117572</v>
      </c>
      <c r="E1867" s="128">
        <f t="shared" ca="1" si="126"/>
        <v>67154.286987125248</v>
      </c>
      <c r="F1867" s="124">
        <f t="shared" ca="1" si="127"/>
        <v>0.17719404844902553</v>
      </c>
      <c r="G1867" s="128"/>
      <c r="H1867" s="128"/>
      <c r="I1867" s="124"/>
      <c r="J1867" s="125"/>
      <c r="K1867" s="128"/>
    </row>
    <row r="1868" spans="1:11" x14ac:dyDescent="0.3">
      <c r="A1868" s="73">
        <v>41131</v>
      </c>
      <c r="B1868" s="130">
        <v>1405.869995</v>
      </c>
      <c r="C1868" s="125">
        <f t="shared" si="124"/>
        <v>1.4358192757698562E-2</v>
      </c>
      <c r="D1868" s="128">
        <f t="shared" si="125"/>
        <v>14358.192757698562</v>
      </c>
      <c r="E1868" s="128">
        <f t="shared" ca="1" si="126"/>
        <v>67154.286987125248</v>
      </c>
      <c r="F1868" s="124">
        <f t="shared" ca="1" si="127"/>
        <v>0.16719109886500583</v>
      </c>
      <c r="G1868" s="128"/>
      <c r="H1868" s="128"/>
      <c r="I1868" s="124"/>
      <c r="J1868" s="125"/>
      <c r="K1868" s="128"/>
    </row>
    <row r="1869" spans="1:11" x14ac:dyDescent="0.3">
      <c r="A1869" s="73">
        <v>41130</v>
      </c>
      <c r="B1869" s="130">
        <v>1402.8000489999999</v>
      </c>
      <c r="C1869" s="125">
        <f t="shared" si="124"/>
        <v>3.1455440633881171E-2</v>
      </c>
      <c r="D1869" s="128">
        <f t="shared" si="125"/>
        <v>31455.440633881171</v>
      </c>
      <c r="E1869" s="128">
        <f t="shared" ca="1" si="126"/>
        <v>67154.286987125248</v>
      </c>
      <c r="F1869" s="124">
        <f t="shared" ca="1" si="127"/>
        <v>0.19001363984797837</v>
      </c>
      <c r="G1869" s="128"/>
      <c r="H1869" s="128"/>
      <c r="I1869" s="124"/>
      <c r="J1869" s="125"/>
      <c r="K1869" s="128"/>
    </row>
    <row r="1870" spans="1:11" x14ac:dyDescent="0.3">
      <c r="A1870" s="73">
        <v>41129</v>
      </c>
      <c r="B1870" s="130">
        <v>1402.219971</v>
      </c>
      <c r="C1870" s="125">
        <f t="shared" si="124"/>
        <v>4.8083142320185512E-2</v>
      </c>
      <c r="D1870" s="128">
        <f t="shared" si="125"/>
        <v>48083.142320185514</v>
      </c>
      <c r="E1870" s="128">
        <f t="shared" ca="1" si="126"/>
        <v>69226.546142499676</v>
      </c>
      <c r="F1870" s="124">
        <f t="shared" ca="1" si="127"/>
        <v>0.19578042115508065</v>
      </c>
      <c r="G1870" s="128"/>
      <c r="H1870" s="128"/>
      <c r="I1870" s="124"/>
      <c r="J1870" s="125"/>
      <c r="K1870" s="128"/>
    </row>
    <row r="1871" spans="1:11" x14ac:dyDescent="0.3">
      <c r="A1871" s="73">
        <v>41128</v>
      </c>
      <c r="B1871" s="130">
        <v>1401.349976</v>
      </c>
      <c r="C1871" s="125">
        <f t="shared" si="124"/>
        <v>4.7104119539461697E-2</v>
      </c>
      <c r="D1871" s="128">
        <f t="shared" si="125"/>
        <v>47104.119539461695</v>
      </c>
      <c r="E1871" s="128">
        <f t="shared" ca="1" si="126"/>
        <v>78500.25381876035</v>
      </c>
      <c r="F1871" s="124">
        <f t="shared" ca="1" si="127"/>
        <v>0.25035686810417168</v>
      </c>
      <c r="G1871" s="128"/>
      <c r="H1871" s="128"/>
      <c r="I1871" s="124"/>
      <c r="J1871" s="125"/>
      <c r="K1871" s="128"/>
    </row>
    <row r="1872" spans="1:11" x14ac:dyDescent="0.3">
      <c r="A1872" s="73">
        <v>41127</v>
      </c>
      <c r="B1872" s="130">
        <v>1394.2299800000001</v>
      </c>
      <c r="C1872" s="125">
        <f t="shared" si="124"/>
        <v>3.2365281041890848E-2</v>
      </c>
      <c r="D1872" s="128">
        <f t="shared" si="125"/>
        <v>32365.281041890848</v>
      </c>
      <c r="E1872" s="128">
        <f t="shared" ca="1" si="126"/>
        <v>87453.458856530589</v>
      </c>
      <c r="F1872" s="124">
        <f t="shared" ca="1" si="127"/>
        <v>0.18907827135913813</v>
      </c>
      <c r="G1872" s="128"/>
      <c r="H1872" s="128"/>
      <c r="I1872" s="124"/>
      <c r="J1872" s="125"/>
      <c r="K1872" s="128"/>
    </row>
    <row r="1873" spans="1:11" x14ac:dyDescent="0.3">
      <c r="A1873" s="73">
        <v>41124</v>
      </c>
      <c r="B1873" s="130">
        <v>1390.98999</v>
      </c>
      <c r="C1873" s="125">
        <f t="shared" si="124"/>
        <v>2.0790186321704374E-2</v>
      </c>
      <c r="D1873" s="128">
        <f t="shared" si="125"/>
        <v>20790.186321704372</v>
      </c>
      <c r="E1873" s="128">
        <f t="shared" ca="1" si="126"/>
        <v>93226.241840542003</v>
      </c>
      <c r="F1873" s="124">
        <f t="shared" ca="1" si="127"/>
        <v>0.24255448024907067</v>
      </c>
      <c r="G1873" s="128"/>
      <c r="H1873" s="128"/>
      <c r="I1873" s="124"/>
      <c r="J1873" s="125"/>
      <c r="K1873" s="128"/>
    </row>
    <row r="1874" spans="1:11" x14ac:dyDescent="0.3">
      <c r="A1874" s="73">
        <v>41123</v>
      </c>
      <c r="B1874" s="130">
        <v>1365</v>
      </c>
      <c r="C1874" s="125">
        <f t="shared" si="124"/>
        <v>-8.3617335990168185E-3</v>
      </c>
      <c r="D1874" s="128">
        <f t="shared" si="125"/>
        <v>-8361.7335990168176</v>
      </c>
      <c r="E1874" s="128">
        <f t="shared" ca="1" si="126"/>
        <v>109270.69132362079</v>
      </c>
      <c r="F1874" s="124">
        <f t="shared" ca="1" si="127"/>
        <v>0.13808800739512073</v>
      </c>
      <c r="G1874" s="128"/>
      <c r="H1874" s="128"/>
      <c r="I1874" s="124"/>
      <c r="J1874" s="125"/>
      <c r="K1874" s="128"/>
    </row>
    <row r="1875" spans="1:11" x14ac:dyDescent="0.3">
      <c r="A1875" s="73">
        <v>41122</v>
      </c>
      <c r="B1875" s="130">
        <v>1375.3199460000001</v>
      </c>
      <c r="C1875" s="125">
        <f t="shared" si="124"/>
        <v>1.8501995558970474E-3</v>
      </c>
      <c r="D1875" s="128">
        <f t="shared" si="125"/>
        <v>1850.1995558970475</v>
      </c>
      <c r="E1875" s="128">
        <f t="shared" ca="1" si="126"/>
        <v>114095.73320934507</v>
      </c>
      <c r="F1875" s="124">
        <f t="shared" ca="1" si="127"/>
        <v>0.14603315463747135</v>
      </c>
      <c r="G1875" s="128"/>
      <c r="H1875" s="128"/>
      <c r="I1875" s="124"/>
      <c r="J1875" s="125"/>
      <c r="K1875" s="128"/>
    </row>
    <row r="1876" spans="1:11" x14ac:dyDescent="0.3">
      <c r="A1876" s="73">
        <v>41121</v>
      </c>
      <c r="B1876" s="130">
        <v>1379.3199460000001</v>
      </c>
      <c r="C1876" s="125">
        <f t="shared" si="124"/>
        <v>1.1476311347351276E-2</v>
      </c>
      <c r="D1876" s="128">
        <f t="shared" si="125"/>
        <v>11476.311347351275</v>
      </c>
      <c r="E1876" s="128">
        <f t="shared" ca="1" si="126"/>
        <v>114095.73320934507</v>
      </c>
      <c r="F1876" s="124">
        <f t="shared" ca="1" si="127"/>
        <v>9.4403084254808256E-2</v>
      </c>
      <c r="G1876" s="128"/>
      <c r="H1876" s="128"/>
      <c r="I1876" s="124"/>
      <c r="J1876" s="125"/>
      <c r="K1876" s="128"/>
    </row>
    <row r="1877" spans="1:11" x14ac:dyDescent="0.3">
      <c r="A1877" s="73">
        <v>41120</v>
      </c>
      <c r="B1877" s="130">
        <v>1385.3000489999999</v>
      </c>
      <c r="C1877" s="125">
        <f t="shared" si="124"/>
        <v>2.3388813605661696E-2</v>
      </c>
      <c r="D1877" s="128">
        <f t="shared" si="125"/>
        <v>23388.813605661697</v>
      </c>
      <c r="E1877" s="128">
        <f t="shared" ca="1" si="126"/>
        <v>114095.73320934507</v>
      </c>
      <c r="F1877" s="124">
        <f t="shared" ca="1" si="127"/>
        <v>0.1046608945987928</v>
      </c>
      <c r="G1877" s="128"/>
      <c r="H1877" s="128"/>
      <c r="I1877" s="124"/>
      <c r="J1877" s="125"/>
      <c r="K1877" s="128"/>
    </row>
    <row r="1878" spans="1:11" x14ac:dyDescent="0.3">
      <c r="A1878" s="73">
        <v>41117</v>
      </c>
      <c r="B1878" s="130">
        <v>1385.969971</v>
      </c>
      <c r="C1878" s="125">
        <f t="shared" si="124"/>
        <v>2.1514130055049652E-2</v>
      </c>
      <c r="D1878" s="128">
        <f t="shared" si="125"/>
        <v>21514.130055049653</v>
      </c>
      <c r="E1878" s="128">
        <f t="shared" ca="1" si="126"/>
        <v>114095.73320934507</v>
      </c>
      <c r="F1878" s="124">
        <f t="shared" ca="1" si="127"/>
        <v>7.6950001196675721E-2</v>
      </c>
      <c r="G1878" s="128"/>
      <c r="H1878" s="128"/>
      <c r="I1878" s="124"/>
      <c r="J1878" s="125"/>
      <c r="K1878" s="128"/>
    </row>
    <row r="1879" spans="1:11" x14ac:dyDescent="0.3">
      <c r="A1879" s="73">
        <v>41116</v>
      </c>
      <c r="B1879" s="130">
        <v>1360.0200199999999</v>
      </c>
      <c r="C1879" s="125">
        <f t="shared" si="124"/>
        <v>1.8924757867146536E-2</v>
      </c>
      <c r="D1879" s="128">
        <f t="shared" si="125"/>
        <v>18924.757867146534</v>
      </c>
      <c r="E1879" s="128">
        <f t="shared" ca="1" si="126"/>
        <v>114095.73320934507</v>
      </c>
      <c r="F1879" s="124">
        <f t="shared" ca="1" si="127"/>
        <v>5.2418972265956043E-2</v>
      </c>
      <c r="G1879" s="128"/>
      <c r="H1879" s="128"/>
      <c r="I1879" s="124"/>
      <c r="J1879" s="125"/>
      <c r="K1879" s="128"/>
    </row>
    <row r="1880" spans="1:11" x14ac:dyDescent="0.3">
      <c r="A1880" s="73">
        <v>41115</v>
      </c>
      <c r="B1880" s="130">
        <v>1337.8900149999999</v>
      </c>
      <c r="C1880" s="125">
        <f t="shared" si="124"/>
        <v>-2.6537971076343592E-3</v>
      </c>
      <c r="D1880" s="128">
        <f t="shared" si="125"/>
        <v>-2653.7971076343592</v>
      </c>
      <c r="E1880" s="128">
        <f t="shared" ca="1" si="126"/>
        <v>114095.73320934507</v>
      </c>
      <c r="F1880" s="124">
        <f t="shared" ca="1" si="127"/>
        <v>2.8615997709562135E-2</v>
      </c>
      <c r="G1880" s="128"/>
      <c r="H1880" s="128"/>
      <c r="I1880" s="124"/>
      <c r="J1880" s="125"/>
      <c r="K1880" s="128"/>
    </row>
    <row r="1881" spans="1:11" x14ac:dyDescent="0.3">
      <c r="A1881" s="73">
        <v>41114</v>
      </c>
      <c r="B1881" s="130">
        <v>1338.3100589999999</v>
      </c>
      <c r="C1881" s="125">
        <f t="shared" si="124"/>
        <v>-2.355559250904804E-3</v>
      </c>
      <c r="D1881" s="128">
        <f t="shared" si="125"/>
        <v>-2355.5592509048038</v>
      </c>
      <c r="E1881" s="128">
        <f t="shared" ca="1" si="126"/>
        <v>114095.73320934507</v>
      </c>
      <c r="F1881" s="124">
        <f t="shared" ca="1" si="127"/>
        <v>2.5611387638673877E-2</v>
      </c>
      <c r="G1881" s="128"/>
      <c r="H1881" s="128"/>
      <c r="I1881" s="124"/>
      <c r="J1881" s="125"/>
      <c r="K1881" s="128"/>
    </row>
    <row r="1882" spans="1:11" x14ac:dyDescent="0.3">
      <c r="A1882" s="73">
        <v>41113</v>
      </c>
      <c r="B1882" s="130">
        <v>1350.5200199999999</v>
      </c>
      <c r="C1882" s="125">
        <f t="shared" si="124"/>
        <v>-1.4343796163589495E-3</v>
      </c>
      <c r="D1882" s="128">
        <f t="shared" si="125"/>
        <v>-1434.3796163589495</v>
      </c>
      <c r="E1882" s="128">
        <f t="shared" ca="1" si="126"/>
        <v>114095.73320934507</v>
      </c>
      <c r="F1882" s="124">
        <f t="shared" ca="1" si="127"/>
        <v>1.394963723818532E-2</v>
      </c>
      <c r="G1882" s="128"/>
      <c r="H1882" s="128"/>
      <c r="I1882" s="124"/>
      <c r="J1882" s="125"/>
      <c r="K1882" s="128"/>
    </row>
    <row r="1883" spans="1:11" x14ac:dyDescent="0.3">
      <c r="A1883" s="73">
        <v>41110</v>
      </c>
      <c r="B1883" s="130">
        <v>1362.660034</v>
      </c>
      <c r="C1883" s="125">
        <f t="shared" si="124"/>
        <v>5.8906750538161301E-3</v>
      </c>
      <c r="D1883" s="128">
        <f t="shared" si="125"/>
        <v>5890.6750538161305</v>
      </c>
      <c r="E1883" s="128">
        <f t="shared" ca="1" si="126"/>
        <v>114095.73320934507</v>
      </c>
      <c r="F1883" s="124">
        <f t="shared" ca="1" si="127"/>
        <v>1.8864522989102905E-2</v>
      </c>
      <c r="G1883" s="128"/>
      <c r="H1883" s="128"/>
      <c r="I1883" s="124"/>
      <c r="J1883" s="125"/>
      <c r="K1883" s="128"/>
    </row>
    <row r="1884" spans="1:11" x14ac:dyDescent="0.3">
      <c r="A1884" s="73">
        <v>41109</v>
      </c>
      <c r="B1884" s="130">
        <v>1376.51001</v>
      </c>
      <c r="C1884" s="125">
        <f t="shared" si="124"/>
        <v>6.529822231468696E-3</v>
      </c>
      <c r="D1884" s="128">
        <f t="shared" si="125"/>
        <v>6529.8222314686964</v>
      </c>
      <c r="E1884" s="128">
        <f t="shared" ca="1" si="126"/>
        <v>114095.73320934507</v>
      </c>
      <c r="F1884" s="124">
        <f t="shared" ca="1" si="127"/>
        <v>2.3412283484077756E-2</v>
      </c>
      <c r="G1884" s="128"/>
      <c r="H1884" s="128"/>
      <c r="I1884" s="124"/>
      <c r="J1884" s="125"/>
      <c r="K1884" s="128"/>
    </row>
    <row r="1885" spans="1:11" x14ac:dyDescent="0.3">
      <c r="A1885" s="73">
        <v>41108</v>
      </c>
      <c r="B1885" s="130">
        <v>1372.780029</v>
      </c>
      <c r="C1885" s="125">
        <f t="shared" si="124"/>
        <v>-9.0245482740480831E-4</v>
      </c>
      <c r="D1885" s="128">
        <f t="shared" si="125"/>
        <v>-902.45482740480827</v>
      </c>
      <c r="E1885" s="128">
        <f t="shared" ca="1" si="126"/>
        <v>114095.73320934507</v>
      </c>
      <c r="F1885" s="124">
        <f t="shared" ca="1" si="127"/>
        <v>2.1565693513380779E-2</v>
      </c>
      <c r="G1885" s="128"/>
      <c r="H1885" s="128"/>
      <c r="I1885" s="124"/>
      <c r="J1885" s="125"/>
      <c r="K1885" s="128"/>
    </row>
    <row r="1886" spans="1:11" x14ac:dyDescent="0.3">
      <c r="A1886" s="73">
        <v>41107</v>
      </c>
      <c r="B1886" s="130">
        <v>1363.670044</v>
      </c>
      <c r="C1886" s="125">
        <f t="shared" si="124"/>
        <v>-1.3474569842223394E-3</v>
      </c>
      <c r="D1886" s="128">
        <f t="shared" si="125"/>
        <v>-1347.4569842223393</v>
      </c>
      <c r="E1886" s="128">
        <f t="shared" ca="1" si="126"/>
        <v>114095.73320934507</v>
      </c>
      <c r="F1886" s="124">
        <f t="shared" ca="1" si="127"/>
        <v>2.8532914205423809E-2</v>
      </c>
      <c r="G1886" s="128"/>
      <c r="H1886" s="128"/>
      <c r="I1886" s="124"/>
      <c r="J1886" s="125"/>
      <c r="K1886" s="128"/>
    </row>
    <row r="1887" spans="1:11" x14ac:dyDescent="0.3">
      <c r="A1887" s="73">
        <v>41106</v>
      </c>
      <c r="B1887" s="130">
        <v>1353.6400149999999</v>
      </c>
      <c r="C1887" s="125">
        <f t="shared" si="124"/>
        <v>-6.2547856252843648E-3</v>
      </c>
      <c r="D1887" s="128">
        <f t="shared" si="125"/>
        <v>-6254.7856252843649</v>
      </c>
      <c r="E1887" s="128">
        <f t="shared" ca="1" si="126"/>
        <v>114095.73320934507</v>
      </c>
      <c r="F1887" s="124">
        <f t="shared" ca="1" si="127"/>
        <v>2.0282978002803542E-2</v>
      </c>
      <c r="G1887" s="128"/>
      <c r="H1887" s="128"/>
      <c r="I1887" s="124"/>
      <c r="J1887" s="125"/>
      <c r="K1887" s="128"/>
    </row>
    <row r="1888" spans="1:11" x14ac:dyDescent="0.3">
      <c r="A1888" s="73">
        <v>41103</v>
      </c>
      <c r="B1888" s="130">
        <v>1356.780029</v>
      </c>
      <c r="C1888" s="125">
        <f t="shared" si="124"/>
        <v>2.0872200374694616E-2</v>
      </c>
      <c r="D1888" s="128">
        <f t="shared" si="125"/>
        <v>20872.200374694617</v>
      </c>
      <c r="E1888" s="128">
        <f t="shared" ca="1" si="126"/>
        <v>114095.73320934507</v>
      </c>
      <c r="F1888" s="124">
        <f t="shared" ca="1" si="127"/>
        <v>3.9327805429847817E-2</v>
      </c>
      <c r="G1888" s="128"/>
      <c r="H1888" s="128"/>
      <c r="I1888" s="124"/>
      <c r="J1888" s="125"/>
      <c r="K1888" s="128"/>
    </row>
    <row r="1889" spans="1:11" x14ac:dyDescent="0.3">
      <c r="A1889" s="73">
        <v>41102</v>
      </c>
      <c r="B1889" s="130">
        <v>1334.76001</v>
      </c>
      <c r="C1889" s="125">
        <f t="shared" si="124"/>
        <v>2.1849563032165786E-3</v>
      </c>
      <c r="D1889" s="128">
        <f t="shared" si="125"/>
        <v>2184.9563032165788</v>
      </c>
      <c r="E1889" s="128">
        <f t="shared" ca="1" si="126"/>
        <v>114095.73320934507</v>
      </c>
      <c r="F1889" s="124">
        <f t="shared" ca="1" si="127"/>
        <v>1.4147427164122872E-2</v>
      </c>
      <c r="G1889" s="128"/>
      <c r="H1889" s="128"/>
      <c r="I1889" s="124"/>
      <c r="J1889" s="125"/>
      <c r="K1889" s="128"/>
    </row>
    <row r="1890" spans="1:11" x14ac:dyDescent="0.3">
      <c r="A1890" s="73">
        <v>41101</v>
      </c>
      <c r="B1890" s="130">
        <v>1341.4499510000001</v>
      </c>
      <c r="C1890" s="125">
        <f t="shared" si="124"/>
        <v>1.6257669499448291E-2</v>
      </c>
      <c r="D1890" s="128">
        <f t="shared" si="125"/>
        <v>16257.669499448291</v>
      </c>
      <c r="E1890" s="128">
        <f t="shared" ca="1" si="126"/>
        <v>114095.73320934507</v>
      </c>
      <c r="F1890" s="124">
        <f t="shared" ca="1" si="127"/>
        <v>2.4891666952759461E-2</v>
      </c>
      <c r="G1890" s="128"/>
      <c r="H1890" s="128"/>
      <c r="I1890" s="124"/>
      <c r="J1890" s="125"/>
      <c r="K1890" s="128"/>
    </row>
    <row r="1891" spans="1:11" x14ac:dyDescent="0.3">
      <c r="A1891" s="73">
        <v>41100</v>
      </c>
      <c r="B1891" s="130">
        <v>1341.469971</v>
      </c>
      <c r="C1891" s="125">
        <f t="shared" si="124"/>
        <v>2.1123223070801611E-2</v>
      </c>
      <c r="D1891" s="128">
        <f t="shared" si="125"/>
        <v>21123.22307080161</v>
      </c>
      <c r="E1891" s="128">
        <f t="shared" ca="1" si="126"/>
        <v>114095.73320934507</v>
      </c>
      <c r="F1891" s="124">
        <f t="shared" ca="1" si="127"/>
        <v>1.8023556235530425E-2</v>
      </c>
      <c r="G1891" s="128"/>
      <c r="H1891" s="128"/>
      <c r="I1891" s="124"/>
      <c r="J1891" s="125"/>
      <c r="K1891" s="128"/>
    </row>
    <row r="1892" spans="1:11" x14ac:dyDescent="0.3">
      <c r="A1892" s="73">
        <v>41099</v>
      </c>
      <c r="B1892" s="130">
        <v>1352.459961</v>
      </c>
      <c r="C1892" s="125">
        <f t="shared" si="124"/>
        <v>1.3063430314700586E-2</v>
      </c>
      <c r="D1892" s="128">
        <f t="shared" si="125"/>
        <v>13063.430314700587</v>
      </c>
      <c r="E1892" s="128">
        <f t="shared" ca="1" si="126"/>
        <v>114095.73320934507</v>
      </c>
      <c r="F1892" s="124">
        <f t="shared" ca="1" si="127"/>
        <v>2.9551433845443675E-2</v>
      </c>
      <c r="G1892" s="128"/>
      <c r="H1892" s="128"/>
      <c r="I1892" s="124"/>
      <c r="J1892" s="125"/>
      <c r="K1892" s="128"/>
    </row>
    <row r="1893" spans="1:11" x14ac:dyDescent="0.3">
      <c r="A1893" s="73">
        <v>41096</v>
      </c>
      <c r="B1893" s="130">
        <v>1354.6800539999999</v>
      </c>
      <c r="C1893" s="125">
        <f t="shared" si="124"/>
        <v>2.2006656894277166E-2</v>
      </c>
      <c r="D1893" s="128">
        <f t="shared" si="125"/>
        <v>22006.656894277166</v>
      </c>
      <c r="E1893" s="128">
        <f t="shared" ca="1" si="126"/>
        <v>114095.73320934507</v>
      </c>
      <c r="F1893" s="124">
        <f t="shared" ca="1" si="127"/>
        <v>2.6669443699228079E-2</v>
      </c>
      <c r="G1893" s="128"/>
      <c r="H1893" s="128"/>
      <c r="I1893" s="124"/>
      <c r="J1893" s="125"/>
      <c r="K1893" s="128"/>
    </row>
    <row r="1894" spans="1:11" x14ac:dyDescent="0.3">
      <c r="A1894" s="73">
        <v>41095</v>
      </c>
      <c r="B1894" s="130">
        <v>1367.579956</v>
      </c>
      <c r="C1894" s="125">
        <f t="shared" si="124"/>
        <v>8.7704530663033076E-3</v>
      </c>
      <c r="D1894" s="128">
        <f t="shared" si="125"/>
        <v>8770.4530663033074</v>
      </c>
      <c r="E1894" s="128">
        <f t="shared" ca="1" si="126"/>
        <v>114095.73320934507</v>
      </c>
      <c r="F1894" s="124">
        <f t="shared" ca="1" si="127"/>
        <v>1.7696015875052318E-2</v>
      </c>
      <c r="G1894" s="128"/>
      <c r="H1894" s="128"/>
      <c r="I1894" s="124"/>
      <c r="J1894" s="125"/>
      <c r="K1894" s="128"/>
    </row>
    <row r="1895" spans="1:11" x14ac:dyDescent="0.3">
      <c r="A1895" s="73">
        <v>41093</v>
      </c>
      <c r="B1895" s="130">
        <v>1374.0200199999999</v>
      </c>
      <c r="C1895" s="125">
        <f t="shared" si="124"/>
        <v>1.1811691067787233E-2</v>
      </c>
      <c r="D1895" s="128">
        <f t="shared" si="125"/>
        <v>11811.691067787233</v>
      </c>
      <c r="E1895" s="128">
        <f t="shared" ca="1" si="126"/>
        <v>114095.73320934507</v>
      </c>
      <c r="F1895" s="124">
        <f t="shared" ca="1" si="127"/>
        <v>1.537078187268337E-2</v>
      </c>
      <c r="G1895" s="128"/>
      <c r="H1895" s="128"/>
      <c r="I1895" s="124"/>
      <c r="J1895" s="125"/>
      <c r="K1895" s="128"/>
    </row>
    <row r="1896" spans="1:11" x14ac:dyDescent="0.3">
      <c r="A1896" s="73">
        <v>41092</v>
      </c>
      <c r="B1896" s="130">
        <v>1365.51001</v>
      </c>
      <c r="C1896" s="125">
        <f t="shared" si="124"/>
        <v>1.5415146383022327E-2</v>
      </c>
      <c r="D1896" s="128">
        <f t="shared" si="125"/>
        <v>15415.146383022327</v>
      </c>
      <c r="E1896" s="128">
        <f t="shared" ca="1" si="126"/>
        <v>114095.73320934507</v>
      </c>
      <c r="F1896" s="124">
        <f t="shared" ca="1" si="127"/>
        <v>1.9630859432576253E-2</v>
      </c>
      <c r="G1896" s="128"/>
      <c r="H1896" s="128"/>
      <c r="I1896" s="124"/>
      <c r="J1896" s="125"/>
      <c r="K1896" s="128"/>
    </row>
    <row r="1897" spans="1:11" x14ac:dyDescent="0.3">
      <c r="A1897" s="73">
        <v>41089</v>
      </c>
      <c r="B1897" s="130">
        <v>1362.160034</v>
      </c>
      <c r="C1897" s="125">
        <f t="shared" si="124"/>
        <v>1.4387468714943008E-2</v>
      </c>
      <c r="D1897" s="128">
        <f t="shared" si="125"/>
        <v>14387.468714943008</v>
      </c>
      <c r="E1897" s="128">
        <f t="shared" ca="1" si="126"/>
        <v>114095.73320934507</v>
      </c>
      <c r="F1897" s="124">
        <f t="shared" ca="1" si="127"/>
        <v>1.8148136536355608E-2</v>
      </c>
      <c r="G1897" s="128"/>
      <c r="H1897" s="128"/>
      <c r="I1897" s="124"/>
      <c r="J1897" s="125"/>
      <c r="K1897" s="128"/>
    </row>
    <row r="1898" spans="1:11" x14ac:dyDescent="0.3">
      <c r="A1898" s="73">
        <v>41088</v>
      </c>
      <c r="B1898" s="130">
        <v>1329.040039</v>
      </c>
      <c r="C1898" s="125">
        <f t="shared" si="124"/>
        <v>-4.509593039070392E-5</v>
      </c>
      <c r="D1898" s="128">
        <f t="shared" si="125"/>
        <v>-45.09593039070392</v>
      </c>
      <c r="E1898" s="128">
        <f t="shared" ca="1" si="126"/>
        <v>114095.73320934507</v>
      </c>
      <c r="F1898" s="124">
        <f t="shared" ca="1" si="127"/>
        <v>-7.9347933826009465E-3</v>
      </c>
      <c r="G1898" s="128"/>
      <c r="H1898" s="128"/>
      <c r="I1898" s="124"/>
      <c r="J1898" s="125"/>
      <c r="K1898" s="128"/>
    </row>
    <row r="1899" spans="1:11" x14ac:dyDescent="0.3">
      <c r="A1899" s="73">
        <v>41087</v>
      </c>
      <c r="B1899" s="130">
        <v>1331.849976</v>
      </c>
      <c r="C1899" s="125">
        <f t="shared" si="124"/>
        <v>1.2906098606313421E-2</v>
      </c>
      <c r="D1899" s="128">
        <f t="shared" si="125"/>
        <v>12906.098606313421</v>
      </c>
      <c r="E1899" s="128">
        <f t="shared" ca="1" si="126"/>
        <v>114095.73320934507</v>
      </c>
      <c r="F1899" s="124">
        <f t="shared" ca="1" si="127"/>
        <v>8.4882790712652589E-3</v>
      </c>
      <c r="G1899" s="128"/>
      <c r="H1899" s="128"/>
      <c r="I1899" s="124"/>
      <c r="J1899" s="125"/>
      <c r="K1899" s="128"/>
    </row>
    <row r="1900" spans="1:11" x14ac:dyDescent="0.3">
      <c r="A1900" s="73">
        <v>41086</v>
      </c>
      <c r="B1900" s="130">
        <v>1319.98999</v>
      </c>
      <c r="C1900" s="125">
        <f t="shared" si="124"/>
        <v>-3.1642705894434631E-3</v>
      </c>
      <c r="D1900" s="128">
        <f t="shared" si="125"/>
        <v>-3164.270589443463</v>
      </c>
      <c r="E1900" s="128">
        <f t="shared" ca="1" si="126"/>
        <v>114095.73320934507</v>
      </c>
      <c r="F1900" s="124">
        <f t="shared" ca="1" si="127"/>
        <v>9.6220433321227983E-3</v>
      </c>
      <c r="G1900" s="128"/>
      <c r="H1900" s="128"/>
      <c r="I1900" s="124"/>
      <c r="J1900" s="125"/>
      <c r="K1900" s="128"/>
    </row>
    <row r="1901" spans="1:11" x14ac:dyDescent="0.3">
      <c r="A1901" s="73">
        <v>41085</v>
      </c>
      <c r="B1901" s="130">
        <v>1313.719971</v>
      </c>
      <c r="C1901" s="125">
        <f t="shared" si="124"/>
        <v>3.659414027023411E-3</v>
      </c>
      <c r="D1901" s="128">
        <f t="shared" si="125"/>
        <v>3659.4140270234111</v>
      </c>
      <c r="E1901" s="128">
        <f t="shared" ca="1" si="126"/>
        <v>114095.73320934507</v>
      </c>
      <c r="F1901" s="124">
        <f t="shared" ca="1" si="127"/>
        <v>1.3149009710599957E-2</v>
      </c>
      <c r="G1901" s="128"/>
      <c r="H1901" s="128"/>
      <c r="I1901" s="124"/>
      <c r="J1901" s="125"/>
      <c r="K1901" s="128"/>
    </row>
    <row r="1902" spans="1:11" x14ac:dyDescent="0.3">
      <c r="A1902" s="73">
        <v>41082</v>
      </c>
      <c r="B1902" s="130">
        <v>1335.0200199999999</v>
      </c>
      <c r="C1902" s="125">
        <f t="shared" si="124"/>
        <v>7.0606232065075769E-3</v>
      </c>
      <c r="D1902" s="128">
        <f t="shared" si="125"/>
        <v>7060.6232065075765</v>
      </c>
      <c r="E1902" s="128">
        <f t="shared" ca="1" si="126"/>
        <v>114095.73320934507</v>
      </c>
      <c r="F1902" s="124">
        <f t="shared" ca="1" si="127"/>
        <v>4.2902933387759079E-2</v>
      </c>
      <c r="G1902" s="128"/>
      <c r="H1902" s="128"/>
      <c r="I1902" s="124"/>
      <c r="J1902" s="125"/>
      <c r="K1902" s="128"/>
    </row>
    <row r="1903" spans="1:11" x14ac:dyDescent="0.3">
      <c r="A1903" s="73">
        <v>41081</v>
      </c>
      <c r="B1903" s="130">
        <v>1325.51001</v>
      </c>
      <c r="C1903" s="125">
        <f t="shared" si="124"/>
        <v>8.0000761070431192E-3</v>
      </c>
      <c r="D1903" s="128">
        <f t="shared" si="125"/>
        <v>8000.076107043119</v>
      </c>
      <c r="E1903" s="128">
        <f t="shared" ca="1" si="126"/>
        <v>114095.73320934507</v>
      </c>
      <c r="F1903" s="124">
        <f t="shared" ca="1" si="127"/>
        <v>4.4984083885230008E-2</v>
      </c>
      <c r="G1903" s="128"/>
      <c r="H1903" s="128"/>
      <c r="I1903" s="124"/>
      <c r="J1903" s="125"/>
      <c r="K1903" s="128"/>
    </row>
    <row r="1904" spans="1:11" x14ac:dyDescent="0.3">
      <c r="A1904" s="73">
        <v>41080</v>
      </c>
      <c r="B1904" s="130">
        <v>1355.6899410000001</v>
      </c>
      <c r="C1904" s="125">
        <f t="shared" si="124"/>
        <v>3.0841008756393062E-2</v>
      </c>
      <c r="D1904" s="128">
        <f t="shared" si="125"/>
        <v>30841.008756393061</v>
      </c>
      <c r="E1904" s="128">
        <f t="shared" ca="1" si="126"/>
        <v>114095.73320934507</v>
      </c>
      <c r="F1904" s="124">
        <f t="shared" ca="1" si="127"/>
        <v>5.6244597584729217E-2</v>
      </c>
      <c r="G1904" s="128"/>
      <c r="H1904" s="128"/>
      <c r="I1904" s="124"/>
      <c r="J1904" s="125"/>
      <c r="K1904" s="128"/>
    </row>
    <row r="1905" spans="1:11" x14ac:dyDescent="0.3">
      <c r="A1905" s="73">
        <v>41079</v>
      </c>
      <c r="B1905" s="130">
        <v>1357.9799800000001</v>
      </c>
      <c r="C1905" s="125">
        <f t="shared" si="124"/>
        <v>5.6382714896927366E-2</v>
      </c>
      <c r="D1905" s="128">
        <f t="shared" si="125"/>
        <v>56382.714896927369</v>
      </c>
      <c r="E1905" s="128">
        <f t="shared" ca="1" si="126"/>
        <v>114095.73320934507</v>
      </c>
      <c r="F1905" s="124">
        <f t="shared" ca="1" si="127"/>
        <v>5.503672030583262E-2</v>
      </c>
      <c r="G1905" s="128"/>
      <c r="H1905" s="128"/>
      <c r="I1905" s="124"/>
      <c r="J1905" s="125"/>
      <c r="K1905" s="128"/>
    </row>
    <row r="1906" spans="1:11" x14ac:dyDescent="0.3">
      <c r="A1906" s="73">
        <v>41078</v>
      </c>
      <c r="B1906" s="130">
        <v>1344.780029</v>
      </c>
      <c r="C1906" s="125">
        <f t="shared" si="124"/>
        <v>5.2105315516056461E-2</v>
      </c>
      <c r="D1906" s="128">
        <f t="shared" si="125"/>
        <v>52105.315516056464</v>
      </c>
      <c r="E1906" s="128">
        <f t="shared" ca="1" si="126"/>
        <v>114095.73320934507</v>
      </c>
      <c r="F1906" s="124">
        <f t="shared" ca="1" si="127"/>
        <v>3.8023348338530605E-2</v>
      </c>
      <c r="G1906" s="128"/>
      <c r="H1906" s="128"/>
      <c r="I1906" s="124"/>
      <c r="J1906" s="125"/>
      <c r="K1906" s="128"/>
    </row>
    <row r="1907" spans="1:11" x14ac:dyDescent="0.3">
      <c r="A1907" s="73">
        <v>41075</v>
      </c>
      <c r="B1907" s="130">
        <v>1342.839966</v>
      </c>
      <c r="C1907" s="125">
        <f t="shared" si="124"/>
        <v>5.0702579749146715E-2</v>
      </c>
      <c r="D1907" s="128">
        <f t="shared" si="125"/>
        <v>50702.579749146716</v>
      </c>
      <c r="E1907" s="128">
        <f t="shared" ca="1" si="126"/>
        <v>114095.73320934507</v>
      </c>
      <c r="F1907" s="124">
        <f t="shared" ca="1" si="127"/>
        <v>5.0439611499572878E-2</v>
      </c>
      <c r="G1907" s="128"/>
      <c r="H1907" s="128"/>
      <c r="I1907" s="124"/>
      <c r="J1907" s="125"/>
      <c r="K1907" s="128"/>
    </row>
    <row r="1908" spans="1:11" x14ac:dyDescent="0.3">
      <c r="A1908" s="73">
        <v>41074</v>
      </c>
      <c r="B1908" s="130">
        <v>1329.099976</v>
      </c>
      <c r="C1908" s="125">
        <f t="shared" si="124"/>
        <v>1.4324651523115906E-2</v>
      </c>
      <c r="D1908" s="128">
        <f t="shared" si="125"/>
        <v>14324.651523115905</v>
      </c>
      <c r="E1908" s="128">
        <f t="shared" ca="1" si="126"/>
        <v>114095.73320934507</v>
      </c>
      <c r="F1908" s="124">
        <f t="shared" ca="1" si="127"/>
        <v>4.5300806920959502E-2</v>
      </c>
      <c r="G1908" s="128"/>
      <c r="H1908" s="128"/>
      <c r="I1908" s="124"/>
      <c r="J1908" s="125"/>
      <c r="K1908" s="128"/>
    </row>
    <row r="1909" spans="1:11" x14ac:dyDescent="0.3">
      <c r="A1909" s="73">
        <v>41073</v>
      </c>
      <c r="B1909" s="130">
        <v>1314.880005</v>
      </c>
      <c r="C1909" s="125">
        <f t="shared" si="124"/>
        <v>1.1878742912201368E-3</v>
      </c>
      <c r="D1909" s="128">
        <f t="shared" si="125"/>
        <v>1187.8742912201367</v>
      </c>
      <c r="E1909" s="128">
        <f t="shared" ca="1" si="126"/>
        <v>114095.73320934507</v>
      </c>
      <c r="F1909" s="124">
        <f t="shared" ca="1" si="127"/>
        <v>3.7266092456066824E-2</v>
      </c>
      <c r="G1909" s="128"/>
      <c r="H1909" s="128"/>
      <c r="I1909" s="124"/>
      <c r="J1909" s="125"/>
      <c r="K1909" s="128"/>
    </row>
    <row r="1910" spans="1:11" x14ac:dyDescent="0.3">
      <c r="A1910" s="73">
        <v>41072</v>
      </c>
      <c r="B1910" s="130">
        <v>1324.1800539999999</v>
      </c>
      <c r="C1910" s="125">
        <f t="shared" si="124"/>
        <v>-6.1842284924378266E-3</v>
      </c>
      <c r="D1910" s="128">
        <f t="shared" si="125"/>
        <v>-6184.2284924378264</v>
      </c>
      <c r="E1910" s="128">
        <f t="shared" ca="1" si="126"/>
        <v>114095.73320934507</v>
      </c>
      <c r="F1910" s="124">
        <f t="shared" ca="1" si="127"/>
        <v>4.6435181960813088E-2</v>
      </c>
      <c r="G1910" s="128"/>
      <c r="H1910" s="128"/>
      <c r="I1910" s="124"/>
      <c r="J1910" s="125"/>
      <c r="K1910" s="128"/>
    </row>
    <row r="1911" spans="1:11" x14ac:dyDescent="0.3">
      <c r="A1911" s="73">
        <v>41071</v>
      </c>
      <c r="B1911" s="130">
        <v>1308.9300539999999</v>
      </c>
      <c r="C1911" s="125">
        <f t="shared" si="124"/>
        <v>-6.7459079117627718E-3</v>
      </c>
      <c r="D1911" s="128">
        <f t="shared" si="125"/>
        <v>-6745.9079117627716</v>
      </c>
      <c r="E1911" s="128">
        <f t="shared" ca="1" si="126"/>
        <v>114095.73320934507</v>
      </c>
      <c r="F1911" s="124">
        <f t="shared" ca="1" si="127"/>
        <v>1.6352628046125028E-2</v>
      </c>
      <c r="G1911" s="128"/>
      <c r="H1911" s="128"/>
      <c r="I1911" s="124"/>
      <c r="J1911" s="125"/>
      <c r="K1911" s="128"/>
    </row>
    <row r="1912" spans="1:11" x14ac:dyDescent="0.3">
      <c r="A1912" s="73">
        <v>41068</v>
      </c>
      <c r="B1912" s="130">
        <v>1325.660034</v>
      </c>
      <c r="C1912" s="125">
        <f t="shared" si="124"/>
        <v>3.77076944935828E-3</v>
      </c>
      <c r="D1912" s="128">
        <f t="shared" si="125"/>
        <v>3770.7694493582799</v>
      </c>
      <c r="E1912" s="128">
        <f t="shared" ca="1" si="126"/>
        <v>114095.73320934507</v>
      </c>
      <c r="F1912" s="124">
        <f t="shared" ca="1" si="127"/>
        <v>4.2324901804718928E-2</v>
      </c>
      <c r="G1912" s="128"/>
      <c r="H1912" s="128"/>
      <c r="I1912" s="124"/>
      <c r="J1912" s="125"/>
      <c r="K1912" s="128"/>
    </row>
    <row r="1913" spans="1:11" x14ac:dyDescent="0.3">
      <c r="A1913" s="73">
        <v>41067</v>
      </c>
      <c r="B1913" s="130">
        <v>1314.98999</v>
      </c>
      <c r="C1913" s="125">
        <f t="shared" si="124"/>
        <v>-2.934348637471218E-3</v>
      </c>
      <c r="D1913" s="128">
        <f t="shared" si="125"/>
        <v>-2934.3486374712179</v>
      </c>
      <c r="E1913" s="128">
        <f t="shared" ca="1" si="126"/>
        <v>114095.73320934507</v>
      </c>
      <c r="F1913" s="124">
        <f t="shared" ca="1" si="127"/>
        <v>3.4626831808947989E-2</v>
      </c>
      <c r="G1913" s="128"/>
      <c r="H1913" s="128"/>
      <c r="I1913" s="124"/>
      <c r="J1913" s="125"/>
      <c r="K1913" s="128"/>
    </row>
    <row r="1914" spans="1:11" x14ac:dyDescent="0.3">
      <c r="A1914" s="73">
        <v>41066</v>
      </c>
      <c r="B1914" s="130">
        <v>1315.130005</v>
      </c>
      <c r="C1914" s="125">
        <f t="shared" si="124"/>
        <v>-1.139272228571131E-3</v>
      </c>
      <c r="D1914" s="128">
        <f t="shared" si="125"/>
        <v>-1139.2722285711309</v>
      </c>
      <c r="E1914" s="128">
        <f t="shared" ca="1" si="126"/>
        <v>114095.73320934507</v>
      </c>
      <c r="F1914" s="124">
        <f t="shared" ca="1" si="127"/>
        <v>2.0271532195500264E-2</v>
      </c>
      <c r="G1914" s="128"/>
      <c r="H1914" s="128"/>
      <c r="I1914" s="124"/>
      <c r="J1914" s="125"/>
      <c r="K1914" s="128"/>
    </row>
    <row r="1915" spans="1:11" x14ac:dyDescent="0.3">
      <c r="A1915" s="73">
        <v>41065</v>
      </c>
      <c r="B1915" s="130">
        <v>1285.5</v>
      </c>
      <c r="C1915" s="125">
        <f t="shared" si="124"/>
        <v>-2.3168861641569172E-2</v>
      </c>
      <c r="D1915" s="128">
        <f t="shared" si="125"/>
        <v>-23168.861641569172</v>
      </c>
      <c r="E1915" s="128">
        <f t="shared" ca="1" si="126"/>
        <v>114095.73320934507</v>
      </c>
      <c r="F1915" s="124">
        <f t="shared" ca="1" si="127"/>
        <v>4.6421744397384668E-3</v>
      </c>
      <c r="G1915" s="128"/>
      <c r="H1915" s="128"/>
      <c r="I1915" s="124"/>
      <c r="J1915" s="125"/>
      <c r="K1915" s="128"/>
    </row>
    <row r="1916" spans="1:11" x14ac:dyDescent="0.3">
      <c r="A1916" s="73">
        <v>41064</v>
      </c>
      <c r="B1916" s="130">
        <v>1278.1800539999999</v>
      </c>
      <c r="C1916" s="125">
        <f t="shared" si="124"/>
        <v>-1.3156002363709729E-2</v>
      </c>
      <c r="D1916" s="128">
        <f t="shared" si="125"/>
        <v>-13156.002363709729</v>
      </c>
      <c r="E1916" s="128">
        <f t="shared" ca="1" si="126"/>
        <v>114095.73320934507</v>
      </c>
      <c r="F1916" s="124">
        <f t="shared" ca="1" si="127"/>
        <v>-5.2608583361019035E-3</v>
      </c>
      <c r="G1916" s="128"/>
      <c r="H1916" s="128"/>
      <c r="I1916" s="124"/>
      <c r="J1916" s="125"/>
      <c r="K1916" s="128"/>
    </row>
    <row r="1917" spans="1:11" x14ac:dyDescent="0.3">
      <c r="A1917" s="73">
        <v>41061</v>
      </c>
      <c r="B1917" s="130">
        <v>1278.040039</v>
      </c>
      <c r="C1917" s="125">
        <f t="shared" si="124"/>
        <v>-2.0553888009677945E-2</v>
      </c>
      <c r="D1917" s="128">
        <f t="shared" si="125"/>
        <v>-20553.888009677947</v>
      </c>
      <c r="E1917" s="128">
        <f t="shared" ca="1" si="126"/>
        <v>114095.73320934507</v>
      </c>
      <c r="F1917" s="124">
        <f t="shared" ca="1" si="127"/>
        <v>-6.3210965283529985E-3</v>
      </c>
      <c r="G1917" s="128"/>
      <c r="H1917" s="128"/>
      <c r="I1917" s="124"/>
      <c r="J1917" s="125"/>
      <c r="K1917" s="128"/>
    </row>
    <row r="1918" spans="1:11" x14ac:dyDescent="0.3">
      <c r="A1918" s="73">
        <v>41060</v>
      </c>
      <c r="B1918" s="130">
        <v>1310.329956</v>
      </c>
      <c r="C1918" s="125">
        <f t="shared" si="124"/>
        <v>-1.0922473176931402E-2</v>
      </c>
      <c r="D1918" s="128">
        <f t="shared" si="125"/>
        <v>-10922.473176931402</v>
      </c>
      <c r="E1918" s="128">
        <f t="shared" ca="1" si="126"/>
        <v>114095.73320934507</v>
      </c>
      <c r="F1918" s="124">
        <f t="shared" ca="1" si="127"/>
        <v>7.8220540041611386E-3</v>
      </c>
      <c r="G1918" s="128"/>
      <c r="H1918" s="128"/>
      <c r="I1918" s="124"/>
      <c r="J1918" s="125"/>
      <c r="K1918" s="128"/>
    </row>
    <row r="1919" spans="1:11" x14ac:dyDescent="0.3">
      <c r="A1919" s="73">
        <v>41059</v>
      </c>
      <c r="B1919" s="130">
        <v>1313.3199460000001</v>
      </c>
      <c r="C1919" s="125">
        <f t="shared" si="124"/>
        <v>-1.3031193210090719E-2</v>
      </c>
      <c r="D1919" s="128">
        <f t="shared" si="125"/>
        <v>-13031.19321009072</v>
      </c>
      <c r="E1919" s="128">
        <f t="shared" ca="1" si="126"/>
        <v>114095.73320934507</v>
      </c>
      <c r="F1919" s="124">
        <f t="shared" ca="1" si="127"/>
        <v>2.8943060389385877E-4</v>
      </c>
      <c r="G1919" s="128"/>
      <c r="H1919" s="128"/>
      <c r="I1919" s="124"/>
      <c r="J1919" s="125"/>
      <c r="K1919" s="128"/>
    </row>
    <row r="1920" spans="1:11" x14ac:dyDescent="0.3">
      <c r="A1920" s="73">
        <v>41058</v>
      </c>
      <c r="B1920" s="130">
        <v>1332.420044</v>
      </c>
      <c r="C1920" s="125">
        <f t="shared" si="124"/>
        <v>-4.4307782764887449E-3</v>
      </c>
      <c r="D1920" s="128">
        <f t="shared" si="125"/>
        <v>-4430.7782764887452</v>
      </c>
      <c r="E1920" s="128">
        <f t="shared" ca="1" si="126"/>
        <v>114095.73320934507</v>
      </c>
      <c r="F1920" s="124">
        <f t="shared" ca="1" si="127"/>
        <v>1.3594001242930309E-2</v>
      </c>
      <c r="G1920" s="128"/>
      <c r="H1920" s="128"/>
      <c r="I1920" s="124"/>
      <c r="J1920" s="125"/>
      <c r="K1920" s="128"/>
    </row>
    <row r="1921" spans="1:11" x14ac:dyDescent="0.3">
      <c r="A1921" s="73">
        <v>41054</v>
      </c>
      <c r="B1921" s="130">
        <v>1317.8199460000001</v>
      </c>
      <c r="C1921" s="125">
        <f t="shared" si="124"/>
        <v>-2.6282201439176367E-2</v>
      </c>
      <c r="D1921" s="128">
        <f t="shared" si="125"/>
        <v>-26282.201439176366</v>
      </c>
      <c r="E1921" s="128">
        <f t="shared" ca="1" si="126"/>
        <v>114095.73320934507</v>
      </c>
      <c r="F1921" s="124">
        <f t="shared" ca="1" si="127"/>
        <v>-2.0353855186841296E-2</v>
      </c>
      <c r="G1921" s="128"/>
      <c r="H1921" s="128"/>
      <c r="I1921" s="124"/>
      <c r="J1921" s="125"/>
      <c r="K1921" s="128"/>
    </row>
    <row r="1922" spans="1:11" x14ac:dyDescent="0.3">
      <c r="A1922" s="73">
        <v>41053</v>
      </c>
      <c r="B1922" s="130">
        <v>1320.6800539999999</v>
      </c>
      <c r="C1922" s="125">
        <f t="shared" si="124"/>
        <v>-2.7474382193347413E-2</v>
      </c>
      <c r="D1922" s="128">
        <f t="shared" si="125"/>
        <v>-27474.382193347414</v>
      </c>
      <c r="E1922" s="128">
        <f t="shared" ca="1" si="126"/>
        <v>114095.73320934507</v>
      </c>
      <c r="F1922" s="124">
        <f t="shared" ca="1" si="127"/>
        <v>-7.8280536307364645E-3</v>
      </c>
      <c r="G1922" s="128"/>
      <c r="H1922" s="128"/>
      <c r="I1922" s="124"/>
      <c r="J1922" s="125"/>
      <c r="K1922" s="128"/>
    </row>
    <row r="1923" spans="1:11" x14ac:dyDescent="0.3">
      <c r="A1923" s="73">
        <v>41052</v>
      </c>
      <c r="B1923" s="130">
        <v>1318.8599850000001</v>
      </c>
      <c r="C1923" s="125">
        <f t="shared" si="124"/>
        <v>-2.6369776728041305E-2</v>
      </c>
      <c r="D1923" s="128">
        <f t="shared" si="125"/>
        <v>-26369.776728041306</v>
      </c>
      <c r="E1923" s="128">
        <f t="shared" ca="1" si="126"/>
        <v>114095.73320934507</v>
      </c>
      <c r="F1923" s="124">
        <f t="shared" ca="1" si="127"/>
        <v>-5.1520010741334943E-3</v>
      </c>
      <c r="G1923" s="128"/>
      <c r="H1923" s="128"/>
      <c r="I1923" s="124"/>
      <c r="J1923" s="125"/>
      <c r="K1923" s="128"/>
    </row>
    <row r="1924" spans="1:11" x14ac:dyDescent="0.3">
      <c r="A1924" s="73">
        <v>41051</v>
      </c>
      <c r="B1924" s="130">
        <v>1316.630005</v>
      </c>
      <c r="C1924" s="125">
        <f t="shared" si="124"/>
        <v>-3.4530524595507317E-2</v>
      </c>
      <c r="D1924" s="128">
        <f t="shared" si="125"/>
        <v>-34530.524595507319</v>
      </c>
      <c r="E1924" s="128">
        <f t="shared" ca="1" si="126"/>
        <v>114095.73320934507</v>
      </c>
      <c r="F1924" s="124">
        <f t="shared" ca="1" si="127"/>
        <v>-2.9080297805575972E-3</v>
      </c>
      <c r="G1924" s="128"/>
      <c r="H1924" s="128"/>
      <c r="I1924" s="124"/>
      <c r="J1924" s="125"/>
      <c r="K1924" s="128"/>
    </row>
    <row r="1925" spans="1:11" x14ac:dyDescent="0.3">
      <c r="A1925" s="73">
        <v>41050</v>
      </c>
      <c r="B1925" s="130">
        <v>1315.98999</v>
      </c>
      <c r="C1925" s="125">
        <f t="shared" si="124"/>
        <v>-3.9128760438722376E-2</v>
      </c>
      <c r="D1925" s="128">
        <f t="shared" si="125"/>
        <v>-39128.760438722376</v>
      </c>
      <c r="E1925" s="128">
        <f t="shared" ca="1" si="126"/>
        <v>114095.73320934507</v>
      </c>
      <c r="F1925" s="124">
        <f t="shared" ca="1" si="127"/>
        <v>-2.2034748959942618E-4</v>
      </c>
      <c r="G1925" s="128"/>
      <c r="H1925" s="128"/>
      <c r="I1925" s="124"/>
      <c r="J1925" s="125"/>
      <c r="K1925" s="128"/>
    </row>
    <row r="1926" spans="1:11" x14ac:dyDescent="0.3">
      <c r="A1926" s="73">
        <v>41047</v>
      </c>
      <c r="B1926" s="130">
        <v>1295.219971</v>
      </c>
      <c r="C1926" s="125">
        <f t="shared" si="124"/>
        <v>-5.3962461686581698E-2</v>
      </c>
      <c r="D1926" s="128">
        <f t="shared" si="125"/>
        <v>-53962.461686581701</v>
      </c>
      <c r="E1926" s="128">
        <f t="shared" ca="1" si="126"/>
        <v>114095.73320934507</v>
      </c>
      <c r="F1926" s="124">
        <f t="shared" ca="1" si="127"/>
        <v>-1.6813821541456941E-2</v>
      </c>
      <c r="G1926" s="128"/>
      <c r="H1926" s="128"/>
      <c r="I1926" s="124"/>
      <c r="J1926" s="125"/>
      <c r="K1926" s="128"/>
    </row>
    <row r="1927" spans="1:11" x14ac:dyDescent="0.3">
      <c r="A1927" s="73">
        <v>41046</v>
      </c>
      <c r="B1927" s="130">
        <v>1304.8599850000001</v>
      </c>
      <c r="C1927" s="125">
        <f t="shared" si="124"/>
        <v>-6.2310889401746228E-2</v>
      </c>
      <c r="D1927" s="128">
        <f t="shared" si="125"/>
        <v>-62310.88940174623</v>
      </c>
      <c r="E1927" s="128">
        <f t="shared" ca="1" si="126"/>
        <v>114095.73320934507</v>
      </c>
      <c r="F1927" s="124">
        <f t="shared" ca="1" si="127"/>
        <v>-2.1308538085930917E-2</v>
      </c>
      <c r="G1927" s="128"/>
      <c r="H1927" s="128"/>
      <c r="I1927" s="124"/>
      <c r="J1927" s="125"/>
      <c r="K1927" s="128"/>
    </row>
    <row r="1928" spans="1:11" x14ac:dyDescent="0.3">
      <c r="A1928" s="73">
        <v>41045</v>
      </c>
      <c r="B1928" s="130">
        <v>1324.8000489999999</v>
      </c>
      <c r="C1928" s="125">
        <f t="shared" ref="C1928:C1991" si="128">B1928/B1938-1</f>
        <v>-5.5273089929393393E-2</v>
      </c>
      <c r="D1928" s="128">
        <f t="shared" ref="D1928:D1991" si="129">C1928*$B$5</f>
        <v>-55273.089929393391</v>
      </c>
      <c r="E1928" s="128">
        <f t="shared" ref="E1928:E1991" ca="1" si="130">ABS(_xlfn.PERCENTILE.INC(OFFSET(D1928,0,0,Window),1-VaRLevel))</f>
        <v>114095.73320934507</v>
      </c>
      <c r="F1928" s="124">
        <f t="shared" ca="1" si="127"/>
        <v>-1.3992205519360645E-2</v>
      </c>
      <c r="G1928" s="128"/>
      <c r="H1928" s="128"/>
      <c r="I1928" s="124"/>
      <c r="J1928" s="125"/>
      <c r="K1928" s="128"/>
    </row>
    <row r="1929" spans="1:11" x14ac:dyDescent="0.3">
      <c r="A1929" s="73">
        <v>41044</v>
      </c>
      <c r="B1929" s="130">
        <v>1330.660034</v>
      </c>
      <c r="C1929" s="125">
        <f t="shared" si="128"/>
        <v>-5.3463398505515403E-2</v>
      </c>
      <c r="D1929" s="128">
        <f t="shared" si="129"/>
        <v>-53463.398505515404</v>
      </c>
      <c r="E1929" s="128">
        <f t="shared" ca="1" si="130"/>
        <v>114095.73320934507</v>
      </c>
      <c r="F1929" s="124">
        <f t="shared" ref="F1929:F1992" ca="1" si="131">B1929/OFFSET(B1929,250,0)-1</f>
        <v>-7.4738338726713094E-3</v>
      </c>
      <c r="G1929" s="128"/>
      <c r="H1929" s="128"/>
      <c r="I1929" s="124"/>
      <c r="J1929" s="125"/>
      <c r="K1929" s="128"/>
    </row>
    <row r="1930" spans="1:11" x14ac:dyDescent="0.3">
      <c r="A1930" s="73">
        <v>41043</v>
      </c>
      <c r="B1930" s="130">
        <v>1338.349976</v>
      </c>
      <c r="C1930" s="125">
        <f t="shared" si="128"/>
        <v>-4.2606502958973724E-2</v>
      </c>
      <c r="D1930" s="128">
        <f t="shared" si="129"/>
        <v>-42606.502958973724</v>
      </c>
      <c r="E1930" s="128">
        <f t="shared" ca="1" si="130"/>
        <v>114095.73320934507</v>
      </c>
      <c r="F1930" s="124">
        <f t="shared" ca="1" si="131"/>
        <v>7.0505170439061349E-3</v>
      </c>
      <c r="G1930" s="128"/>
      <c r="H1930" s="128"/>
      <c r="I1930" s="124"/>
      <c r="J1930" s="125"/>
      <c r="K1930" s="128"/>
    </row>
    <row r="1931" spans="1:11" x14ac:dyDescent="0.3">
      <c r="A1931" s="73">
        <v>41040</v>
      </c>
      <c r="B1931" s="130">
        <v>1353.3900149999999</v>
      </c>
      <c r="C1931" s="125">
        <f t="shared" si="128"/>
        <v>-3.5607378387663036E-2</v>
      </c>
      <c r="D1931" s="128">
        <f t="shared" si="129"/>
        <v>-35607.378387663033</v>
      </c>
      <c r="E1931" s="128">
        <f t="shared" ca="1" si="130"/>
        <v>114095.73320934507</v>
      </c>
      <c r="F1931" s="124">
        <f t="shared" ca="1" si="131"/>
        <v>1.799216569142037E-2</v>
      </c>
      <c r="G1931" s="128"/>
      <c r="H1931" s="128"/>
      <c r="I1931" s="124"/>
      <c r="J1931" s="125"/>
      <c r="K1931" s="128"/>
    </row>
    <row r="1932" spans="1:11" x14ac:dyDescent="0.3">
      <c r="A1932" s="73">
        <v>41039</v>
      </c>
      <c r="B1932" s="130">
        <v>1357.98999</v>
      </c>
      <c r="C1932" s="125">
        <f t="shared" si="128"/>
        <v>-2.9993278903888365E-2</v>
      </c>
      <c r="D1932" s="128">
        <f t="shared" si="129"/>
        <v>-29993.278903888364</v>
      </c>
      <c r="E1932" s="128">
        <f t="shared" ca="1" si="130"/>
        <v>114095.73320934507</v>
      </c>
      <c r="F1932" s="124">
        <f t="shared" ca="1" si="131"/>
        <v>1.5114683165048159E-2</v>
      </c>
      <c r="G1932" s="128"/>
      <c r="H1932" s="128"/>
      <c r="I1932" s="124"/>
      <c r="J1932" s="125"/>
      <c r="K1932" s="128"/>
    </row>
    <row r="1933" spans="1:11" x14ac:dyDescent="0.3">
      <c r="A1933" s="73">
        <v>41038</v>
      </c>
      <c r="B1933" s="130">
        <v>1354.579956</v>
      </c>
      <c r="C1933" s="125">
        <f t="shared" si="128"/>
        <v>-2.5965518218988848E-2</v>
      </c>
      <c r="D1933" s="128">
        <f t="shared" si="129"/>
        <v>-25965.518218988847</v>
      </c>
      <c r="E1933" s="128">
        <f t="shared" ca="1" si="130"/>
        <v>114095.73320934507</v>
      </c>
      <c r="F1933" s="124">
        <f t="shared" ca="1" si="131"/>
        <v>4.396939083137541E-3</v>
      </c>
      <c r="G1933" s="128"/>
      <c r="H1933" s="128"/>
      <c r="I1933" s="124"/>
      <c r="J1933" s="125"/>
      <c r="K1933" s="128"/>
    </row>
    <row r="1934" spans="1:11" x14ac:dyDescent="0.3">
      <c r="A1934" s="73">
        <v>41037</v>
      </c>
      <c r="B1934" s="130">
        <v>1363.719971</v>
      </c>
      <c r="C1934" s="125">
        <f t="shared" si="128"/>
        <v>-6.013251145713272E-3</v>
      </c>
      <c r="D1934" s="128">
        <f t="shared" si="129"/>
        <v>-6013.2511457132723</v>
      </c>
      <c r="E1934" s="128">
        <f t="shared" ca="1" si="130"/>
        <v>114095.73320934507</v>
      </c>
      <c r="F1934" s="124">
        <f t="shared" ca="1" si="131"/>
        <v>1.6124236788765511E-2</v>
      </c>
      <c r="G1934" s="128"/>
      <c r="H1934" s="128"/>
      <c r="I1934" s="124"/>
      <c r="J1934" s="125"/>
      <c r="K1934" s="128"/>
    </row>
    <row r="1935" spans="1:11" x14ac:dyDescent="0.3">
      <c r="A1935" s="73">
        <v>41036</v>
      </c>
      <c r="B1935" s="130">
        <v>1369.579956</v>
      </c>
      <c r="C1935" s="125">
        <f t="shared" si="128"/>
        <v>1.9313321096379177E-3</v>
      </c>
      <c r="D1935" s="128">
        <f t="shared" si="129"/>
        <v>1931.3321096379177</v>
      </c>
      <c r="E1935" s="128">
        <f t="shared" ca="1" si="130"/>
        <v>114095.73320934507</v>
      </c>
      <c r="F1935" s="124">
        <f t="shared" ca="1" si="131"/>
        <v>9.151405647714439E-3</v>
      </c>
      <c r="G1935" s="128"/>
      <c r="H1935" s="128"/>
      <c r="I1935" s="124"/>
      <c r="J1935" s="125"/>
      <c r="K1935" s="128"/>
    </row>
    <row r="1936" spans="1:11" x14ac:dyDescent="0.3">
      <c r="A1936" s="73">
        <v>41033</v>
      </c>
      <c r="B1936" s="130">
        <v>1369.099976</v>
      </c>
      <c r="C1936" s="125">
        <f t="shared" si="128"/>
        <v>-6.8406583836557733E-3</v>
      </c>
      <c r="D1936" s="128">
        <f t="shared" si="129"/>
        <v>-6840.6583836557729</v>
      </c>
      <c r="E1936" s="128">
        <f t="shared" ca="1" si="130"/>
        <v>114095.73320934507</v>
      </c>
      <c r="F1936" s="124">
        <f t="shared" ca="1" si="131"/>
        <v>1.6942810493452587E-2</v>
      </c>
      <c r="G1936" s="128"/>
      <c r="H1936" s="128"/>
      <c r="I1936" s="124"/>
      <c r="J1936" s="125"/>
      <c r="K1936" s="128"/>
    </row>
    <row r="1937" spans="1:11" x14ac:dyDescent="0.3">
      <c r="A1937" s="73">
        <v>41032</v>
      </c>
      <c r="B1937" s="130">
        <v>1391.5699460000001</v>
      </c>
      <c r="C1937" s="125">
        <f t="shared" si="128"/>
        <v>1.0639617066973361E-2</v>
      </c>
      <c r="D1937" s="128">
        <f t="shared" si="129"/>
        <v>10639.617066973362</v>
      </c>
      <c r="E1937" s="128">
        <f t="shared" ca="1" si="130"/>
        <v>114095.73320934507</v>
      </c>
      <c r="F1937" s="124">
        <f t="shared" ca="1" si="131"/>
        <v>3.8330097655704165E-2</v>
      </c>
      <c r="G1937" s="128"/>
      <c r="H1937" s="128"/>
      <c r="I1937" s="124"/>
      <c r="J1937" s="125"/>
      <c r="K1937" s="128"/>
    </row>
    <row r="1938" spans="1:11" x14ac:dyDescent="0.3">
      <c r="A1938" s="73">
        <v>41031</v>
      </c>
      <c r="B1938" s="130">
        <v>1402.3100589999999</v>
      </c>
      <c r="C1938" s="125">
        <f t="shared" si="128"/>
        <v>1.239589053385326E-2</v>
      </c>
      <c r="D1938" s="128">
        <f t="shared" si="129"/>
        <v>12395.89053385326</v>
      </c>
      <c r="E1938" s="128">
        <f t="shared" ca="1" si="130"/>
        <v>114095.73320934507</v>
      </c>
      <c r="F1938" s="124">
        <f t="shared" ca="1" si="131"/>
        <v>5.0340861514628577E-2</v>
      </c>
      <c r="G1938" s="128"/>
      <c r="H1938" s="128"/>
      <c r="I1938" s="124"/>
      <c r="J1938" s="125"/>
      <c r="K1938" s="128"/>
    </row>
    <row r="1939" spans="1:11" x14ac:dyDescent="0.3">
      <c r="A1939" s="73">
        <v>41030</v>
      </c>
      <c r="B1939" s="130">
        <v>1405.8199460000001</v>
      </c>
      <c r="C1939" s="125">
        <f t="shared" si="128"/>
        <v>1.0814015650493669E-2</v>
      </c>
      <c r="D1939" s="128">
        <f t="shared" si="129"/>
        <v>10814.015650493669</v>
      </c>
      <c r="E1939" s="128">
        <f t="shared" ca="1" si="130"/>
        <v>114095.73320934507</v>
      </c>
      <c r="F1939" s="124">
        <f t="shared" ca="1" si="131"/>
        <v>4.3419530879564405E-2</v>
      </c>
      <c r="G1939" s="128"/>
      <c r="H1939" s="128"/>
      <c r="I1939" s="124"/>
      <c r="J1939" s="125"/>
      <c r="K1939" s="128"/>
    </row>
    <row r="1940" spans="1:11" x14ac:dyDescent="0.3">
      <c r="A1940" s="73">
        <v>41029</v>
      </c>
      <c r="B1940" s="130">
        <v>1397.910034</v>
      </c>
      <c r="C1940" s="125">
        <f t="shared" si="128"/>
        <v>2.0692691222358395E-2</v>
      </c>
      <c r="D1940" s="128">
        <f t="shared" si="129"/>
        <v>20692.691222358393</v>
      </c>
      <c r="E1940" s="128">
        <f t="shared" ca="1" si="130"/>
        <v>114095.73320934507</v>
      </c>
      <c r="F1940" s="124">
        <f t="shared" ca="1" si="131"/>
        <v>3.0435965231369044E-2</v>
      </c>
      <c r="G1940" s="128"/>
      <c r="H1940" s="128"/>
      <c r="I1940" s="124"/>
      <c r="J1940" s="125"/>
      <c r="K1940" s="128"/>
    </row>
    <row r="1941" spans="1:11" x14ac:dyDescent="0.3">
      <c r="A1941" s="73">
        <v>41026</v>
      </c>
      <c r="B1941" s="130">
        <v>1403.3599850000001</v>
      </c>
      <c r="C1941" s="125">
        <f t="shared" si="128"/>
        <v>2.4155981170318253E-2</v>
      </c>
      <c r="D1941" s="128">
        <f t="shared" si="129"/>
        <v>24155.981170318253</v>
      </c>
      <c r="E1941" s="128">
        <f t="shared" ca="1" si="130"/>
        <v>114095.73320934507</v>
      </c>
      <c r="F1941" s="124">
        <f t="shared" ca="1" si="131"/>
        <v>3.0957534342551885E-2</v>
      </c>
      <c r="G1941" s="128"/>
      <c r="H1941" s="128"/>
      <c r="I1941" s="124"/>
      <c r="J1941" s="125"/>
      <c r="K1941" s="128"/>
    </row>
    <row r="1942" spans="1:11" x14ac:dyDescent="0.3">
      <c r="A1942" s="73">
        <v>41025</v>
      </c>
      <c r="B1942" s="130">
        <v>1399.9799800000001</v>
      </c>
      <c r="C1942" s="125">
        <f t="shared" si="128"/>
        <v>8.9437177821376501E-3</v>
      </c>
      <c r="D1942" s="128">
        <f t="shared" si="129"/>
        <v>8943.7177821376499</v>
      </c>
      <c r="E1942" s="128">
        <f t="shared" ca="1" si="130"/>
        <v>114095.73320934507</v>
      </c>
      <c r="F1942" s="124">
        <f t="shared" ca="1" si="131"/>
        <v>2.6671845615738876E-2</v>
      </c>
      <c r="G1942" s="128"/>
      <c r="H1942" s="128"/>
      <c r="I1942" s="124"/>
      <c r="J1942" s="125"/>
      <c r="K1942" s="128"/>
    </row>
    <row r="1943" spans="1:11" x14ac:dyDescent="0.3">
      <c r="A1943" s="73">
        <v>41024</v>
      </c>
      <c r="B1943" s="130">
        <v>1390.6899410000001</v>
      </c>
      <c r="C1943" s="125">
        <f t="shared" si="128"/>
        <v>1.6058902635545325E-2</v>
      </c>
      <c r="D1943" s="128">
        <f t="shared" si="129"/>
        <v>16058.902635545324</v>
      </c>
      <c r="E1943" s="128">
        <f t="shared" ca="1" si="130"/>
        <v>114095.73320934507</v>
      </c>
      <c r="F1943" s="124">
        <f t="shared" ca="1" si="131"/>
        <v>2.2205369754871418E-2</v>
      </c>
      <c r="G1943" s="128"/>
      <c r="H1943" s="128"/>
      <c r="I1943" s="124"/>
      <c r="J1943" s="125"/>
      <c r="K1943" s="128"/>
    </row>
    <row r="1944" spans="1:11" x14ac:dyDescent="0.3">
      <c r="A1944" s="73">
        <v>41023</v>
      </c>
      <c r="B1944" s="130">
        <v>1371.969971</v>
      </c>
      <c r="C1944" s="125">
        <f t="shared" si="128"/>
        <v>9.8484497418995787E-3</v>
      </c>
      <c r="D1944" s="128">
        <f t="shared" si="129"/>
        <v>9848.4497418995779</v>
      </c>
      <c r="E1944" s="128">
        <f t="shared" ca="1" si="130"/>
        <v>114095.73320934507</v>
      </c>
      <c r="F1944" s="124">
        <f t="shared" ca="1" si="131"/>
        <v>1.2030993457759376E-2</v>
      </c>
      <c r="G1944" s="128"/>
      <c r="H1944" s="128"/>
      <c r="I1944" s="124"/>
      <c r="J1944" s="125"/>
      <c r="K1944" s="128"/>
    </row>
    <row r="1945" spans="1:11" x14ac:dyDescent="0.3">
      <c r="A1945" s="73">
        <v>41022</v>
      </c>
      <c r="B1945" s="130">
        <v>1366.9399410000001</v>
      </c>
      <c r="C1945" s="125">
        <f t="shared" si="128"/>
        <v>-1.1040378050194199E-2</v>
      </c>
      <c r="D1945" s="128">
        <f t="shared" si="129"/>
        <v>-11040.3780501942</v>
      </c>
      <c r="E1945" s="128">
        <f t="shared" ca="1" si="130"/>
        <v>114095.73320934507</v>
      </c>
      <c r="F1945" s="124">
        <f t="shared" ca="1" si="131"/>
        <v>1.4622451193717856E-2</v>
      </c>
      <c r="G1945" s="128"/>
      <c r="H1945" s="128"/>
      <c r="I1945" s="124"/>
      <c r="J1945" s="125"/>
      <c r="K1945" s="128"/>
    </row>
    <row r="1946" spans="1:11" x14ac:dyDescent="0.3">
      <c r="A1946" s="73">
        <v>41019</v>
      </c>
      <c r="B1946" s="130">
        <v>1378.530029</v>
      </c>
      <c r="C1946" s="125">
        <f t="shared" si="128"/>
        <v>-1.3983411260636069E-2</v>
      </c>
      <c r="D1946" s="128">
        <f t="shared" si="129"/>
        <v>-13983.411260636069</v>
      </c>
      <c r="E1946" s="128">
        <f t="shared" ca="1" si="130"/>
        <v>114095.73320934507</v>
      </c>
      <c r="F1946" s="124">
        <f t="shared" ca="1" si="131"/>
        <v>3.241342744804343E-2</v>
      </c>
      <c r="G1946" s="128"/>
      <c r="H1946" s="128"/>
      <c r="I1946" s="124"/>
      <c r="J1946" s="125"/>
      <c r="K1946" s="128"/>
    </row>
    <row r="1947" spans="1:11" x14ac:dyDescent="0.3">
      <c r="A1947" s="73">
        <v>41018</v>
      </c>
      <c r="B1947" s="130">
        <v>1376.920044</v>
      </c>
      <c r="C1947" s="125">
        <f t="shared" si="128"/>
        <v>-1.5754501640093843E-2</v>
      </c>
      <c r="D1947" s="128">
        <f t="shared" si="129"/>
        <v>-15754.501640093844</v>
      </c>
      <c r="E1947" s="128">
        <f t="shared" ca="1" si="130"/>
        <v>114095.73320934507</v>
      </c>
      <c r="F1947" s="124">
        <f t="shared" ca="1" si="131"/>
        <v>2.9565298458309242E-2</v>
      </c>
      <c r="G1947" s="128"/>
      <c r="H1947" s="128"/>
      <c r="I1947" s="124"/>
      <c r="J1947" s="125"/>
      <c r="K1947" s="128"/>
    </row>
    <row r="1948" spans="1:11" x14ac:dyDescent="0.3">
      <c r="A1948" s="73">
        <v>41017</v>
      </c>
      <c r="B1948" s="130">
        <v>1385.1400149999999</v>
      </c>
      <c r="C1948" s="125">
        <f t="shared" si="128"/>
        <v>-1.9980465196973052E-2</v>
      </c>
      <c r="D1948" s="128">
        <f t="shared" si="129"/>
        <v>-19980.465196973051</v>
      </c>
      <c r="E1948" s="128">
        <f t="shared" ca="1" si="130"/>
        <v>114095.73320934507</v>
      </c>
      <c r="F1948" s="124">
        <f t="shared" ca="1" si="131"/>
        <v>4.1176847332791588E-2</v>
      </c>
      <c r="G1948" s="128"/>
      <c r="H1948" s="128"/>
      <c r="I1948" s="124"/>
      <c r="J1948" s="125"/>
      <c r="K1948" s="128"/>
    </row>
    <row r="1949" spans="1:11" x14ac:dyDescent="0.3">
      <c r="A1949" s="73">
        <v>41016</v>
      </c>
      <c r="B1949" s="130">
        <v>1390.780029</v>
      </c>
      <c r="C1949" s="125">
        <f t="shared" si="128"/>
        <v>-1.9914878525848279E-2</v>
      </c>
      <c r="D1949" s="128">
        <f t="shared" si="129"/>
        <v>-19914.878525848279</v>
      </c>
      <c r="E1949" s="128">
        <f t="shared" ca="1" si="130"/>
        <v>114095.73320934507</v>
      </c>
      <c r="F1949" s="124">
        <f t="shared" ca="1" si="131"/>
        <v>5.9545058202469248E-2</v>
      </c>
      <c r="G1949" s="128"/>
      <c r="H1949" s="128"/>
      <c r="I1949" s="124"/>
      <c r="J1949" s="125"/>
      <c r="K1949" s="128"/>
    </row>
    <row r="1950" spans="1:11" x14ac:dyDescent="0.3">
      <c r="A1950" s="73">
        <v>41015</v>
      </c>
      <c r="B1950" s="130">
        <v>1369.5699460000001</v>
      </c>
      <c r="C1950" s="125">
        <f t="shared" si="128"/>
        <v>-2.7618639943300494E-2</v>
      </c>
      <c r="D1950" s="128">
        <f t="shared" si="129"/>
        <v>-27618.639943300495</v>
      </c>
      <c r="E1950" s="128">
        <f t="shared" ca="1" si="130"/>
        <v>114095.73320934507</v>
      </c>
      <c r="F1950" s="124">
        <f t="shared" ca="1" si="131"/>
        <v>4.936629806726156E-2</v>
      </c>
      <c r="G1950" s="128"/>
      <c r="H1950" s="128"/>
      <c r="I1950" s="124"/>
      <c r="J1950" s="125"/>
      <c r="K1950" s="128"/>
    </row>
    <row r="1951" spans="1:11" x14ac:dyDescent="0.3">
      <c r="A1951" s="73">
        <v>41012</v>
      </c>
      <c r="B1951" s="130">
        <v>1370.26001</v>
      </c>
      <c r="C1951" s="125">
        <f t="shared" si="128"/>
        <v>-2.3530598538860859E-2</v>
      </c>
      <c r="D1951" s="128">
        <f t="shared" si="129"/>
        <v>-23530.598538860857</v>
      </c>
      <c r="E1951" s="128">
        <f t="shared" ca="1" si="130"/>
        <v>114095.73320934507</v>
      </c>
      <c r="F1951" s="124">
        <f t="shared" ca="1" si="131"/>
        <v>3.8327438417130155E-2</v>
      </c>
      <c r="G1951" s="128"/>
      <c r="H1951" s="128"/>
      <c r="I1951" s="124"/>
      <c r="J1951" s="125"/>
      <c r="K1951" s="128"/>
    </row>
    <row r="1952" spans="1:11" x14ac:dyDescent="0.3">
      <c r="A1952" s="73">
        <v>41011</v>
      </c>
      <c r="B1952" s="130">
        <v>1387.5699460000001</v>
      </c>
      <c r="C1952" s="125">
        <f t="shared" si="128"/>
        <v>-1.2785187544557708E-2</v>
      </c>
      <c r="D1952" s="128">
        <f t="shared" si="129"/>
        <v>-12785.187544557708</v>
      </c>
      <c r="E1952" s="128">
        <f t="shared" ca="1" si="130"/>
        <v>114095.73320934507</v>
      </c>
      <c r="F1952" s="124">
        <f t="shared" ca="1" si="131"/>
        <v>5.5571558354813089E-2</v>
      </c>
      <c r="G1952" s="128"/>
      <c r="H1952" s="128"/>
      <c r="I1952" s="124"/>
      <c r="J1952" s="125"/>
      <c r="K1952" s="128"/>
    </row>
    <row r="1953" spans="1:11" x14ac:dyDescent="0.3">
      <c r="A1953" s="73">
        <v>41010</v>
      </c>
      <c r="B1953" s="130">
        <v>1368.709961</v>
      </c>
      <c r="C1953" s="125">
        <f t="shared" si="128"/>
        <v>-3.1015531376326955E-2</v>
      </c>
      <c r="D1953" s="128">
        <f t="shared" si="129"/>
        <v>-31015.531376326955</v>
      </c>
      <c r="E1953" s="128">
        <f t="shared" ca="1" si="130"/>
        <v>114095.73320934507</v>
      </c>
      <c r="F1953" s="124">
        <f t="shared" ca="1" si="131"/>
        <v>4.1311254171390477E-2</v>
      </c>
      <c r="G1953" s="128"/>
      <c r="H1953" s="128"/>
      <c r="I1953" s="124"/>
      <c r="J1953" s="125"/>
      <c r="K1953" s="128"/>
    </row>
    <row r="1954" spans="1:11" x14ac:dyDescent="0.3">
      <c r="A1954" s="73">
        <v>41009</v>
      </c>
      <c r="B1954" s="130">
        <v>1358.589966</v>
      </c>
      <c r="C1954" s="125">
        <f t="shared" si="128"/>
        <v>-4.0889258523489014E-2</v>
      </c>
      <c r="D1954" s="128">
        <f t="shared" si="129"/>
        <v>-40889.258523489014</v>
      </c>
      <c r="E1954" s="128">
        <f t="shared" ca="1" si="130"/>
        <v>114095.73320934507</v>
      </c>
      <c r="F1954" s="124">
        <f t="shared" ca="1" si="131"/>
        <v>3.3808616036484995E-2</v>
      </c>
      <c r="G1954" s="128"/>
      <c r="H1954" s="128"/>
      <c r="I1954" s="124"/>
      <c r="J1954" s="125"/>
      <c r="K1954" s="128"/>
    </row>
    <row r="1955" spans="1:11" x14ac:dyDescent="0.3">
      <c r="A1955" s="73">
        <v>41008</v>
      </c>
      <c r="B1955" s="130">
        <v>1382.1999510000001</v>
      </c>
      <c r="C1955" s="125">
        <f t="shared" si="128"/>
        <v>-1.0672054569848322E-2</v>
      </c>
      <c r="D1955" s="128">
        <f t="shared" si="129"/>
        <v>-10672.054569848322</v>
      </c>
      <c r="E1955" s="128">
        <f t="shared" ca="1" si="130"/>
        <v>114095.73320934507</v>
      </c>
      <c r="F1955" s="124">
        <f t="shared" ca="1" si="131"/>
        <v>4.3595119294059126E-2</v>
      </c>
      <c r="G1955" s="128"/>
      <c r="H1955" s="128"/>
      <c r="I1955" s="124"/>
      <c r="J1955" s="125"/>
      <c r="K1955" s="128"/>
    </row>
    <row r="1956" spans="1:11" x14ac:dyDescent="0.3">
      <c r="A1956" s="73">
        <v>41004</v>
      </c>
      <c r="B1956" s="130">
        <v>1398.079956</v>
      </c>
      <c r="C1956" s="125">
        <f t="shared" si="128"/>
        <v>3.8052864699713584E-3</v>
      </c>
      <c r="D1956" s="128">
        <f t="shared" si="129"/>
        <v>3805.2864699713587</v>
      </c>
      <c r="E1956" s="128">
        <f t="shared" ca="1" si="130"/>
        <v>114095.73320934507</v>
      </c>
      <c r="F1956" s="124">
        <f t="shared" ca="1" si="131"/>
        <v>5.2636266203877735E-2</v>
      </c>
      <c r="G1956" s="128"/>
      <c r="H1956" s="128"/>
      <c r="I1956" s="124"/>
      <c r="J1956" s="125"/>
      <c r="K1956" s="128"/>
    </row>
    <row r="1957" spans="1:11" x14ac:dyDescent="0.3">
      <c r="A1957" s="73">
        <v>41003</v>
      </c>
      <c r="B1957" s="130">
        <v>1398.959961</v>
      </c>
      <c r="C1957" s="125">
        <f t="shared" si="128"/>
        <v>-2.8013985116288609E-3</v>
      </c>
      <c r="D1957" s="128">
        <f t="shared" si="129"/>
        <v>-2801.3985116288609</v>
      </c>
      <c r="E1957" s="128">
        <f t="shared" ca="1" si="130"/>
        <v>114095.73320934507</v>
      </c>
      <c r="F1957" s="124">
        <f t="shared" ca="1" si="131"/>
        <v>4.9080959654738576E-2</v>
      </c>
      <c r="G1957" s="128"/>
      <c r="H1957" s="128"/>
      <c r="I1957" s="124"/>
      <c r="J1957" s="125"/>
      <c r="K1957" s="128"/>
    </row>
    <row r="1958" spans="1:11" x14ac:dyDescent="0.3">
      <c r="A1958" s="73">
        <v>41002</v>
      </c>
      <c r="B1958" s="130">
        <v>1413.380005</v>
      </c>
      <c r="C1958" s="125">
        <f t="shared" si="128"/>
        <v>5.5922255735638693E-3</v>
      </c>
      <c r="D1958" s="128">
        <f t="shared" si="129"/>
        <v>5592.2255735638691</v>
      </c>
      <c r="E1958" s="128">
        <f t="shared" ca="1" si="130"/>
        <v>114095.73320934507</v>
      </c>
      <c r="F1958" s="124">
        <f t="shared" ca="1" si="131"/>
        <v>5.8283513580231983E-2</v>
      </c>
      <c r="G1958" s="128"/>
      <c r="H1958" s="128"/>
      <c r="I1958" s="124"/>
      <c r="J1958" s="125"/>
      <c r="K1958" s="128"/>
    </row>
    <row r="1959" spans="1:11" x14ac:dyDescent="0.3">
      <c r="A1959" s="73">
        <v>41001</v>
      </c>
      <c r="B1959" s="130">
        <v>1419.040039</v>
      </c>
      <c r="C1959" s="125">
        <f t="shared" si="128"/>
        <v>6.5898485547082331E-3</v>
      </c>
      <c r="D1959" s="128">
        <f t="shared" si="129"/>
        <v>6589.8485547082328</v>
      </c>
      <c r="E1959" s="128">
        <f t="shared" ca="1" si="130"/>
        <v>114095.73320934507</v>
      </c>
      <c r="F1959" s="124">
        <f t="shared" ca="1" si="131"/>
        <v>6.4841729269032866E-2</v>
      </c>
      <c r="G1959" s="128"/>
      <c r="H1959" s="128"/>
      <c r="I1959" s="124"/>
      <c r="J1959" s="125"/>
      <c r="K1959" s="128"/>
    </row>
    <row r="1960" spans="1:11" x14ac:dyDescent="0.3">
      <c r="A1960" s="73">
        <v>40998</v>
      </c>
      <c r="B1960" s="130">
        <v>1408.469971</v>
      </c>
      <c r="C1960" s="125">
        <f t="shared" si="128"/>
        <v>3.0622551865235881E-3</v>
      </c>
      <c r="D1960" s="128">
        <f t="shared" si="129"/>
        <v>3062.2551865235882</v>
      </c>
      <c r="E1960" s="128">
        <f t="shared" ca="1" si="130"/>
        <v>114095.73320934507</v>
      </c>
      <c r="F1960" s="124">
        <f t="shared" ca="1" si="131"/>
        <v>5.6719692305775116E-2</v>
      </c>
      <c r="G1960" s="128"/>
      <c r="H1960" s="128"/>
      <c r="I1960" s="124"/>
      <c r="J1960" s="125"/>
      <c r="K1960" s="128"/>
    </row>
    <row r="1961" spans="1:11" x14ac:dyDescent="0.3">
      <c r="A1961" s="73">
        <v>40997</v>
      </c>
      <c r="B1961" s="130">
        <v>1403.280029</v>
      </c>
      <c r="C1961" s="125">
        <f t="shared" si="128"/>
        <v>4.8485171227463653E-4</v>
      </c>
      <c r="D1961" s="128">
        <f t="shared" si="129"/>
        <v>484.8517122746365</v>
      </c>
      <c r="E1961" s="128">
        <f t="shared" ca="1" si="130"/>
        <v>114095.73320934507</v>
      </c>
      <c r="F1961" s="124">
        <f t="shared" ca="1" si="131"/>
        <v>5.3189328503660871E-2</v>
      </c>
      <c r="G1961" s="128"/>
      <c r="H1961" s="128"/>
      <c r="I1961" s="124"/>
      <c r="J1961" s="125"/>
      <c r="K1961" s="128"/>
    </row>
    <row r="1962" spans="1:11" x14ac:dyDescent="0.3">
      <c r="A1962" s="73">
        <v>40996</v>
      </c>
      <c r="B1962" s="130">
        <v>1405.540039</v>
      </c>
      <c r="C1962" s="125">
        <f t="shared" si="128"/>
        <v>8.0758597740768767E-3</v>
      </c>
      <c r="D1962" s="128">
        <f t="shared" si="129"/>
        <v>8075.8597740768764</v>
      </c>
      <c r="E1962" s="128">
        <f t="shared" ca="1" si="130"/>
        <v>114095.73320934507</v>
      </c>
      <c r="F1962" s="124">
        <f t="shared" ca="1" si="131"/>
        <v>6.0120894568171934E-2</v>
      </c>
      <c r="G1962" s="128"/>
      <c r="H1962" s="128"/>
      <c r="I1962" s="124"/>
      <c r="J1962" s="125"/>
      <c r="K1962" s="128"/>
    </row>
    <row r="1963" spans="1:11" x14ac:dyDescent="0.3">
      <c r="A1963" s="73">
        <v>40995</v>
      </c>
      <c r="B1963" s="130">
        <v>1412.5200199999999</v>
      </c>
      <c r="C1963" s="125">
        <f t="shared" si="128"/>
        <v>1.1870102497678836E-2</v>
      </c>
      <c r="D1963" s="128">
        <f t="shared" si="129"/>
        <v>11870.102497678836</v>
      </c>
      <c r="E1963" s="128">
        <f t="shared" ca="1" si="130"/>
        <v>114095.73320934507</v>
      </c>
      <c r="F1963" s="124">
        <f t="shared" ca="1" si="131"/>
        <v>6.3436382459485463E-2</v>
      </c>
      <c r="G1963" s="128"/>
      <c r="H1963" s="128"/>
      <c r="I1963" s="124"/>
      <c r="J1963" s="125"/>
      <c r="K1963" s="128"/>
    </row>
    <row r="1964" spans="1:11" x14ac:dyDescent="0.3">
      <c r="A1964" s="73">
        <v>40994</v>
      </c>
      <c r="B1964" s="130">
        <v>1416.51001</v>
      </c>
      <c r="C1964" s="125">
        <f t="shared" si="128"/>
        <v>3.312696112313307E-2</v>
      </c>
      <c r="D1964" s="128">
        <f t="shared" si="129"/>
        <v>33126.961123133071</v>
      </c>
      <c r="E1964" s="128">
        <f t="shared" ca="1" si="130"/>
        <v>114095.73320934507</v>
      </c>
      <c r="F1964" s="124">
        <f t="shared" ca="1" si="131"/>
        <v>7.3569145501560795E-2</v>
      </c>
      <c r="G1964" s="128"/>
      <c r="H1964" s="128"/>
      <c r="I1964" s="124"/>
      <c r="J1964" s="125"/>
      <c r="K1964" s="128"/>
    </row>
    <row r="1965" spans="1:11" x14ac:dyDescent="0.3">
      <c r="A1965" s="73">
        <v>40991</v>
      </c>
      <c r="B1965" s="130">
        <v>1397.1099850000001</v>
      </c>
      <c r="C1965" s="125">
        <f t="shared" si="128"/>
        <v>1.9141122130986732E-2</v>
      </c>
      <c r="D1965" s="128">
        <f t="shared" si="129"/>
        <v>19141.122130986732</v>
      </c>
      <c r="E1965" s="128">
        <f t="shared" ca="1" si="130"/>
        <v>114095.73320934507</v>
      </c>
      <c r="F1965" s="124">
        <f t="shared" ca="1" si="131"/>
        <v>6.6341559555600282E-2</v>
      </c>
      <c r="G1965" s="128"/>
      <c r="H1965" s="128"/>
      <c r="I1965" s="124"/>
      <c r="J1965" s="125"/>
      <c r="K1965" s="128"/>
    </row>
    <row r="1966" spans="1:11" x14ac:dyDescent="0.3">
      <c r="A1966" s="73">
        <v>40990</v>
      </c>
      <c r="B1966" s="130">
        <v>1392.780029</v>
      </c>
      <c r="C1966" s="125">
        <f t="shared" si="128"/>
        <v>1.9671862956678554E-2</v>
      </c>
      <c r="D1966" s="128">
        <f t="shared" si="129"/>
        <v>19671.862956678553</v>
      </c>
      <c r="E1966" s="128">
        <f t="shared" ca="1" si="130"/>
        <v>114095.73320934507</v>
      </c>
      <c r="F1966" s="124">
        <f t="shared" ca="1" si="131"/>
        <v>6.0115677465620188E-2</v>
      </c>
      <c r="G1966" s="128"/>
      <c r="H1966" s="128"/>
      <c r="I1966" s="124"/>
      <c r="J1966" s="125"/>
      <c r="K1966" s="128"/>
    </row>
    <row r="1967" spans="1:11" x14ac:dyDescent="0.3">
      <c r="A1967" s="73">
        <v>40989</v>
      </c>
      <c r="B1967" s="130">
        <v>1402.8900149999999</v>
      </c>
      <c r="C1967" s="125">
        <f t="shared" si="128"/>
        <v>3.7157249073444865E-2</v>
      </c>
      <c r="D1967" s="128">
        <f t="shared" si="129"/>
        <v>37157.249073444866</v>
      </c>
      <c r="E1967" s="128">
        <f t="shared" ca="1" si="130"/>
        <v>114095.73320934507</v>
      </c>
      <c r="F1967" s="124">
        <f t="shared" ca="1" si="131"/>
        <v>7.1186398439031739E-2</v>
      </c>
      <c r="G1967" s="128"/>
      <c r="H1967" s="128"/>
      <c r="I1967" s="124"/>
      <c r="J1967" s="125"/>
      <c r="K1967" s="128"/>
    </row>
    <row r="1968" spans="1:11" x14ac:dyDescent="0.3">
      <c r="A1968" s="73">
        <v>40988</v>
      </c>
      <c r="B1968" s="130">
        <v>1405.5200199999999</v>
      </c>
      <c r="C1968" s="125">
        <f t="shared" si="128"/>
        <v>4.6272060872797116E-2</v>
      </c>
      <c r="D1968" s="128">
        <f t="shared" si="129"/>
        <v>46272.060872797119</v>
      </c>
      <c r="E1968" s="128">
        <f t="shared" ca="1" si="130"/>
        <v>114095.73320934507</v>
      </c>
      <c r="F1968" s="124">
        <f t="shared" ca="1" si="131"/>
        <v>8.3218997298317721E-2</v>
      </c>
      <c r="G1968" s="128"/>
      <c r="H1968" s="128"/>
      <c r="I1968" s="124"/>
      <c r="J1968" s="125"/>
      <c r="K1968" s="128"/>
    </row>
    <row r="1969" spans="1:11" x14ac:dyDescent="0.3">
      <c r="A1969" s="73">
        <v>40987</v>
      </c>
      <c r="B1969" s="130">
        <v>1409.75</v>
      </c>
      <c r="C1969" s="125">
        <f t="shared" si="128"/>
        <v>3.3291099268365043E-2</v>
      </c>
      <c r="D1969" s="128">
        <f t="shared" si="129"/>
        <v>33291.09926836504</v>
      </c>
      <c r="E1969" s="128">
        <f t="shared" ca="1" si="130"/>
        <v>114095.73320934507</v>
      </c>
      <c r="F1969" s="124">
        <f t="shared" ca="1" si="131"/>
        <v>8.9644974150815626E-2</v>
      </c>
      <c r="G1969" s="128"/>
      <c r="H1969" s="128"/>
      <c r="I1969" s="124"/>
      <c r="J1969" s="125"/>
      <c r="K1969" s="128"/>
    </row>
    <row r="1970" spans="1:11" x14ac:dyDescent="0.3">
      <c r="A1970" s="73">
        <v>40984</v>
      </c>
      <c r="B1970" s="130">
        <v>1404.170044</v>
      </c>
      <c r="C1970" s="125">
        <f t="shared" si="128"/>
        <v>2.521851804787234E-2</v>
      </c>
      <c r="D1970" s="128">
        <f t="shared" si="129"/>
        <v>25218.518047872341</v>
      </c>
      <c r="E1970" s="128">
        <f t="shared" ca="1" si="130"/>
        <v>114095.73320934507</v>
      </c>
      <c r="F1970" s="124">
        <f t="shared" ca="1" si="131"/>
        <v>8.1478487494113905E-2</v>
      </c>
      <c r="G1970" s="128"/>
      <c r="H1970" s="128"/>
      <c r="I1970" s="124"/>
      <c r="J1970" s="125"/>
      <c r="K1970" s="128"/>
    </row>
    <row r="1971" spans="1:11" x14ac:dyDescent="0.3">
      <c r="A1971" s="73">
        <v>40983</v>
      </c>
      <c r="B1971" s="130">
        <v>1402.599976</v>
      </c>
      <c r="C1971" s="125">
        <f t="shared" si="128"/>
        <v>2.0748284832464936E-2</v>
      </c>
      <c r="D1971" s="128">
        <f t="shared" si="129"/>
        <v>20748.284832464935</v>
      </c>
      <c r="E1971" s="128">
        <f t="shared" ca="1" si="130"/>
        <v>114095.73320934507</v>
      </c>
      <c r="F1971" s="124">
        <f t="shared" ca="1" si="131"/>
        <v>9.6457984820210507E-2</v>
      </c>
      <c r="G1971" s="128"/>
      <c r="H1971" s="128"/>
      <c r="I1971" s="124"/>
      <c r="J1971" s="125"/>
      <c r="K1971" s="128"/>
    </row>
    <row r="1972" spans="1:11" x14ac:dyDescent="0.3">
      <c r="A1972" s="73">
        <v>40982</v>
      </c>
      <c r="B1972" s="130">
        <v>1394.280029</v>
      </c>
      <c r="C1972" s="125">
        <f t="shared" si="128"/>
        <v>2.0941929199472797E-2</v>
      </c>
      <c r="D1972" s="128">
        <f t="shared" si="129"/>
        <v>20941.929199472797</v>
      </c>
      <c r="E1972" s="128">
        <f t="shared" ca="1" si="130"/>
        <v>114095.73320934507</v>
      </c>
      <c r="F1972" s="124">
        <f t="shared" ca="1" si="131"/>
        <v>9.465193350572032E-2</v>
      </c>
      <c r="G1972" s="128"/>
      <c r="H1972" s="128"/>
      <c r="I1972" s="124"/>
      <c r="J1972" s="125"/>
      <c r="K1972" s="128"/>
    </row>
    <row r="1973" spans="1:11" x14ac:dyDescent="0.3">
      <c r="A1973" s="73">
        <v>40981</v>
      </c>
      <c r="B1973" s="130">
        <v>1395.9499510000001</v>
      </c>
      <c r="C1973" s="125">
        <f t="shared" si="128"/>
        <v>1.7322724470968165E-2</v>
      </c>
      <c r="D1973" s="128">
        <f t="shared" si="129"/>
        <v>17322.724470968165</v>
      </c>
      <c r="E1973" s="128">
        <f t="shared" ca="1" si="130"/>
        <v>114095.73320934507</v>
      </c>
      <c r="F1973" s="124">
        <f t="shared" ca="1" si="131"/>
        <v>0.11064695551426174</v>
      </c>
      <c r="G1973" s="128"/>
      <c r="H1973" s="128"/>
      <c r="I1973" s="124"/>
      <c r="J1973" s="125"/>
      <c r="K1973" s="128"/>
    </row>
    <row r="1974" spans="1:11" x14ac:dyDescent="0.3">
      <c r="A1974" s="73">
        <v>40980</v>
      </c>
      <c r="B1974" s="130">
        <v>1371.089966</v>
      </c>
      <c r="C1974" s="125">
        <f t="shared" si="128"/>
        <v>2.5592466214394705E-3</v>
      </c>
      <c r="D1974" s="128">
        <f t="shared" si="129"/>
        <v>2559.2466214394703</v>
      </c>
      <c r="E1974" s="128">
        <f t="shared" ca="1" si="130"/>
        <v>114095.73320934507</v>
      </c>
      <c r="F1974" s="124">
        <f t="shared" ca="1" si="131"/>
        <v>6.9601419292133482E-2</v>
      </c>
      <c r="G1974" s="128"/>
      <c r="H1974" s="128"/>
      <c r="I1974" s="124"/>
      <c r="J1974" s="125"/>
      <c r="K1974" s="128"/>
    </row>
    <row r="1975" spans="1:11" x14ac:dyDescent="0.3">
      <c r="A1975" s="73">
        <v>40977</v>
      </c>
      <c r="B1975" s="130">
        <v>1370.869995</v>
      </c>
      <c r="C1975" s="125">
        <f t="shared" si="128"/>
        <v>3.7562091156164712E-3</v>
      </c>
      <c r="D1975" s="128">
        <f t="shared" si="129"/>
        <v>3756.2091156164711</v>
      </c>
      <c r="E1975" s="128">
        <f t="shared" ca="1" si="130"/>
        <v>114095.73320934507</v>
      </c>
      <c r="F1975" s="124">
        <f t="shared" ca="1" si="131"/>
        <v>5.7451830959990957E-2</v>
      </c>
      <c r="G1975" s="128"/>
      <c r="H1975" s="128"/>
      <c r="I1975" s="124"/>
      <c r="J1975" s="125"/>
      <c r="K1975" s="128"/>
    </row>
    <row r="1976" spans="1:11" x14ac:dyDescent="0.3">
      <c r="A1976" s="73">
        <v>40976</v>
      </c>
      <c r="B1976" s="130">
        <v>1365.910034</v>
      </c>
      <c r="C1976" s="125">
        <f t="shared" si="128"/>
        <v>1.796952657269868E-3</v>
      </c>
      <c r="D1976" s="128">
        <f t="shared" si="129"/>
        <v>1796.952657269868</v>
      </c>
      <c r="E1976" s="128">
        <f t="shared" ca="1" si="130"/>
        <v>114095.73320934507</v>
      </c>
      <c r="F1976" s="124">
        <f t="shared" ca="1" si="131"/>
        <v>4.7252126560008767E-2</v>
      </c>
      <c r="G1976" s="128"/>
      <c r="H1976" s="128"/>
      <c r="I1976" s="124"/>
      <c r="J1976" s="125"/>
      <c r="K1976" s="128"/>
    </row>
    <row r="1977" spans="1:11" x14ac:dyDescent="0.3">
      <c r="A1977" s="73">
        <v>40975</v>
      </c>
      <c r="B1977" s="130">
        <v>1352.630005</v>
      </c>
      <c r="C1977" s="125">
        <f t="shared" si="128"/>
        <v>-3.7049252935437149E-3</v>
      </c>
      <c r="D1977" s="128">
        <f t="shared" si="129"/>
        <v>-3704.9252935437148</v>
      </c>
      <c r="E1977" s="128">
        <f t="shared" ca="1" si="130"/>
        <v>114095.73320934507</v>
      </c>
      <c r="F1977" s="124">
        <f t="shared" ca="1" si="131"/>
        <v>4.4413231822932664E-2</v>
      </c>
      <c r="G1977" s="128"/>
      <c r="H1977" s="128"/>
      <c r="I1977" s="124"/>
      <c r="J1977" s="125"/>
      <c r="K1977" s="128"/>
    </row>
    <row r="1978" spans="1:11" x14ac:dyDescent="0.3">
      <c r="A1978" s="73">
        <v>40974</v>
      </c>
      <c r="B1978" s="130">
        <v>1343.3599850000001</v>
      </c>
      <c r="C1978" s="125">
        <f t="shared" si="128"/>
        <v>-1.3837790457913113E-2</v>
      </c>
      <c r="D1978" s="128">
        <f t="shared" si="129"/>
        <v>-13837.790457913114</v>
      </c>
      <c r="E1978" s="128">
        <f t="shared" ca="1" si="130"/>
        <v>114095.73320934507</v>
      </c>
      <c r="F1978" s="124">
        <f t="shared" ca="1" si="131"/>
        <v>1.768152349689367E-2</v>
      </c>
      <c r="G1978" s="128"/>
      <c r="H1978" s="128"/>
      <c r="I1978" s="124"/>
      <c r="J1978" s="125"/>
      <c r="K1978" s="128"/>
    </row>
    <row r="1979" spans="1:11" x14ac:dyDescent="0.3">
      <c r="A1979" s="73">
        <v>40973</v>
      </c>
      <c r="B1979" s="130">
        <v>1364.329956</v>
      </c>
      <c r="C1979" s="125">
        <f t="shared" si="128"/>
        <v>2.2773345030204784E-3</v>
      </c>
      <c r="D1979" s="128">
        <f t="shared" si="129"/>
        <v>2277.3345030204782</v>
      </c>
      <c r="E1979" s="128">
        <f t="shared" ca="1" si="130"/>
        <v>114095.73320934507</v>
      </c>
      <c r="F1979" s="124">
        <f t="shared" ca="1" si="131"/>
        <v>3.2160212235138985E-2</v>
      </c>
      <c r="G1979" s="128"/>
      <c r="H1979" s="128"/>
      <c r="I1979" s="124"/>
      <c r="J1979" s="125"/>
      <c r="K1979" s="128"/>
    </row>
    <row r="1980" spans="1:11" x14ac:dyDescent="0.3">
      <c r="A1980" s="73">
        <v>40970</v>
      </c>
      <c r="B1980" s="130">
        <v>1369.630005</v>
      </c>
      <c r="C1980" s="125">
        <f t="shared" si="128"/>
        <v>8.5343330587912547E-3</v>
      </c>
      <c r="D1980" s="128">
        <f t="shared" si="129"/>
        <v>8534.3330587912551</v>
      </c>
      <c r="E1980" s="128">
        <f t="shared" ca="1" si="130"/>
        <v>114095.73320934507</v>
      </c>
      <c r="F1980" s="124">
        <f t="shared" ca="1" si="131"/>
        <v>4.5415340289073125E-2</v>
      </c>
      <c r="G1980" s="128"/>
      <c r="H1980" s="128"/>
      <c r="I1980" s="124"/>
      <c r="J1980" s="125"/>
      <c r="K1980" s="128"/>
    </row>
    <row r="1981" spans="1:11" x14ac:dyDescent="0.3">
      <c r="A1981" s="73">
        <v>40969</v>
      </c>
      <c r="B1981" s="130">
        <v>1374.089966</v>
      </c>
      <c r="C1981" s="125">
        <f t="shared" si="128"/>
        <v>2.2974461901155596E-2</v>
      </c>
      <c r="D1981" s="128">
        <f t="shared" si="129"/>
        <v>22974.461901155595</v>
      </c>
      <c r="E1981" s="128">
        <f t="shared" ca="1" si="130"/>
        <v>114095.73320934507</v>
      </c>
      <c r="F1981" s="124">
        <f t="shared" ca="1" si="131"/>
        <v>4.0071105505274485E-2</v>
      </c>
      <c r="G1981" s="128"/>
      <c r="H1981" s="128"/>
      <c r="I1981" s="124"/>
      <c r="J1981" s="125"/>
      <c r="K1981" s="128"/>
    </row>
    <row r="1982" spans="1:11" x14ac:dyDescent="0.3">
      <c r="A1982" s="73">
        <v>40968</v>
      </c>
      <c r="B1982" s="130">
        <v>1365.6800539999999</v>
      </c>
      <c r="C1982" s="125">
        <f t="shared" si="128"/>
        <v>1.1240321362458339E-2</v>
      </c>
      <c r="D1982" s="128">
        <f t="shared" si="129"/>
        <v>11240.321362458339</v>
      </c>
      <c r="E1982" s="128">
        <f t="shared" ca="1" si="130"/>
        <v>114095.73320934507</v>
      </c>
      <c r="F1982" s="124">
        <f t="shared" ca="1" si="131"/>
        <v>2.607878746800063E-2</v>
      </c>
      <c r="G1982" s="128"/>
      <c r="H1982" s="128"/>
      <c r="I1982" s="124"/>
      <c r="J1982" s="125"/>
      <c r="K1982" s="128"/>
    </row>
    <row r="1983" spans="1:11" x14ac:dyDescent="0.3">
      <c r="A1983" s="73">
        <v>40967</v>
      </c>
      <c r="B1983" s="130">
        <v>1372.1800539999999</v>
      </c>
      <c r="C1983" s="125">
        <f t="shared" si="128"/>
        <v>1.5098747344611141E-2</v>
      </c>
      <c r="D1983" s="128">
        <f t="shared" si="129"/>
        <v>15098.747344611142</v>
      </c>
      <c r="E1983" s="128">
        <f t="shared" ca="1" si="130"/>
        <v>114095.73320934507</v>
      </c>
      <c r="F1983" s="124">
        <f t="shared" ca="1" si="131"/>
        <v>4.8714588268595094E-2</v>
      </c>
      <c r="G1983" s="128"/>
      <c r="H1983" s="128"/>
      <c r="I1983" s="124"/>
      <c r="J1983" s="125"/>
      <c r="K1983" s="128"/>
    </row>
    <row r="1984" spans="1:11" x14ac:dyDescent="0.3">
      <c r="A1984" s="73">
        <v>40966</v>
      </c>
      <c r="B1984" s="130">
        <v>1367.589966</v>
      </c>
      <c r="C1984" s="125">
        <f t="shared" si="128"/>
        <v>1.8582755408194762E-2</v>
      </c>
      <c r="D1984" s="128">
        <f t="shared" si="129"/>
        <v>18582.755408194764</v>
      </c>
      <c r="E1984" s="128">
        <f t="shared" ca="1" si="130"/>
        <v>114095.73320934507</v>
      </c>
      <c r="F1984" s="124">
        <f t="shared" ca="1" si="131"/>
        <v>4.6894744867965077E-2</v>
      </c>
      <c r="G1984" s="128"/>
      <c r="H1984" s="128"/>
      <c r="I1984" s="124"/>
      <c r="J1984" s="125"/>
      <c r="K1984" s="128"/>
    </row>
    <row r="1985" spans="1:11" x14ac:dyDescent="0.3">
      <c r="A1985" s="73">
        <v>40963</v>
      </c>
      <c r="B1985" s="130">
        <v>1365.73999</v>
      </c>
      <c r="C1985" s="125">
        <f t="shared" si="128"/>
        <v>1.0200110580868671E-2</v>
      </c>
      <c r="D1985" s="128">
        <f t="shared" si="129"/>
        <v>10200.110580868672</v>
      </c>
      <c r="E1985" s="128">
        <f t="shared" ca="1" si="130"/>
        <v>114095.73320934507</v>
      </c>
      <c r="F1985" s="124">
        <f t="shared" ca="1" si="131"/>
        <v>2.9023085729320997E-2</v>
      </c>
      <c r="G1985" s="128"/>
      <c r="H1985" s="128"/>
      <c r="I1985" s="124"/>
      <c r="J1985" s="125"/>
      <c r="K1985" s="128"/>
    </row>
    <row r="1986" spans="1:11" x14ac:dyDescent="0.3">
      <c r="A1986" s="73">
        <v>40962</v>
      </c>
      <c r="B1986" s="130">
        <v>1363.459961</v>
      </c>
      <c r="C1986" s="125">
        <f t="shared" si="128"/>
        <v>1.0000296593981828E-2</v>
      </c>
      <c r="D1986" s="128">
        <f t="shared" si="129"/>
        <v>10000.296593981828</v>
      </c>
      <c r="E1986" s="128">
        <f t="shared" ca="1" si="130"/>
        <v>114095.73320934507</v>
      </c>
      <c r="F1986" s="124">
        <f t="shared" ca="1" si="131"/>
        <v>3.3018119703995374E-2</v>
      </c>
      <c r="G1986" s="128"/>
      <c r="H1986" s="128"/>
      <c r="I1986" s="124"/>
      <c r="J1986" s="125"/>
      <c r="K1986" s="128"/>
    </row>
    <row r="1987" spans="1:11" x14ac:dyDescent="0.3">
      <c r="A1987" s="73">
        <v>40961</v>
      </c>
      <c r="B1987" s="130">
        <v>1357.660034</v>
      </c>
      <c r="C1987" s="125">
        <f t="shared" si="128"/>
        <v>7.876459384620782E-3</v>
      </c>
      <c r="D1987" s="128">
        <f t="shared" si="129"/>
        <v>7876.4593846207817</v>
      </c>
      <c r="E1987" s="128">
        <f t="shared" ca="1" si="130"/>
        <v>114095.73320934507</v>
      </c>
      <c r="F1987" s="124">
        <f t="shared" ca="1" si="131"/>
        <v>3.9476348631370062E-2</v>
      </c>
      <c r="G1987" s="128"/>
      <c r="H1987" s="128"/>
      <c r="I1987" s="124"/>
      <c r="J1987" s="125"/>
      <c r="K1987" s="128"/>
    </row>
    <row r="1988" spans="1:11" x14ac:dyDescent="0.3">
      <c r="A1988" s="73">
        <v>40960</v>
      </c>
      <c r="B1988" s="130">
        <v>1362.209961</v>
      </c>
      <c r="C1988" s="125">
        <f t="shared" si="128"/>
        <v>1.3300309883149009E-2</v>
      </c>
      <c r="D1988" s="128">
        <f t="shared" si="129"/>
        <v>13300.309883149008</v>
      </c>
      <c r="E1988" s="128">
        <f t="shared" ca="1" si="130"/>
        <v>114095.73320934507</v>
      </c>
      <c r="F1988" s="124">
        <f t="shared" ca="1" si="131"/>
        <v>4.1922851456211996E-2</v>
      </c>
      <c r="G1988" s="128"/>
      <c r="H1988" s="128"/>
      <c r="I1988" s="124"/>
      <c r="J1988" s="125"/>
      <c r="K1988" s="128"/>
    </row>
    <row r="1989" spans="1:11" x14ac:dyDescent="0.3">
      <c r="A1989" s="73">
        <v>40956</v>
      </c>
      <c r="B1989" s="130">
        <v>1361.2299800000001</v>
      </c>
      <c r="C1989" s="125">
        <f t="shared" si="128"/>
        <v>1.2142133770978392E-2</v>
      </c>
      <c r="D1989" s="128">
        <f t="shared" si="129"/>
        <v>12142.133770978391</v>
      </c>
      <c r="E1989" s="128">
        <f t="shared" ca="1" si="130"/>
        <v>114095.73320934507</v>
      </c>
      <c r="F1989" s="124">
        <f t="shared" ca="1" si="131"/>
        <v>3.4809676650984445E-2</v>
      </c>
      <c r="G1989" s="128"/>
      <c r="H1989" s="128"/>
      <c r="I1989" s="124"/>
      <c r="J1989" s="125"/>
      <c r="K1989" s="128"/>
    </row>
    <row r="1990" spans="1:11" x14ac:dyDescent="0.3">
      <c r="A1990" s="73">
        <v>40955</v>
      </c>
      <c r="B1990" s="130">
        <v>1358.040039</v>
      </c>
      <c r="C1990" s="125">
        <f t="shared" si="128"/>
        <v>2.4518308797762289E-2</v>
      </c>
      <c r="D1990" s="128">
        <f t="shared" si="129"/>
        <v>24518.308797762289</v>
      </c>
      <c r="E1990" s="128">
        <f t="shared" ca="1" si="130"/>
        <v>114095.73320934507</v>
      </c>
      <c r="F1990" s="124">
        <f t="shared" ca="1" si="131"/>
        <v>1.1191300800505566E-2</v>
      </c>
      <c r="G1990" s="128"/>
      <c r="H1990" s="128"/>
      <c r="I1990" s="124"/>
      <c r="J1990" s="125"/>
      <c r="K1990" s="128"/>
    </row>
    <row r="1991" spans="1:11" x14ac:dyDescent="0.3">
      <c r="A1991" s="73">
        <v>40954</v>
      </c>
      <c r="B1991" s="130">
        <v>1343.2299800000001</v>
      </c>
      <c r="C1991" s="125">
        <f t="shared" si="128"/>
        <v>1.4455221692994957E-2</v>
      </c>
      <c r="D1991" s="128">
        <f t="shared" si="129"/>
        <v>14455.221692994957</v>
      </c>
      <c r="E1991" s="128">
        <f t="shared" ca="1" si="130"/>
        <v>114095.73320934507</v>
      </c>
      <c r="F1991" s="124">
        <f t="shared" ca="1" si="131"/>
        <v>2.0888266356344776E-3</v>
      </c>
      <c r="G1991" s="128"/>
      <c r="H1991" s="128"/>
      <c r="I1991" s="124"/>
      <c r="J1991" s="125"/>
      <c r="K1991" s="128"/>
    </row>
    <row r="1992" spans="1:11" x14ac:dyDescent="0.3">
      <c r="A1992" s="73">
        <v>40953</v>
      </c>
      <c r="B1992" s="130">
        <v>1350.5</v>
      </c>
      <c r="C1992" s="125">
        <f t="shared" ref="C1992:C2055" si="132">B1992/B2002-1</f>
        <v>2.9022915867161103E-2</v>
      </c>
      <c r="D1992" s="128">
        <f t="shared" ref="D1992:D2055" si="133">C1992*$B$5</f>
        <v>29022.915867161104</v>
      </c>
      <c r="E1992" s="128">
        <f t="shared" ref="E1992:E2055" ca="1" si="134">ABS(_xlfn.PERCENTILE.INC(OFFSET(D1992,0,0,Window),1-VaRLevel))</f>
        <v>114095.73320934507</v>
      </c>
      <c r="F1992" s="124">
        <f t="shared" ca="1" si="131"/>
        <v>1.0611271681190582E-2</v>
      </c>
      <c r="G1992" s="128"/>
      <c r="H1992" s="128"/>
      <c r="I1992" s="124"/>
      <c r="J1992" s="125"/>
      <c r="K1992" s="128"/>
    </row>
    <row r="1993" spans="1:11" x14ac:dyDescent="0.3">
      <c r="A1993" s="73">
        <v>40952</v>
      </c>
      <c r="B1993" s="130">
        <v>1351.7700199999999</v>
      </c>
      <c r="C1993" s="125">
        <f t="shared" si="132"/>
        <v>2.9519965350454536E-2</v>
      </c>
      <c r="D1993" s="128">
        <f t="shared" si="133"/>
        <v>29519.965350454535</v>
      </c>
      <c r="E1993" s="128">
        <f t="shared" ca="1" si="134"/>
        <v>114095.73320934507</v>
      </c>
      <c r="F1993" s="124">
        <f t="shared" ref="F1993:F2056" ca="1" si="135">B1993/OFFSET(B1993,250,0)-1</f>
        <v>1.7891438935765169E-2</v>
      </c>
      <c r="G1993" s="128"/>
      <c r="H1993" s="128"/>
      <c r="I1993" s="124"/>
      <c r="J1993" s="125"/>
      <c r="K1993" s="128"/>
    </row>
    <row r="1994" spans="1:11" x14ac:dyDescent="0.3">
      <c r="A1994" s="73">
        <v>40949</v>
      </c>
      <c r="B1994" s="130">
        <v>1342.6400149999999</v>
      </c>
      <c r="C1994" s="125">
        <f t="shared" si="132"/>
        <v>1.998743467021713E-2</v>
      </c>
      <c r="D1994" s="128">
        <f t="shared" si="133"/>
        <v>19987.434670217131</v>
      </c>
      <c r="E1994" s="128">
        <f t="shared" ca="1" si="134"/>
        <v>114095.73320934507</v>
      </c>
      <c r="F1994" s="124">
        <f t="shared" ca="1" si="135"/>
        <v>7.7459389773331111E-3</v>
      </c>
      <c r="G1994" s="128"/>
      <c r="H1994" s="128"/>
      <c r="I1994" s="124"/>
      <c r="J1994" s="125"/>
      <c r="K1994" s="128"/>
    </row>
    <row r="1995" spans="1:11" x14ac:dyDescent="0.3">
      <c r="A1995" s="73">
        <v>40948</v>
      </c>
      <c r="B1995" s="130">
        <v>1351.9499510000001</v>
      </c>
      <c r="C1995" s="125">
        <f t="shared" si="132"/>
        <v>2.5424099593530647E-2</v>
      </c>
      <c r="D1995" s="128">
        <f t="shared" si="133"/>
        <v>25424.099593530646</v>
      </c>
      <c r="E1995" s="128">
        <f t="shared" ca="1" si="134"/>
        <v>114095.73320934507</v>
      </c>
      <c r="F1995" s="124">
        <f t="shared" ca="1" si="135"/>
        <v>1.7153764878538702E-2</v>
      </c>
      <c r="G1995" s="128"/>
      <c r="H1995" s="128"/>
      <c r="I1995" s="124"/>
      <c r="J1995" s="125"/>
      <c r="K1995" s="128"/>
    </row>
    <row r="1996" spans="1:11" x14ac:dyDescent="0.3">
      <c r="A1996" s="73">
        <v>40947</v>
      </c>
      <c r="B1996" s="130">
        <v>1349.959961</v>
      </c>
      <c r="C1996" s="125">
        <f t="shared" si="132"/>
        <v>1.8023242490255997E-2</v>
      </c>
      <c r="D1996" s="128">
        <f t="shared" si="133"/>
        <v>18023.242490255998</v>
      </c>
      <c r="E1996" s="128">
        <f t="shared" ca="1" si="134"/>
        <v>114095.73320934507</v>
      </c>
      <c r="F1996" s="124">
        <f t="shared" ca="1" si="135"/>
        <v>2.1250172941553069E-2</v>
      </c>
      <c r="G1996" s="128"/>
      <c r="H1996" s="128"/>
      <c r="I1996" s="124"/>
      <c r="J1996" s="125"/>
      <c r="K1996" s="128"/>
    </row>
    <row r="1997" spans="1:11" x14ac:dyDescent="0.3">
      <c r="A1997" s="73">
        <v>40946</v>
      </c>
      <c r="B1997" s="130">
        <v>1347.0500489999999</v>
      </c>
      <c r="C1997" s="125">
        <f t="shared" si="132"/>
        <v>2.4645361433469848E-2</v>
      </c>
      <c r="D1997" s="128">
        <f t="shared" si="133"/>
        <v>24645.361433469847</v>
      </c>
      <c r="E1997" s="128">
        <f t="shared" ca="1" si="134"/>
        <v>114095.73320934507</v>
      </c>
      <c r="F1997" s="124">
        <f t="shared" ca="1" si="135"/>
        <v>1.9812582445746019E-2</v>
      </c>
      <c r="G1997" s="128"/>
      <c r="H1997" s="128"/>
      <c r="I1997" s="124"/>
      <c r="J1997" s="125"/>
      <c r="K1997" s="128"/>
    </row>
    <row r="1998" spans="1:11" x14ac:dyDescent="0.3">
      <c r="A1998" s="73">
        <v>40945</v>
      </c>
      <c r="B1998" s="130">
        <v>1344.329956</v>
      </c>
      <c r="C1998" s="125">
        <f t="shared" si="132"/>
        <v>2.1527322188449771E-2</v>
      </c>
      <c r="D1998" s="128">
        <f t="shared" si="133"/>
        <v>21527.322188449773</v>
      </c>
      <c r="E1998" s="128">
        <f t="shared" ca="1" si="134"/>
        <v>114095.73320934507</v>
      </c>
      <c r="F1998" s="124">
        <f t="shared" ca="1" si="135"/>
        <v>1.491805703403748E-2</v>
      </c>
      <c r="G1998" s="128"/>
      <c r="H1998" s="128"/>
      <c r="I1998" s="124"/>
      <c r="J1998" s="125"/>
      <c r="K1998" s="128"/>
    </row>
    <row r="1999" spans="1:11" x14ac:dyDescent="0.3">
      <c r="A1999" s="73">
        <v>40942</v>
      </c>
      <c r="B1999" s="130">
        <v>1344.900024</v>
      </c>
      <c r="C1999" s="125">
        <f t="shared" si="132"/>
        <v>2.2442198366851462E-2</v>
      </c>
      <c r="D1999" s="128">
        <f t="shared" si="133"/>
        <v>22442.198366851462</v>
      </c>
      <c r="E1999" s="128">
        <f t="shared" ca="1" si="134"/>
        <v>114095.73320934507</v>
      </c>
      <c r="F1999" s="124">
        <f t="shared" ca="1" si="135"/>
        <v>1.9597417868713496E-2</v>
      </c>
      <c r="G1999" s="128"/>
      <c r="H1999" s="128"/>
      <c r="I1999" s="124"/>
      <c r="J1999" s="125"/>
      <c r="K1999" s="128"/>
    </row>
    <row r="2000" spans="1:11" x14ac:dyDescent="0.3">
      <c r="A2000" s="73">
        <v>40941</v>
      </c>
      <c r="B2000" s="130">
        <v>1325.540039</v>
      </c>
      <c r="C2000" s="125">
        <f t="shared" si="132"/>
        <v>8.3986603271206661E-3</v>
      </c>
      <c r="D2000" s="128">
        <f t="shared" si="133"/>
        <v>8398.6603271206659</v>
      </c>
      <c r="E2000" s="128">
        <f t="shared" ca="1" si="134"/>
        <v>114095.73320934507</v>
      </c>
      <c r="F2000" s="124">
        <f t="shared" ca="1" si="135"/>
        <v>1.1191074672511681E-2</v>
      </c>
      <c r="G2000" s="128"/>
      <c r="H2000" s="128"/>
      <c r="I2000" s="124"/>
      <c r="J2000" s="125"/>
      <c r="K2000" s="128"/>
    </row>
    <row r="2001" spans="1:11" x14ac:dyDescent="0.3">
      <c r="A2001" s="73">
        <v>40940</v>
      </c>
      <c r="B2001" s="130">
        <v>1324.089966</v>
      </c>
      <c r="C2001" s="125">
        <f t="shared" si="132"/>
        <v>1.2270210789778524E-2</v>
      </c>
      <c r="D2001" s="128">
        <f t="shared" si="133"/>
        <v>12270.210789778524</v>
      </c>
      <c r="E2001" s="128">
        <f t="shared" ca="1" si="134"/>
        <v>114095.73320934507</v>
      </c>
      <c r="F2001" s="124">
        <f t="shared" ca="1" si="135"/>
        <v>1.2998232967605938E-2</v>
      </c>
      <c r="G2001" s="128"/>
      <c r="H2001" s="128"/>
      <c r="I2001" s="124"/>
      <c r="J2001" s="125"/>
      <c r="K2001" s="128"/>
    </row>
    <row r="2002" spans="1:11" x14ac:dyDescent="0.3">
      <c r="A2002" s="73">
        <v>40939</v>
      </c>
      <c r="B2002" s="130">
        <v>1312.410034</v>
      </c>
      <c r="C2002" s="125">
        <f t="shared" si="132"/>
        <v>1.4485911679655405E-2</v>
      </c>
      <c r="D2002" s="128">
        <f t="shared" si="133"/>
        <v>14485.911679655406</v>
      </c>
      <c r="E2002" s="128">
        <f t="shared" ca="1" si="134"/>
        <v>114095.73320934507</v>
      </c>
      <c r="F2002" s="124">
        <f t="shared" ca="1" si="135"/>
        <v>6.4262362166813691E-3</v>
      </c>
      <c r="G2002" s="128"/>
      <c r="H2002" s="128"/>
      <c r="I2002" s="124"/>
      <c r="J2002" s="125"/>
      <c r="K2002" s="128"/>
    </row>
    <row r="2003" spans="1:11" x14ac:dyDescent="0.3">
      <c r="A2003" s="73">
        <v>40938</v>
      </c>
      <c r="B2003" s="130">
        <v>1313.01001</v>
      </c>
      <c r="C2003" s="125">
        <f t="shared" si="132"/>
        <v>1.8555759978663877E-2</v>
      </c>
      <c r="D2003" s="128">
        <f t="shared" si="133"/>
        <v>18555.759978663878</v>
      </c>
      <c r="E2003" s="128">
        <f t="shared" ca="1" si="134"/>
        <v>114095.73320934507</v>
      </c>
      <c r="F2003" s="124">
        <f t="shared" ca="1" si="135"/>
        <v>4.1450639274789314E-3</v>
      </c>
      <c r="G2003" s="128"/>
      <c r="H2003" s="128"/>
      <c r="I2003" s="124"/>
      <c r="J2003" s="125"/>
      <c r="K2003" s="128"/>
    </row>
    <row r="2004" spans="1:11" x14ac:dyDescent="0.3">
      <c r="A2004" s="73">
        <v>40935</v>
      </c>
      <c r="B2004" s="130">
        <v>1316.329956</v>
      </c>
      <c r="C2004" s="125">
        <f t="shared" si="132"/>
        <v>1.6078700115785383E-2</v>
      </c>
      <c r="D2004" s="128">
        <f t="shared" si="133"/>
        <v>16078.700115785383</v>
      </c>
      <c r="E2004" s="128">
        <f t="shared" ca="1" si="134"/>
        <v>114095.73320934507</v>
      </c>
      <c r="F2004" s="124">
        <f t="shared" ca="1" si="135"/>
        <v>2.3489224269466424E-2</v>
      </c>
      <c r="G2004" s="128"/>
      <c r="H2004" s="128"/>
      <c r="I2004" s="124"/>
      <c r="J2004" s="125"/>
      <c r="K2004" s="128"/>
    </row>
    <row r="2005" spans="1:11" x14ac:dyDescent="0.3">
      <c r="A2005" s="73">
        <v>40934</v>
      </c>
      <c r="B2005" s="130">
        <v>1318.4300539999999</v>
      </c>
      <c r="C2005" s="125">
        <f t="shared" si="132"/>
        <v>2.0077737683797503E-2</v>
      </c>
      <c r="D2005" s="128">
        <f t="shared" si="133"/>
        <v>20077.737683797503</v>
      </c>
      <c r="E2005" s="128">
        <f t="shared" ca="1" si="134"/>
        <v>114095.73320934507</v>
      </c>
      <c r="F2005" s="124">
        <f t="shared" ca="1" si="135"/>
        <v>3.2977176239265438E-2</v>
      </c>
      <c r="G2005" s="128"/>
      <c r="H2005" s="128"/>
      <c r="I2005" s="124"/>
      <c r="J2005" s="125"/>
      <c r="K2005" s="128"/>
    </row>
    <row r="2006" spans="1:11" x14ac:dyDescent="0.3">
      <c r="A2006" s="73">
        <v>40933</v>
      </c>
      <c r="B2006" s="130">
        <v>1326.0600589999999</v>
      </c>
      <c r="C2006" s="125">
        <f t="shared" si="132"/>
        <v>2.6298761808204896E-2</v>
      </c>
      <c r="D2006" s="128">
        <f t="shared" si="133"/>
        <v>26298.761808204898</v>
      </c>
      <c r="E2006" s="128">
        <f t="shared" ca="1" si="134"/>
        <v>114095.73320934507</v>
      </c>
      <c r="F2006" s="124">
        <f t="shared" ca="1" si="135"/>
        <v>2.0407235794294598E-2</v>
      </c>
      <c r="G2006" s="128"/>
      <c r="H2006" s="128"/>
      <c r="I2006" s="124"/>
      <c r="J2006" s="125"/>
      <c r="K2006" s="128"/>
    </row>
    <row r="2007" spans="1:11" x14ac:dyDescent="0.3">
      <c r="A2007" s="73">
        <v>40932</v>
      </c>
      <c r="B2007" s="130">
        <v>1314.650024</v>
      </c>
      <c r="C2007" s="125">
        <f t="shared" si="132"/>
        <v>2.6508998437527076E-2</v>
      </c>
      <c r="D2007" s="128">
        <f t="shared" si="133"/>
        <v>26508.998437527076</v>
      </c>
      <c r="E2007" s="128">
        <f t="shared" ca="1" si="134"/>
        <v>114095.73320934507</v>
      </c>
      <c r="F2007" s="124">
        <f t="shared" ca="1" si="135"/>
        <v>1.3897579826559703E-2</v>
      </c>
      <c r="G2007" s="128"/>
      <c r="H2007" s="128"/>
      <c r="I2007" s="124"/>
      <c r="J2007" s="125"/>
      <c r="K2007" s="128"/>
    </row>
    <row r="2008" spans="1:11" x14ac:dyDescent="0.3">
      <c r="A2008" s="73">
        <v>40931</v>
      </c>
      <c r="B2008" s="130">
        <v>1316</v>
      </c>
      <c r="C2008" s="125">
        <f t="shared" si="132"/>
        <v>2.9887024860241862E-2</v>
      </c>
      <c r="D2008" s="128">
        <f t="shared" si="133"/>
        <v>29887.024860241861</v>
      </c>
      <c r="E2008" s="128">
        <f t="shared" ca="1" si="134"/>
        <v>114095.73320934507</v>
      </c>
      <c r="F2008" s="124">
        <f t="shared" ca="1" si="135"/>
        <v>1.922268387209769E-2</v>
      </c>
      <c r="G2008" s="128"/>
      <c r="H2008" s="128"/>
      <c r="I2008" s="124"/>
      <c r="J2008" s="125"/>
      <c r="K2008" s="128"/>
    </row>
    <row r="2009" spans="1:11" x14ac:dyDescent="0.3">
      <c r="A2009" s="73">
        <v>40928</v>
      </c>
      <c r="B2009" s="130">
        <v>1315.380005</v>
      </c>
      <c r="C2009" s="125">
        <f t="shared" si="132"/>
        <v>2.6790270884559764E-2</v>
      </c>
      <c r="D2009" s="128">
        <f t="shared" si="133"/>
        <v>26790.270884559763</v>
      </c>
      <c r="E2009" s="128">
        <f t="shared" ca="1" si="134"/>
        <v>114095.73320934507</v>
      </c>
      <c r="F2009" s="124">
        <f t="shared" ca="1" si="135"/>
        <v>1.9010907352089212E-2</v>
      </c>
      <c r="G2009" s="128"/>
      <c r="H2009" s="128"/>
      <c r="I2009" s="124"/>
      <c r="J2009" s="125"/>
      <c r="K2009" s="128"/>
    </row>
    <row r="2010" spans="1:11" x14ac:dyDescent="0.3">
      <c r="A2010" s="73">
        <v>40927</v>
      </c>
      <c r="B2010" s="130">
        <v>1314.5</v>
      </c>
      <c r="C2010" s="125">
        <f t="shared" si="132"/>
        <v>2.9123893817371904E-2</v>
      </c>
      <c r="D2010" s="128">
        <f t="shared" si="133"/>
        <v>29123.893817371903</v>
      </c>
      <c r="E2010" s="128">
        <f t="shared" ca="1" si="134"/>
        <v>114095.73320934507</v>
      </c>
      <c r="F2010" s="124">
        <f t="shared" ca="1" si="135"/>
        <v>2.4272431201572742E-2</v>
      </c>
      <c r="G2010" s="128"/>
      <c r="H2010" s="128"/>
      <c r="I2010" s="124"/>
      <c r="J2010" s="125"/>
      <c r="K2010" s="128"/>
    </row>
    <row r="2011" spans="1:11" x14ac:dyDescent="0.3">
      <c r="A2011" s="73">
        <v>40926</v>
      </c>
      <c r="B2011" s="130">
        <v>1308.040039</v>
      </c>
      <c r="C2011" s="125">
        <f t="shared" si="132"/>
        <v>2.4258827751812095E-2</v>
      </c>
      <c r="D2011" s="128">
        <f t="shared" si="133"/>
        <v>24258.827751812096</v>
      </c>
      <c r="E2011" s="128">
        <f t="shared" ca="1" si="134"/>
        <v>114095.73320934507</v>
      </c>
      <c r="F2011" s="124">
        <f t="shared" ca="1" si="135"/>
        <v>2.1698739930180233E-2</v>
      </c>
      <c r="G2011" s="128"/>
      <c r="H2011" s="128"/>
      <c r="I2011" s="124"/>
      <c r="J2011" s="125"/>
      <c r="K2011" s="128"/>
    </row>
    <row r="2012" spans="1:11" x14ac:dyDescent="0.3">
      <c r="A2012" s="73">
        <v>40925</v>
      </c>
      <c r="B2012" s="130">
        <v>1293.670044</v>
      </c>
      <c r="C2012" s="125">
        <f t="shared" si="132"/>
        <v>2.8681670394688386E-2</v>
      </c>
      <c r="D2012" s="128">
        <f t="shared" si="133"/>
        <v>28681.670394688386</v>
      </c>
      <c r="E2012" s="128">
        <f t="shared" ca="1" si="134"/>
        <v>114095.73320934507</v>
      </c>
      <c r="F2012" s="124">
        <f t="shared" ca="1" si="135"/>
        <v>9.1659382775046705E-3</v>
      </c>
      <c r="G2012" s="128"/>
      <c r="H2012" s="128"/>
      <c r="I2012" s="124"/>
      <c r="J2012" s="125"/>
      <c r="K2012" s="128"/>
    </row>
    <row r="2013" spans="1:11" x14ac:dyDescent="0.3">
      <c r="A2013" s="73">
        <v>40921</v>
      </c>
      <c r="B2013" s="130">
        <v>1289.089966</v>
      </c>
      <c r="C2013" s="125">
        <f t="shared" si="132"/>
        <v>2.0640960228009764E-2</v>
      </c>
      <c r="D2013" s="128">
        <f t="shared" si="133"/>
        <v>20640.960228009764</v>
      </c>
      <c r="E2013" s="128">
        <f t="shared" ca="1" si="134"/>
        <v>114095.73320934507</v>
      </c>
      <c r="F2013" s="124">
        <f t="shared" ca="1" si="135"/>
        <v>-4.5791214872492603E-3</v>
      </c>
      <c r="G2013" s="128"/>
      <c r="H2013" s="128"/>
      <c r="I2013" s="124"/>
      <c r="J2013" s="125"/>
      <c r="K2013" s="128"/>
    </row>
    <row r="2014" spans="1:11" x14ac:dyDescent="0.3">
      <c r="A2014" s="73">
        <v>40920</v>
      </c>
      <c r="B2014" s="130">
        <v>1295.5</v>
      </c>
      <c r="C2014" s="125">
        <f t="shared" si="132"/>
        <v>3.669855674395972E-2</v>
      </c>
      <c r="D2014" s="128">
        <f t="shared" si="133"/>
        <v>36698.556743959722</v>
      </c>
      <c r="E2014" s="128">
        <f t="shared" ca="1" si="134"/>
        <v>114095.73320934507</v>
      </c>
      <c r="F2014" s="124">
        <f t="shared" ca="1" si="135"/>
        <v>1.7475565382105707E-3</v>
      </c>
      <c r="G2014" s="128"/>
      <c r="H2014" s="128"/>
      <c r="I2014" s="124"/>
      <c r="J2014" s="125"/>
      <c r="K2014" s="128"/>
    </row>
    <row r="2015" spans="1:11" x14ac:dyDescent="0.3">
      <c r="A2015" s="73">
        <v>40919</v>
      </c>
      <c r="B2015" s="130">
        <v>1292.4799800000001</v>
      </c>
      <c r="C2015" s="125">
        <f t="shared" si="132"/>
        <v>2.1376073623742275E-2</v>
      </c>
      <c r="D2015" s="128">
        <f t="shared" si="133"/>
        <v>21376.073623742275</v>
      </c>
      <c r="E2015" s="128">
        <f t="shared" ca="1" si="134"/>
        <v>114095.73320934507</v>
      </c>
      <c r="F2015" s="124">
        <f t="shared" ca="1" si="135"/>
        <v>6.7925234717352012E-3</v>
      </c>
      <c r="G2015" s="128"/>
      <c r="H2015" s="128"/>
      <c r="I2015" s="124"/>
      <c r="J2015" s="125"/>
      <c r="K2015" s="128"/>
    </row>
    <row r="2016" spans="1:11" x14ac:dyDescent="0.3">
      <c r="A2016" s="73">
        <v>40918</v>
      </c>
      <c r="B2016" s="130">
        <v>1292.079956</v>
      </c>
      <c r="C2016" s="125">
        <f t="shared" si="132"/>
        <v>2.1140730821360476E-2</v>
      </c>
      <c r="D2016" s="128">
        <f t="shared" si="133"/>
        <v>21140.730821360477</v>
      </c>
      <c r="E2016" s="128">
        <f t="shared" ca="1" si="134"/>
        <v>114095.73320934507</v>
      </c>
      <c r="F2016" s="124">
        <f t="shared" ca="1" si="135"/>
        <v>4.7590867411151372E-3</v>
      </c>
      <c r="G2016" s="128"/>
      <c r="H2016" s="128"/>
      <c r="I2016" s="124"/>
      <c r="J2016" s="125"/>
      <c r="K2016" s="128"/>
    </row>
    <row r="2017" spans="1:11" x14ac:dyDescent="0.3">
      <c r="A2017" s="73">
        <v>40917</v>
      </c>
      <c r="B2017" s="130">
        <v>1280.6999510000001</v>
      </c>
      <c r="C2017" s="125">
        <f t="shared" si="132"/>
        <v>2.1291826953748094E-2</v>
      </c>
      <c r="D2017" s="128">
        <f t="shared" si="133"/>
        <v>21291.826953748096</v>
      </c>
      <c r="E2017" s="128">
        <f t="shared" ca="1" si="134"/>
        <v>114095.73320934507</v>
      </c>
      <c r="F2017" s="124">
        <f t="shared" ca="1" si="135"/>
        <v>4.8803991413031156E-3</v>
      </c>
      <c r="G2017" s="128"/>
      <c r="H2017" s="128"/>
      <c r="I2017" s="124"/>
      <c r="J2017" s="125"/>
      <c r="K2017" s="128"/>
    </row>
    <row r="2018" spans="1:11" x14ac:dyDescent="0.3">
      <c r="A2018" s="73">
        <v>40914</v>
      </c>
      <c r="B2018" s="130">
        <v>1277.8100589999999</v>
      </c>
      <c r="C2018" s="125">
        <f t="shared" si="132"/>
        <v>2.7409777759369813E-2</v>
      </c>
      <c r="D2018" s="128">
        <f t="shared" si="133"/>
        <v>27409.777759369812</v>
      </c>
      <c r="E2018" s="128">
        <f t="shared" ca="1" si="134"/>
        <v>114095.73320934507</v>
      </c>
      <c r="F2018" s="124">
        <f t="shared" ca="1" si="135"/>
        <v>6.3477527072257622E-3</v>
      </c>
      <c r="G2018" s="128"/>
      <c r="H2018" s="128"/>
      <c r="I2018" s="124"/>
      <c r="J2018" s="125"/>
      <c r="K2018" s="128"/>
    </row>
    <row r="2019" spans="1:11" x14ac:dyDescent="0.3">
      <c r="A2019" s="73">
        <v>40913</v>
      </c>
      <c r="B2019" s="130">
        <v>1281.0600589999999</v>
      </c>
      <c r="C2019" s="125">
        <f t="shared" si="132"/>
        <v>3.2030942101412885E-2</v>
      </c>
      <c r="D2019" s="128">
        <f t="shared" si="133"/>
        <v>32030.942101412886</v>
      </c>
      <c r="E2019" s="128">
        <f t="shared" ca="1" si="134"/>
        <v>114095.73320934507</v>
      </c>
      <c r="F2019" s="124">
        <f t="shared" ca="1" si="135"/>
        <v>7.5187251278017175E-3</v>
      </c>
      <c r="G2019" s="128"/>
      <c r="H2019" s="128"/>
      <c r="I2019" s="124"/>
      <c r="J2019" s="125"/>
      <c r="K2019" s="128"/>
    </row>
    <row r="2020" spans="1:11" x14ac:dyDescent="0.3">
      <c r="A2020" s="73">
        <v>40912</v>
      </c>
      <c r="B2020" s="130">
        <v>1277.3000489999999</v>
      </c>
      <c r="C2020" s="125">
        <f t="shared" si="132"/>
        <v>5.9692267335308635E-2</v>
      </c>
      <c r="D2020" s="128">
        <f t="shared" si="133"/>
        <v>59692.267335308636</v>
      </c>
      <c r="E2020" s="128">
        <f t="shared" ca="1" si="134"/>
        <v>114095.73320934507</v>
      </c>
      <c r="F2020" s="124">
        <f t="shared" ca="1" si="135"/>
        <v>2.7083825136406947E-3</v>
      </c>
      <c r="G2020" s="128"/>
      <c r="H2020" s="128"/>
      <c r="I2020" s="124"/>
      <c r="J2020" s="125"/>
      <c r="K2020" s="128"/>
    </row>
    <row r="2021" spans="1:11" x14ac:dyDescent="0.3">
      <c r="A2021" s="73">
        <v>40911</v>
      </c>
      <c r="B2021" s="130">
        <v>1277.0600589999999</v>
      </c>
      <c r="C2021" s="125">
        <f t="shared" si="132"/>
        <v>4.7062315235296026E-2</v>
      </c>
      <c r="D2021" s="128">
        <f t="shared" si="133"/>
        <v>47062.315235296024</v>
      </c>
      <c r="E2021" s="128">
        <f t="shared" ca="1" si="134"/>
        <v>114095.73320934507</v>
      </c>
      <c r="F2021" s="124">
        <f t="shared" ca="1" si="135"/>
        <v>3.9167761553793312E-4</v>
      </c>
      <c r="G2021" s="128"/>
      <c r="H2021" s="128"/>
      <c r="I2021" s="124"/>
      <c r="J2021" s="125"/>
      <c r="K2021" s="128"/>
    </row>
    <row r="2022" spans="1:11" x14ac:dyDescent="0.3">
      <c r="A2022" s="73">
        <v>40907</v>
      </c>
      <c r="B2022" s="130">
        <v>1257.599976</v>
      </c>
      <c r="C2022" s="125">
        <f t="shared" si="132"/>
        <v>3.4423175817396734E-2</v>
      </c>
      <c r="D2022" s="128">
        <f t="shared" si="133"/>
        <v>34423.175817396732</v>
      </c>
      <c r="E2022" s="128">
        <f t="shared" ca="1" si="134"/>
        <v>114095.73320934507</v>
      </c>
      <c r="F2022" s="124">
        <f t="shared" ca="1" si="135"/>
        <v>-9.919678386131614E-3</v>
      </c>
      <c r="G2022" s="128"/>
      <c r="H2022" s="128"/>
      <c r="I2022" s="124"/>
      <c r="J2022" s="125"/>
      <c r="K2022" s="128"/>
    </row>
    <row r="2023" spans="1:11" x14ac:dyDescent="0.3">
      <c r="A2023" s="73">
        <v>40906</v>
      </c>
      <c r="B2023" s="130">
        <v>1263.0200199999999</v>
      </c>
      <c r="C2023" s="125">
        <f t="shared" si="132"/>
        <v>4.2250562196968433E-2</v>
      </c>
      <c r="D2023" s="128">
        <f t="shared" si="133"/>
        <v>42250.562196968436</v>
      </c>
      <c r="E2023" s="128">
        <f t="shared" ca="1" si="134"/>
        <v>114095.73320934507</v>
      </c>
      <c r="F2023" s="124">
        <f t="shared" ca="1" si="135"/>
        <v>-6.9582386838208388E-3</v>
      </c>
      <c r="G2023" s="128"/>
      <c r="H2023" s="128"/>
      <c r="I2023" s="124"/>
      <c r="J2023" s="125"/>
      <c r="K2023" s="128"/>
    </row>
    <row r="2024" spans="1:11" x14ac:dyDescent="0.3">
      <c r="A2024" s="73">
        <v>40905</v>
      </c>
      <c r="B2024" s="130">
        <v>1249.6400149999999</v>
      </c>
      <c r="C2024" s="125">
        <f t="shared" si="132"/>
        <v>1.9506771793246003E-2</v>
      </c>
      <c r="D2024" s="128">
        <f t="shared" si="133"/>
        <v>19506.771793246004</v>
      </c>
      <c r="E2024" s="128">
        <f t="shared" ca="1" si="134"/>
        <v>114095.73320934507</v>
      </c>
      <c r="F2024" s="124">
        <f t="shared" ca="1" si="135"/>
        <v>-6.3611207536203862E-3</v>
      </c>
      <c r="G2024" s="128"/>
      <c r="H2024" s="128"/>
      <c r="I2024" s="124"/>
      <c r="J2024" s="125"/>
      <c r="K2024" s="128"/>
    </row>
    <row r="2025" spans="1:11" x14ac:dyDescent="0.3">
      <c r="A2025" s="73">
        <v>40904</v>
      </c>
      <c r="B2025" s="130">
        <v>1265.4300539999999</v>
      </c>
      <c r="C2025" s="125">
        <f t="shared" si="132"/>
        <v>2.3421582148556608E-2</v>
      </c>
      <c r="D2025" s="128">
        <f t="shared" si="133"/>
        <v>23421.582148556608</v>
      </c>
      <c r="E2025" s="128">
        <f t="shared" ca="1" si="134"/>
        <v>114095.73320934507</v>
      </c>
      <c r="F2025" s="124">
        <f t="shared" ca="1" si="135"/>
        <v>6.0022012990021967E-3</v>
      </c>
      <c r="G2025" s="128"/>
      <c r="H2025" s="128"/>
      <c r="I2025" s="124"/>
      <c r="J2025" s="125"/>
      <c r="K2025" s="128"/>
    </row>
    <row r="2026" spans="1:11" x14ac:dyDescent="0.3">
      <c r="A2026" s="73">
        <v>40900</v>
      </c>
      <c r="B2026" s="130">
        <v>1265.329956</v>
      </c>
      <c r="C2026" s="125">
        <f t="shared" si="132"/>
        <v>8.0784705714909144E-3</v>
      </c>
      <c r="D2026" s="128">
        <f t="shared" si="133"/>
        <v>8078.4705714909142</v>
      </c>
      <c r="E2026" s="128">
        <f t="shared" ca="1" si="134"/>
        <v>114095.73320934507</v>
      </c>
      <c r="F2026" s="124">
        <f t="shared" ca="1" si="135"/>
        <v>4.4054730764429006E-3</v>
      </c>
      <c r="G2026" s="128"/>
      <c r="H2026" s="128"/>
      <c r="I2026" s="124"/>
      <c r="J2026" s="125"/>
      <c r="K2026" s="128"/>
    </row>
    <row r="2027" spans="1:11" x14ac:dyDescent="0.3">
      <c r="A2027" s="73">
        <v>40899</v>
      </c>
      <c r="B2027" s="130">
        <v>1254</v>
      </c>
      <c r="C2027" s="125">
        <f t="shared" si="132"/>
        <v>1.5919329511130398E-2</v>
      </c>
      <c r="D2027" s="128">
        <f t="shared" si="133"/>
        <v>15919.329511130398</v>
      </c>
      <c r="E2027" s="128">
        <f t="shared" ca="1" si="134"/>
        <v>114095.73320934507</v>
      </c>
      <c r="F2027" s="124">
        <f t="shared" ca="1" si="135"/>
        <v>-3.5836107493495417E-3</v>
      </c>
      <c r="G2027" s="128"/>
      <c r="H2027" s="128"/>
      <c r="I2027" s="124"/>
      <c r="J2027" s="125"/>
      <c r="K2027" s="128"/>
    </row>
    <row r="2028" spans="1:11" x14ac:dyDescent="0.3">
      <c r="A2028" s="73">
        <v>40898</v>
      </c>
      <c r="B2028" s="130">
        <v>1243.719971</v>
      </c>
      <c r="C2028" s="125">
        <f t="shared" si="132"/>
        <v>-1.3711262292041559E-2</v>
      </c>
      <c r="D2028" s="128">
        <f t="shared" si="133"/>
        <v>-13711.26229204156</v>
      </c>
      <c r="E2028" s="128">
        <f t="shared" ca="1" si="134"/>
        <v>114095.73320934507</v>
      </c>
      <c r="F2028" s="124">
        <f t="shared" ca="1" si="135"/>
        <v>-1.0989763801866559E-2</v>
      </c>
      <c r="G2028" s="128"/>
      <c r="H2028" s="128"/>
      <c r="I2028" s="124"/>
      <c r="J2028" s="125"/>
      <c r="K2028" s="128"/>
    </row>
    <row r="2029" spans="1:11" x14ac:dyDescent="0.3">
      <c r="A2029" s="73">
        <v>40897</v>
      </c>
      <c r="B2029" s="130">
        <v>1241.3000489999999</v>
      </c>
      <c r="C2029" s="125">
        <f t="shared" si="132"/>
        <v>-1.3643489630790762E-2</v>
      </c>
      <c r="D2029" s="128">
        <f t="shared" si="133"/>
        <v>-13643.489630790762</v>
      </c>
      <c r="E2029" s="128">
        <f t="shared" ca="1" si="134"/>
        <v>114095.73320934507</v>
      </c>
      <c r="F2029" s="124">
        <f t="shared" ca="1" si="135"/>
        <v>-1.2309309383430334E-2</v>
      </c>
      <c r="G2029" s="128"/>
      <c r="H2029" s="128"/>
      <c r="I2029" s="124"/>
      <c r="J2029" s="125"/>
      <c r="K2029" s="128"/>
    </row>
    <row r="2030" spans="1:11" x14ac:dyDescent="0.3">
      <c r="A2030" s="73">
        <v>40896</v>
      </c>
      <c r="B2030" s="130">
        <v>1205.349976</v>
      </c>
      <c r="C2030" s="125">
        <f t="shared" si="132"/>
        <v>-4.1150906712890123E-2</v>
      </c>
      <c r="D2030" s="128">
        <f t="shared" si="133"/>
        <v>-41150.906712890122</v>
      </c>
      <c r="E2030" s="128">
        <f t="shared" ca="1" si="134"/>
        <v>114095.73320934507</v>
      </c>
      <c r="F2030" s="124">
        <f t="shared" ca="1" si="135"/>
        <v>-4.2491493315044648E-2</v>
      </c>
      <c r="G2030" s="128"/>
      <c r="H2030" s="128"/>
      <c r="I2030" s="124"/>
      <c r="J2030" s="125"/>
      <c r="K2030" s="128"/>
    </row>
    <row r="2031" spans="1:11" x14ac:dyDescent="0.3">
      <c r="A2031" s="73">
        <v>40893</v>
      </c>
      <c r="B2031" s="130">
        <v>1219.660034</v>
      </c>
      <c r="C2031" s="125">
        <f t="shared" si="132"/>
        <v>-1.9786538742236792E-2</v>
      </c>
      <c r="D2031" s="128">
        <f t="shared" si="133"/>
        <v>-19786.538742236793</v>
      </c>
      <c r="E2031" s="128">
        <f t="shared" ca="1" si="134"/>
        <v>114095.73320934507</v>
      </c>
      <c r="F2031" s="124">
        <f t="shared" ca="1" si="135"/>
        <v>-2.7849468092130736E-2</v>
      </c>
      <c r="G2031" s="128"/>
      <c r="H2031" s="128"/>
      <c r="I2031" s="124"/>
      <c r="J2031" s="125"/>
      <c r="K2031" s="128"/>
    </row>
    <row r="2032" spans="1:11" x14ac:dyDescent="0.3">
      <c r="A2032" s="73">
        <v>40892</v>
      </c>
      <c r="B2032" s="130">
        <v>1215.75</v>
      </c>
      <c r="C2032" s="125">
        <f t="shared" si="132"/>
        <v>-2.3164406481892663E-2</v>
      </c>
      <c r="D2032" s="128">
        <f t="shared" si="133"/>
        <v>-23164.406481892664</v>
      </c>
      <c r="E2032" s="128">
        <f t="shared" ca="1" si="134"/>
        <v>114095.73320934507</v>
      </c>
      <c r="F2032" s="124">
        <f t="shared" ca="1" si="135"/>
        <v>-2.512265219985621E-2</v>
      </c>
      <c r="G2032" s="128"/>
      <c r="H2032" s="128"/>
      <c r="I2032" s="124"/>
      <c r="J2032" s="125"/>
      <c r="K2032" s="128"/>
    </row>
    <row r="2033" spans="1:11" x14ac:dyDescent="0.3">
      <c r="A2033" s="73">
        <v>40891</v>
      </c>
      <c r="B2033" s="130">
        <v>1211.8199460000001</v>
      </c>
      <c r="C2033" s="125">
        <f t="shared" si="132"/>
        <v>-2.8180547971900727E-2</v>
      </c>
      <c r="D2033" s="128">
        <f t="shared" si="133"/>
        <v>-28180.547971900727</v>
      </c>
      <c r="E2033" s="128">
        <f t="shared" ca="1" si="134"/>
        <v>114095.73320934507</v>
      </c>
      <c r="F2033" s="124">
        <f t="shared" ca="1" si="135"/>
        <v>-2.5797756367322511E-2</v>
      </c>
      <c r="G2033" s="128"/>
      <c r="H2033" s="128"/>
      <c r="I2033" s="124"/>
      <c r="J2033" s="125"/>
      <c r="K2033" s="128"/>
    </row>
    <row r="2034" spans="1:11" x14ac:dyDescent="0.3">
      <c r="A2034" s="73">
        <v>40890</v>
      </c>
      <c r="B2034" s="130">
        <v>1225.7299800000001</v>
      </c>
      <c r="C2034" s="125">
        <f t="shared" si="132"/>
        <v>2.5552456519544853E-2</v>
      </c>
      <c r="D2034" s="128">
        <f t="shared" si="133"/>
        <v>25552.456519544852</v>
      </c>
      <c r="E2034" s="128">
        <f t="shared" ca="1" si="134"/>
        <v>114095.73320934507</v>
      </c>
      <c r="F2034" s="124">
        <f t="shared" ca="1" si="135"/>
        <v>-1.3790674060000896E-2</v>
      </c>
      <c r="G2034" s="128"/>
      <c r="H2034" s="128"/>
      <c r="I2034" s="124"/>
      <c r="J2034" s="125"/>
      <c r="K2034" s="128"/>
    </row>
    <row r="2035" spans="1:11" x14ac:dyDescent="0.3">
      <c r="A2035" s="73">
        <v>40889</v>
      </c>
      <c r="B2035" s="130">
        <v>1236.469971</v>
      </c>
      <c r="C2035" s="125">
        <f t="shared" si="132"/>
        <v>3.6828577581987876E-2</v>
      </c>
      <c r="D2035" s="128">
        <f t="shared" si="133"/>
        <v>36828.577581987876</v>
      </c>
      <c r="E2035" s="128">
        <f t="shared" ca="1" si="134"/>
        <v>114095.73320934507</v>
      </c>
      <c r="F2035" s="124">
        <f t="shared" ca="1" si="135"/>
        <v>1.0038543591694982E-3</v>
      </c>
      <c r="G2035" s="128"/>
      <c r="H2035" s="128"/>
      <c r="I2035" s="124"/>
      <c r="J2035" s="125"/>
      <c r="K2035" s="128"/>
    </row>
    <row r="2036" spans="1:11" x14ac:dyDescent="0.3">
      <c r="A2036" s="73">
        <v>40886</v>
      </c>
      <c r="B2036" s="130">
        <v>1255.1899410000001</v>
      </c>
      <c r="C2036" s="125">
        <f t="shared" si="132"/>
        <v>8.3302315011779315E-2</v>
      </c>
      <c r="D2036" s="128">
        <f t="shared" si="133"/>
        <v>83302.315011779312</v>
      </c>
      <c r="E2036" s="128">
        <f t="shared" ca="1" si="134"/>
        <v>114095.73320934507</v>
      </c>
      <c r="F2036" s="124">
        <f t="shared" ca="1" si="135"/>
        <v>1.0953676634335885E-2</v>
      </c>
      <c r="G2036" s="128"/>
      <c r="H2036" s="128"/>
      <c r="I2036" s="124"/>
      <c r="J2036" s="125"/>
      <c r="K2036" s="128"/>
    </row>
    <row r="2037" spans="1:11" x14ac:dyDescent="0.3">
      <c r="A2037" s="73">
        <v>40885</v>
      </c>
      <c r="B2037" s="130">
        <v>1234.349976</v>
      </c>
      <c r="C2037" s="125">
        <f t="shared" si="132"/>
        <v>6.2455292750190239E-2</v>
      </c>
      <c r="D2037" s="128">
        <f t="shared" si="133"/>
        <v>62455.292750190238</v>
      </c>
      <c r="E2037" s="128">
        <f t="shared" ca="1" si="134"/>
        <v>114095.73320934507</v>
      </c>
      <c r="F2037" s="124">
        <f t="shared" ca="1" si="135"/>
        <v>-4.9255801816242561E-3</v>
      </c>
      <c r="G2037" s="128"/>
      <c r="H2037" s="128"/>
      <c r="I2037" s="124"/>
      <c r="J2037" s="125"/>
      <c r="K2037" s="128"/>
    </row>
    <row r="2038" spans="1:11" x14ac:dyDescent="0.3">
      <c r="A2038" s="73">
        <v>40884</v>
      </c>
      <c r="B2038" s="130">
        <v>1261.01001</v>
      </c>
      <c r="C2038" s="125">
        <f t="shared" si="132"/>
        <v>6.1420464466349411E-2</v>
      </c>
      <c r="D2038" s="128">
        <f t="shared" si="133"/>
        <v>61420.464466349411</v>
      </c>
      <c r="E2038" s="128">
        <f t="shared" ca="1" si="134"/>
        <v>114095.73320934507</v>
      </c>
      <c r="F2038" s="124">
        <f t="shared" ca="1" si="135"/>
        <v>1.6615596260259213E-2</v>
      </c>
      <c r="G2038" s="128"/>
      <c r="H2038" s="128"/>
      <c r="I2038" s="124"/>
      <c r="J2038" s="125"/>
      <c r="K2038" s="128"/>
    </row>
    <row r="2039" spans="1:11" x14ac:dyDescent="0.3">
      <c r="A2039" s="73">
        <v>40883</v>
      </c>
      <c r="B2039" s="130">
        <v>1258.469971</v>
      </c>
      <c r="C2039" s="125">
        <f t="shared" si="132"/>
        <v>5.4896135809420654E-2</v>
      </c>
      <c r="D2039" s="128">
        <f t="shared" si="133"/>
        <v>54896.135809420652</v>
      </c>
      <c r="E2039" s="128">
        <f t="shared" ca="1" si="134"/>
        <v>114095.73320934507</v>
      </c>
      <c r="F2039" s="124">
        <f t="shared" ca="1" si="135"/>
        <v>2.0656910786699179E-2</v>
      </c>
      <c r="G2039" s="128"/>
      <c r="H2039" s="128"/>
      <c r="I2039" s="124"/>
      <c r="J2039" s="125"/>
      <c r="K2039" s="128"/>
    </row>
    <row r="2040" spans="1:11" x14ac:dyDescent="0.3">
      <c r="A2040" s="73">
        <v>40882</v>
      </c>
      <c r="B2040" s="130">
        <v>1257.079956</v>
      </c>
      <c r="C2040" s="125">
        <f t="shared" si="132"/>
        <v>3.4080476438175911E-2</v>
      </c>
      <c r="D2040" s="128">
        <f t="shared" si="133"/>
        <v>34080.476438175909</v>
      </c>
      <c r="E2040" s="128">
        <f t="shared" ca="1" si="134"/>
        <v>114095.73320934507</v>
      </c>
      <c r="F2040" s="124">
        <f t="shared" ca="1" si="135"/>
        <v>2.3447362425527141E-2</v>
      </c>
      <c r="G2040" s="128"/>
      <c r="H2040" s="128"/>
      <c r="I2040" s="124"/>
      <c r="J2040" s="125"/>
      <c r="K2040" s="128"/>
    </row>
    <row r="2041" spans="1:11" x14ac:dyDescent="0.3">
      <c r="A2041" s="73">
        <v>40879</v>
      </c>
      <c r="B2041" s="130">
        <v>1244.280029</v>
      </c>
      <c r="C2041" s="125">
        <f t="shared" si="132"/>
        <v>2.3147216074156596E-2</v>
      </c>
      <c r="D2041" s="128">
        <f t="shared" si="133"/>
        <v>23147.216074156597</v>
      </c>
      <c r="E2041" s="128">
        <f t="shared" ca="1" si="134"/>
        <v>114095.73320934507</v>
      </c>
      <c r="F2041" s="124">
        <f t="shared" ca="1" si="135"/>
        <v>1.6776326046986645E-2</v>
      </c>
      <c r="G2041" s="128"/>
      <c r="H2041" s="128"/>
      <c r="I2041" s="124"/>
      <c r="J2041" s="125"/>
      <c r="K2041" s="128"/>
    </row>
    <row r="2042" spans="1:11" x14ac:dyDescent="0.3">
      <c r="A2042" s="73">
        <v>40878</v>
      </c>
      <c r="B2042" s="130">
        <v>1244.579956</v>
      </c>
      <c r="C2042" s="125">
        <f t="shared" si="132"/>
        <v>6.2008729731106715E-3</v>
      </c>
      <c r="D2042" s="128">
        <f t="shared" si="133"/>
        <v>6200.8729731106714</v>
      </c>
      <c r="E2042" s="128">
        <f t="shared" ca="1" si="134"/>
        <v>114095.73320934507</v>
      </c>
      <c r="F2042" s="124">
        <f t="shared" ca="1" si="135"/>
        <v>1.7545262188277899E-2</v>
      </c>
      <c r="G2042" s="128"/>
      <c r="H2042" s="128"/>
      <c r="I2042" s="124"/>
      <c r="J2042" s="125"/>
      <c r="K2042" s="128"/>
    </row>
    <row r="2043" spans="1:11" x14ac:dyDescent="0.3">
      <c r="A2043" s="73">
        <v>40877</v>
      </c>
      <c r="B2043" s="130">
        <v>1246.959961</v>
      </c>
      <c r="C2043" s="125">
        <f t="shared" si="132"/>
        <v>-8.6261816101439459E-3</v>
      </c>
      <c r="D2043" s="128">
        <f t="shared" si="133"/>
        <v>-8626.1816101439454</v>
      </c>
      <c r="E2043" s="128">
        <f t="shared" ca="1" si="134"/>
        <v>114095.73320934507</v>
      </c>
      <c r="F2043" s="124">
        <f t="shared" ca="1" si="135"/>
        <v>1.8167566777878008E-2</v>
      </c>
      <c r="G2043" s="128"/>
      <c r="H2043" s="128"/>
      <c r="I2043" s="124"/>
      <c r="J2043" s="125"/>
      <c r="K2043" s="128"/>
    </row>
    <row r="2044" spans="1:11" x14ac:dyDescent="0.3">
      <c r="A2044" s="73">
        <v>40876</v>
      </c>
      <c r="B2044" s="130">
        <v>1195.1899410000001</v>
      </c>
      <c r="C2044" s="125">
        <f t="shared" si="132"/>
        <v>-4.5207693595501475E-2</v>
      </c>
      <c r="D2044" s="128">
        <f t="shared" si="133"/>
        <v>-45207.693595501478</v>
      </c>
      <c r="E2044" s="128">
        <f t="shared" ca="1" si="134"/>
        <v>114095.73320934507</v>
      </c>
      <c r="F2044" s="124">
        <f t="shared" ca="1" si="135"/>
        <v>-2.1563193187778662E-2</v>
      </c>
      <c r="G2044" s="128"/>
      <c r="H2044" s="128"/>
      <c r="I2044" s="124"/>
      <c r="J2044" s="125"/>
      <c r="K2044" s="128"/>
    </row>
    <row r="2045" spans="1:11" x14ac:dyDescent="0.3">
      <c r="A2045" s="73">
        <v>40875</v>
      </c>
      <c r="B2045" s="130">
        <v>1192.5500489999999</v>
      </c>
      <c r="C2045" s="125">
        <f t="shared" si="132"/>
        <v>-5.6414865968237415E-2</v>
      </c>
      <c r="D2045" s="128">
        <f t="shared" si="133"/>
        <v>-56414.865968237413</v>
      </c>
      <c r="E2045" s="128">
        <f t="shared" ca="1" si="134"/>
        <v>114095.73320934507</v>
      </c>
      <c r="F2045" s="124">
        <f t="shared" ca="1" si="135"/>
        <v>-1.1209878038035526E-2</v>
      </c>
      <c r="G2045" s="128"/>
      <c r="H2045" s="128"/>
      <c r="I2045" s="124"/>
      <c r="J2045" s="125"/>
      <c r="K2045" s="128"/>
    </row>
    <row r="2046" spans="1:11" x14ac:dyDescent="0.3">
      <c r="A2046" s="73">
        <v>40872</v>
      </c>
      <c r="B2046" s="130">
        <v>1158.670044</v>
      </c>
      <c r="C2046" s="125">
        <f t="shared" si="132"/>
        <v>-6.5362515288185263E-2</v>
      </c>
      <c r="D2046" s="128">
        <f t="shared" si="133"/>
        <v>-65362.515288185263</v>
      </c>
      <c r="E2046" s="128">
        <f t="shared" ca="1" si="134"/>
        <v>114095.73320934507</v>
      </c>
      <c r="F2046" s="124">
        <f t="shared" ca="1" si="135"/>
        <v>-1.853373774244782E-2</v>
      </c>
      <c r="G2046" s="128"/>
      <c r="H2046" s="128"/>
      <c r="I2046" s="124"/>
      <c r="J2046" s="125"/>
      <c r="K2046" s="128"/>
    </row>
    <row r="2047" spans="1:11" x14ac:dyDescent="0.3">
      <c r="A2047" s="73">
        <v>40870</v>
      </c>
      <c r="B2047" s="130">
        <v>1161.790039</v>
      </c>
      <c r="C2047" s="125">
        <f t="shared" si="132"/>
        <v>-5.4763598010191483E-2</v>
      </c>
      <c r="D2047" s="128">
        <f t="shared" si="133"/>
        <v>-54763.598010191483</v>
      </c>
      <c r="E2047" s="128">
        <f t="shared" ca="1" si="134"/>
        <v>114095.73320934507</v>
      </c>
      <c r="F2047" s="124">
        <f t="shared" ca="1" si="135"/>
        <v>-2.1864661868856827E-2</v>
      </c>
      <c r="G2047" s="128"/>
      <c r="H2047" s="128"/>
      <c r="I2047" s="124"/>
      <c r="J2047" s="125"/>
      <c r="K2047" s="128"/>
    </row>
    <row r="2048" spans="1:11" x14ac:dyDescent="0.3">
      <c r="A2048" s="73">
        <v>40869</v>
      </c>
      <c r="B2048" s="130">
        <v>1188.040039</v>
      </c>
      <c r="C2048" s="125">
        <f t="shared" si="132"/>
        <v>-6.8875793129244078E-2</v>
      </c>
      <c r="D2048" s="128">
        <f t="shared" si="133"/>
        <v>-68875.793129244077</v>
      </c>
      <c r="E2048" s="128">
        <f t="shared" ca="1" si="134"/>
        <v>114095.73320934507</v>
      </c>
      <c r="F2048" s="124">
        <f t="shared" ca="1" si="135"/>
        <v>-1.1434210295594438E-3</v>
      </c>
      <c r="G2048" s="128"/>
      <c r="H2048" s="128"/>
      <c r="I2048" s="124"/>
      <c r="J2048" s="125"/>
      <c r="K2048" s="128"/>
    </row>
    <row r="2049" spans="1:11" x14ac:dyDescent="0.3">
      <c r="A2049" s="73">
        <v>40868</v>
      </c>
      <c r="B2049" s="130">
        <v>1192.9799800000001</v>
      </c>
      <c r="C2049" s="125">
        <f t="shared" si="132"/>
        <v>-5.4031349332463785E-2</v>
      </c>
      <c r="D2049" s="128">
        <f t="shared" si="133"/>
        <v>-54031.349332463782</v>
      </c>
      <c r="E2049" s="128">
        <f t="shared" ca="1" si="134"/>
        <v>114095.73320934507</v>
      </c>
      <c r="F2049" s="124">
        <f t="shared" ca="1" si="135"/>
        <v>-4.4811583490196316E-3</v>
      </c>
      <c r="G2049" s="128"/>
      <c r="H2049" s="128"/>
      <c r="I2049" s="124"/>
      <c r="J2049" s="125"/>
      <c r="K2049" s="128"/>
    </row>
    <row r="2050" spans="1:11" x14ac:dyDescent="0.3">
      <c r="A2050" s="73">
        <v>40865</v>
      </c>
      <c r="B2050" s="130">
        <v>1215.650024</v>
      </c>
      <c r="C2050" s="125">
        <f t="shared" si="132"/>
        <v>-2.9986480214908351E-2</v>
      </c>
      <c r="D2050" s="128">
        <f t="shared" si="133"/>
        <v>-29986.480214908352</v>
      </c>
      <c r="E2050" s="128">
        <f t="shared" ca="1" si="134"/>
        <v>114095.73320934507</v>
      </c>
      <c r="F2050" s="124">
        <f t="shared" ca="1" si="135"/>
        <v>2.9574961753744855E-2</v>
      </c>
      <c r="G2050" s="128"/>
      <c r="H2050" s="128"/>
      <c r="I2050" s="124"/>
      <c r="J2050" s="125"/>
      <c r="K2050" s="128"/>
    </row>
    <row r="2051" spans="1:11" x14ac:dyDescent="0.3">
      <c r="A2051" s="73">
        <v>40864</v>
      </c>
      <c r="B2051" s="130">
        <v>1216.130005</v>
      </c>
      <c r="C2051" s="125">
        <f t="shared" si="132"/>
        <v>-3.5697591994019562E-2</v>
      </c>
      <c r="D2051" s="128">
        <f t="shared" si="133"/>
        <v>-35697.59199401956</v>
      </c>
      <c r="E2051" s="128">
        <f t="shared" ca="1" si="134"/>
        <v>114095.73320934507</v>
      </c>
      <c r="F2051" s="124">
        <f t="shared" ca="1" si="135"/>
        <v>1.5269184130728863E-2</v>
      </c>
      <c r="G2051" s="128"/>
      <c r="H2051" s="128"/>
      <c r="I2051" s="124"/>
      <c r="J2051" s="125"/>
      <c r="K2051" s="128"/>
    </row>
    <row r="2052" spans="1:11" x14ac:dyDescent="0.3">
      <c r="A2052" s="73">
        <v>40863</v>
      </c>
      <c r="B2052" s="130">
        <v>1236.910034</v>
      </c>
      <c r="C2052" s="125">
        <f t="shared" si="132"/>
        <v>-7.9973340399586146E-4</v>
      </c>
      <c r="D2052" s="128">
        <f t="shared" si="133"/>
        <v>-799.73340399586141</v>
      </c>
      <c r="E2052" s="128">
        <f t="shared" ca="1" si="134"/>
        <v>114095.73320934507</v>
      </c>
      <c r="F2052" s="124">
        <f t="shared" ca="1" si="135"/>
        <v>3.099035167896691E-2</v>
      </c>
      <c r="G2052" s="128"/>
      <c r="H2052" s="128"/>
      <c r="I2052" s="124"/>
      <c r="J2052" s="125"/>
      <c r="K2052" s="128"/>
    </row>
    <row r="2053" spans="1:11" x14ac:dyDescent="0.3">
      <c r="A2053" s="73">
        <v>40862</v>
      </c>
      <c r="B2053" s="130">
        <v>1257.8100589999999</v>
      </c>
      <c r="C2053" s="125">
        <f t="shared" si="132"/>
        <v>3.2447408690140955E-2</v>
      </c>
      <c r="D2053" s="128">
        <f t="shared" si="133"/>
        <v>32447.408690140954</v>
      </c>
      <c r="E2053" s="128">
        <f t="shared" ca="1" si="134"/>
        <v>114095.73320934507</v>
      </c>
      <c r="F2053" s="124">
        <f t="shared" ca="1" si="135"/>
        <v>5.1074314161047907E-2</v>
      </c>
      <c r="G2053" s="128"/>
      <c r="H2053" s="128"/>
      <c r="I2053" s="124"/>
      <c r="J2053" s="125"/>
      <c r="K2053" s="128"/>
    </row>
    <row r="2054" spans="1:11" x14ac:dyDescent="0.3">
      <c r="A2054" s="73">
        <v>40861</v>
      </c>
      <c r="B2054" s="130">
        <v>1251.780029</v>
      </c>
      <c r="C2054" s="125">
        <f t="shared" si="132"/>
        <v>-1.2128141231724232E-3</v>
      </c>
      <c r="D2054" s="128">
        <f t="shared" si="133"/>
        <v>-1212.8141231724233</v>
      </c>
      <c r="E2054" s="128">
        <f t="shared" ca="1" si="134"/>
        <v>114095.73320934507</v>
      </c>
      <c r="F2054" s="124">
        <f t="shared" ca="1" si="135"/>
        <v>6.20996827661775E-2</v>
      </c>
      <c r="G2054" s="128"/>
      <c r="H2054" s="128"/>
      <c r="I2054" s="124"/>
      <c r="J2054" s="125"/>
      <c r="K2054" s="128"/>
    </row>
    <row r="2055" spans="1:11" x14ac:dyDescent="0.3">
      <c r="A2055" s="73">
        <v>40858</v>
      </c>
      <c r="B2055" s="130">
        <v>1263.849976</v>
      </c>
      <c r="C2055" s="125">
        <f t="shared" si="132"/>
        <v>-1.6528017930224848E-2</v>
      </c>
      <c r="D2055" s="128">
        <f t="shared" si="133"/>
        <v>-16528.017930224847</v>
      </c>
      <c r="E2055" s="128">
        <f t="shared" ca="1" si="134"/>
        <v>114095.73320934507</v>
      </c>
      <c r="F2055" s="124">
        <f t="shared" ca="1" si="135"/>
        <v>7.2568199727853333E-2</v>
      </c>
      <c r="G2055" s="128"/>
      <c r="H2055" s="128"/>
      <c r="I2055" s="124"/>
      <c r="J2055" s="125"/>
      <c r="K2055" s="128"/>
    </row>
    <row r="2056" spans="1:11" x14ac:dyDescent="0.3">
      <c r="A2056" s="73">
        <v>40857</v>
      </c>
      <c r="B2056" s="130">
        <v>1239.6999510000001</v>
      </c>
      <c r="C2056" s="125">
        <f t="shared" ref="C2056:C2119" si="136">B2056/B2066-1</f>
        <v>-3.4945014509010996E-2</v>
      </c>
      <c r="D2056" s="128">
        <f t="shared" ref="D2056:D2119" si="137">C2056*$B$5</f>
        <v>-34945.014509010995</v>
      </c>
      <c r="E2056" s="128">
        <f t="shared" ref="E2056:E2119" ca="1" si="138">ABS(_xlfn.PERCENTILE.INC(OFFSET(D2056,0,0,Window),1-VaRLevel))</f>
        <v>114095.73320934507</v>
      </c>
      <c r="F2056" s="124">
        <f t="shared" ca="1" si="135"/>
        <v>3.5023962429555411E-2</v>
      </c>
      <c r="G2056" s="128"/>
      <c r="H2056" s="128"/>
      <c r="I2056" s="124"/>
      <c r="J2056" s="125"/>
      <c r="K2056" s="128"/>
    </row>
    <row r="2057" spans="1:11" x14ac:dyDescent="0.3">
      <c r="A2057" s="73">
        <v>40856</v>
      </c>
      <c r="B2057" s="130">
        <v>1229.099976</v>
      </c>
      <c r="C2057" s="125">
        <f t="shared" si="136"/>
        <v>-1.0386492753623244E-2</v>
      </c>
      <c r="D2057" s="128">
        <f t="shared" si="137"/>
        <v>-10386.492753623244</v>
      </c>
      <c r="E2057" s="128">
        <f t="shared" ca="1" si="138"/>
        <v>114095.73320934507</v>
      </c>
      <c r="F2057" s="124">
        <f t="shared" ref="F2057:F2120" ca="1" si="139">B2057/OFFSET(B2057,250,0)-1</f>
        <v>2.4924755440719704E-2</v>
      </c>
      <c r="G2057" s="128"/>
      <c r="H2057" s="128"/>
      <c r="I2057" s="124"/>
      <c r="J2057" s="125"/>
      <c r="K2057" s="128"/>
    </row>
    <row r="2058" spans="1:11" x14ac:dyDescent="0.3">
      <c r="A2058" s="73">
        <v>40855</v>
      </c>
      <c r="B2058" s="130">
        <v>1275.920044</v>
      </c>
      <c r="C2058" s="125">
        <f t="shared" si="136"/>
        <v>3.8135139442152965E-2</v>
      </c>
      <c r="D2058" s="128">
        <f t="shared" si="137"/>
        <v>38135.139442152962</v>
      </c>
      <c r="E2058" s="128">
        <f t="shared" ca="1" si="138"/>
        <v>114095.73320934507</v>
      </c>
      <c r="F2058" s="124">
        <f t="shared" ca="1" si="139"/>
        <v>5.1403334867635042E-2</v>
      </c>
      <c r="G2058" s="128"/>
      <c r="H2058" s="128"/>
      <c r="I2058" s="124"/>
      <c r="J2058" s="125"/>
      <c r="K2058" s="128"/>
    </row>
    <row r="2059" spans="1:11" x14ac:dyDescent="0.3">
      <c r="A2059" s="73">
        <v>40854</v>
      </c>
      <c r="B2059" s="130">
        <v>1261.119995</v>
      </c>
      <c r="C2059" s="125">
        <f t="shared" si="136"/>
        <v>5.5255219113576892E-3</v>
      </c>
      <c r="D2059" s="128">
        <f t="shared" si="137"/>
        <v>5525.5219113576895</v>
      </c>
      <c r="E2059" s="128">
        <f t="shared" ca="1" si="138"/>
        <v>114095.73320934507</v>
      </c>
      <c r="F2059" s="124">
        <f t="shared" ca="1" si="139"/>
        <v>3.4799119853915705E-2</v>
      </c>
      <c r="G2059" s="128"/>
      <c r="H2059" s="128"/>
      <c r="I2059" s="124"/>
      <c r="J2059" s="125"/>
      <c r="K2059" s="128"/>
    </row>
    <row r="2060" spans="1:11" x14ac:dyDescent="0.3">
      <c r="A2060" s="73">
        <v>40851</v>
      </c>
      <c r="B2060" s="130">
        <v>1253.2299800000001</v>
      </c>
      <c r="C2060" s="125">
        <f t="shared" si="136"/>
        <v>1.2097702402584343E-2</v>
      </c>
      <c r="D2060" s="128">
        <f t="shared" si="137"/>
        <v>12097.702402584342</v>
      </c>
      <c r="E2060" s="128">
        <f t="shared" ca="1" si="138"/>
        <v>114095.73320934507</v>
      </c>
      <c r="F2060" s="124">
        <f t="shared" ca="1" si="139"/>
        <v>3.2825082587933041E-2</v>
      </c>
      <c r="G2060" s="128"/>
      <c r="H2060" s="128"/>
      <c r="I2060" s="124"/>
      <c r="J2060" s="125"/>
      <c r="K2060" s="128"/>
    </row>
    <row r="2061" spans="1:11" x14ac:dyDescent="0.3">
      <c r="A2061" s="73">
        <v>40850</v>
      </c>
      <c r="B2061" s="130">
        <v>1261.150024</v>
      </c>
      <c r="C2061" s="125">
        <f t="shared" si="136"/>
        <v>3.7650473045888866E-2</v>
      </c>
      <c r="D2061" s="128">
        <f t="shared" si="137"/>
        <v>37650.473045888866</v>
      </c>
      <c r="E2061" s="128">
        <f t="shared" ca="1" si="138"/>
        <v>114095.73320934507</v>
      </c>
      <c r="F2061" s="124">
        <f t="shared" ca="1" si="139"/>
        <v>3.0983056611485926E-2</v>
      </c>
      <c r="G2061" s="128"/>
      <c r="H2061" s="128"/>
      <c r="I2061" s="124"/>
      <c r="J2061" s="125"/>
      <c r="K2061" s="128"/>
    </row>
    <row r="2062" spans="1:11" x14ac:dyDescent="0.3">
      <c r="A2062" s="73">
        <v>40849</v>
      </c>
      <c r="B2062" s="130">
        <v>1237.900024</v>
      </c>
      <c r="C2062" s="125">
        <f t="shared" si="136"/>
        <v>2.3159337193939367E-2</v>
      </c>
      <c r="D2062" s="128">
        <f t="shared" si="137"/>
        <v>23159.337193939366</v>
      </c>
      <c r="E2062" s="128">
        <f t="shared" ca="1" si="138"/>
        <v>114095.73320934507</v>
      </c>
      <c r="F2062" s="124">
        <f t="shared" ca="1" si="139"/>
        <v>9.829953286224935E-3</v>
      </c>
      <c r="G2062" s="128"/>
      <c r="H2062" s="128"/>
      <c r="I2062" s="124"/>
      <c r="J2062" s="125"/>
      <c r="K2062" s="128"/>
    </row>
    <row r="2063" spans="1:11" x14ac:dyDescent="0.3">
      <c r="A2063" s="73">
        <v>40848</v>
      </c>
      <c r="B2063" s="130">
        <v>1218.280029</v>
      </c>
      <c r="C2063" s="125">
        <f t="shared" si="136"/>
        <v>-5.7941013979577738E-3</v>
      </c>
      <c r="D2063" s="128">
        <f t="shared" si="137"/>
        <v>-5794.1013979577738</v>
      </c>
      <c r="E2063" s="128">
        <f t="shared" ca="1" si="138"/>
        <v>114095.73320934507</v>
      </c>
      <c r="F2063" s="124">
        <f t="shared" ca="1" si="139"/>
        <v>-2.2767348579697533E-3</v>
      </c>
      <c r="G2063" s="128"/>
      <c r="H2063" s="128"/>
      <c r="I2063" s="124"/>
      <c r="J2063" s="125"/>
      <c r="K2063" s="128"/>
    </row>
    <row r="2064" spans="1:11" x14ac:dyDescent="0.3">
      <c r="A2064" s="73">
        <v>40847</v>
      </c>
      <c r="B2064" s="130">
        <v>1253.3000489999999</v>
      </c>
      <c r="C2064" s="125">
        <f t="shared" si="136"/>
        <v>4.3668757936005331E-2</v>
      </c>
      <c r="D2064" s="128">
        <f t="shared" si="137"/>
        <v>43668.757936005328</v>
      </c>
      <c r="E2064" s="128">
        <f t="shared" ca="1" si="138"/>
        <v>114095.73320934507</v>
      </c>
      <c r="F2064" s="124">
        <f t="shared" ca="1" si="139"/>
        <v>4.6195273466238973E-2</v>
      </c>
      <c r="G2064" s="128"/>
      <c r="H2064" s="128"/>
      <c r="I2064" s="124"/>
      <c r="J2064" s="125"/>
      <c r="K2064" s="128"/>
    </row>
    <row r="2065" spans="1:11" x14ac:dyDescent="0.3">
      <c r="A2065" s="73">
        <v>40844</v>
      </c>
      <c r="B2065" s="130">
        <v>1285.089966</v>
      </c>
      <c r="C2065" s="125">
        <f t="shared" si="136"/>
        <v>4.9412869860822717E-2</v>
      </c>
      <c r="D2065" s="128">
        <f t="shared" si="137"/>
        <v>49412.869860822713</v>
      </c>
      <c r="E2065" s="128">
        <f t="shared" ca="1" si="138"/>
        <v>114095.73320934507</v>
      </c>
      <c r="F2065" s="124">
        <f t="shared" ca="1" si="139"/>
        <v>7.667755065943993E-2</v>
      </c>
      <c r="G2065" s="128"/>
      <c r="H2065" s="128"/>
      <c r="I2065" s="124"/>
      <c r="J2065" s="125"/>
      <c r="K2065" s="128"/>
    </row>
    <row r="2066" spans="1:11" x14ac:dyDescent="0.3">
      <c r="A2066" s="73">
        <v>40843</v>
      </c>
      <c r="B2066" s="130">
        <v>1284.589966</v>
      </c>
      <c r="C2066" s="125">
        <f t="shared" si="136"/>
        <v>6.723653665815732E-2</v>
      </c>
      <c r="D2066" s="128">
        <f t="shared" si="137"/>
        <v>67236.536658157318</v>
      </c>
      <c r="E2066" s="128">
        <f t="shared" ca="1" si="138"/>
        <v>114095.73320934507</v>
      </c>
      <c r="F2066" s="124">
        <f t="shared" ca="1" si="139"/>
        <v>8.4609635908198255E-2</v>
      </c>
      <c r="G2066" s="128"/>
      <c r="H2066" s="128"/>
      <c r="I2066" s="124"/>
      <c r="J2066" s="125"/>
      <c r="K2066" s="128"/>
    </row>
    <row r="2067" spans="1:11" x14ac:dyDescent="0.3">
      <c r="A2067" s="73">
        <v>40842</v>
      </c>
      <c r="B2067" s="130">
        <v>1242</v>
      </c>
      <c r="C2067" s="125">
        <f t="shared" si="136"/>
        <v>2.8784427417684721E-2</v>
      </c>
      <c r="D2067" s="128">
        <f t="shared" si="137"/>
        <v>28784.427417684721</v>
      </c>
      <c r="E2067" s="128">
        <f t="shared" ca="1" si="138"/>
        <v>114095.73320934507</v>
      </c>
      <c r="F2067" s="124">
        <f t="shared" ca="1" si="139"/>
        <v>4.9642504186379055E-2</v>
      </c>
      <c r="G2067" s="128"/>
      <c r="H2067" s="128"/>
      <c r="I2067" s="124"/>
      <c r="J2067" s="125"/>
      <c r="K2067" s="128"/>
    </row>
    <row r="2068" spans="1:11" x14ac:dyDescent="0.3">
      <c r="A2068" s="73">
        <v>40841</v>
      </c>
      <c r="B2068" s="130">
        <v>1229.0500489999999</v>
      </c>
      <c r="C2068" s="125">
        <f t="shared" si="136"/>
        <v>2.8029182550865617E-2</v>
      </c>
      <c r="D2068" s="128">
        <f t="shared" si="137"/>
        <v>28029.182550865618</v>
      </c>
      <c r="E2068" s="128">
        <f t="shared" ca="1" si="138"/>
        <v>114095.73320934507</v>
      </c>
      <c r="F2068" s="124">
        <f t="shared" ca="1" si="139"/>
        <v>3.8241919014499581E-2</v>
      </c>
      <c r="G2068" s="128"/>
      <c r="H2068" s="128"/>
      <c r="I2068" s="124"/>
      <c r="J2068" s="125"/>
      <c r="K2068" s="128"/>
    </row>
    <row r="2069" spans="1:11" x14ac:dyDescent="0.3">
      <c r="A2069" s="73">
        <v>40840</v>
      </c>
      <c r="B2069" s="130">
        <v>1254.1899410000001</v>
      </c>
      <c r="C2069" s="125">
        <f t="shared" si="136"/>
        <v>4.9627936676665652E-2</v>
      </c>
      <c r="D2069" s="128">
        <f t="shared" si="137"/>
        <v>49627.936676665653</v>
      </c>
      <c r="E2069" s="128">
        <f t="shared" ca="1" si="138"/>
        <v>114095.73320934507</v>
      </c>
      <c r="F2069" s="124">
        <f t="shared" ca="1" si="139"/>
        <v>6.0670635521892002E-2</v>
      </c>
      <c r="G2069" s="128"/>
      <c r="H2069" s="128"/>
      <c r="I2069" s="124"/>
      <c r="J2069" s="125"/>
      <c r="K2069" s="128"/>
    </row>
    <row r="2070" spans="1:11" x14ac:dyDescent="0.3">
      <c r="A2070" s="73">
        <v>40837</v>
      </c>
      <c r="B2070" s="130">
        <v>1238.25</v>
      </c>
      <c r="C2070" s="125">
        <f t="shared" si="136"/>
        <v>7.1651153475148499E-2</v>
      </c>
      <c r="D2070" s="128">
        <f t="shared" si="137"/>
        <v>71651.153475148501</v>
      </c>
      <c r="E2070" s="128">
        <f t="shared" ca="1" si="138"/>
        <v>114095.73320934507</v>
      </c>
      <c r="F2070" s="124">
        <f t="shared" ca="1" si="139"/>
        <v>4.4372646279149164E-2</v>
      </c>
      <c r="G2070" s="128"/>
      <c r="H2070" s="128"/>
      <c r="I2070" s="124"/>
      <c r="J2070" s="125"/>
      <c r="K2070" s="128"/>
    </row>
    <row r="2071" spans="1:11" x14ac:dyDescent="0.3">
      <c r="A2071" s="73">
        <v>40836</v>
      </c>
      <c r="B2071" s="130">
        <v>1215.3900149999999</v>
      </c>
      <c r="C2071" s="125">
        <f t="shared" si="136"/>
        <v>4.3280123312294361E-2</v>
      </c>
      <c r="D2071" s="128">
        <f t="shared" si="137"/>
        <v>43280.123312294359</v>
      </c>
      <c r="E2071" s="128">
        <f t="shared" ca="1" si="138"/>
        <v>114095.73320934507</v>
      </c>
      <c r="F2071" s="124">
        <f t="shared" ca="1" si="139"/>
        <v>2.510924252757718E-2</v>
      </c>
      <c r="G2071" s="128"/>
      <c r="H2071" s="128"/>
      <c r="I2071" s="124"/>
      <c r="J2071" s="125"/>
      <c r="K2071" s="128"/>
    </row>
    <row r="2072" spans="1:11" x14ac:dyDescent="0.3">
      <c r="A2072" s="73">
        <v>40835</v>
      </c>
      <c r="B2072" s="130">
        <v>1209.880005</v>
      </c>
      <c r="C2072" s="125">
        <f t="shared" si="136"/>
        <v>5.7559656941487569E-2</v>
      </c>
      <c r="D2072" s="128">
        <f t="shared" si="137"/>
        <v>57559.65694148757</v>
      </c>
      <c r="E2072" s="128">
        <f t="shared" ca="1" si="138"/>
        <v>114095.73320934507</v>
      </c>
      <c r="F2072" s="124">
        <f t="shared" ca="1" si="139"/>
        <v>2.265277918375963E-2</v>
      </c>
      <c r="G2072" s="128"/>
      <c r="H2072" s="128"/>
      <c r="I2072" s="124"/>
      <c r="J2072" s="125"/>
      <c r="K2072" s="128"/>
    </row>
    <row r="2073" spans="1:11" x14ac:dyDescent="0.3">
      <c r="A2073" s="73">
        <v>40834</v>
      </c>
      <c r="B2073" s="130">
        <v>1225.380005</v>
      </c>
      <c r="C2073" s="125">
        <f t="shared" si="136"/>
        <v>9.0244279925236537E-2</v>
      </c>
      <c r="D2073" s="128">
        <f t="shared" si="137"/>
        <v>90244.279925236537</v>
      </c>
      <c r="E2073" s="128">
        <f t="shared" ca="1" si="138"/>
        <v>114095.73320934507</v>
      </c>
      <c r="F2073" s="124">
        <f t="shared" ca="1" si="139"/>
        <v>3.8228860266137366E-2</v>
      </c>
      <c r="G2073" s="128"/>
      <c r="H2073" s="128"/>
      <c r="I2073" s="124"/>
      <c r="J2073" s="125"/>
      <c r="K2073" s="128"/>
    </row>
    <row r="2074" spans="1:11" x14ac:dyDescent="0.3">
      <c r="A2074" s="73">
        <v>40833</v>
      </c>
      <c r="B2074" s="130">
        <v>1200.8599850000001</v>
      </c>
      <c r="C2074" s="125">
        <f t="shared" si="136"/>
        <v>9.2455634261358055E-2</v>
      </c>
      <c r="D2074" s="128">
        <f t="shared" si="137"/>
        <v>92455.634261358049</v>
      </c>
      <c r="E2074" s="128">
        <f t="shared" ca="1" si="138"/>
        <v>114095.73320934507</v>
      </c>
      <c r="F2074" s="124">
        <f t="shared" ca="1" si="139"/>
        <v>1.9258630038636593E-2</v>
      </c>
      <c r="G2074" s="128"/>
      <c r="H2074" s="128"/>
      <c r="I2074" s="124"/>
      <c r="J2074" s="125"/>
      <c r="K2074" s="128"/>
    </row>
    <row r="2075" spans="1:11" x14ac:dyDescent="0.3">
      <c r="A2075" s="73">
        <v>40830</v>
      </c>
      <c r="B2075" s="130">
        <v>1224.579956</v>
      </c>
      <c r="C2075" s="125">
        <f t="shared" si="136"/>
        <v>8.2338926638284127E-2</v>
      </c>
      <c r="D2075" s="128">
        <f t="shared" si="137"/>
        <v>82338.926638284131</v>
      </c>
      <c r="E2075" s="128">
        <f t="shared" ca="1" si="138"/>
        <v>114095.73320934507</v>
      </c>
      <c r="F2075" s="124">
        <f t="shared" ca="1" si="139"/>
        <v>5.0330157639657092E-2</v>
      </c>
      <c r="G2075" s="128"/>
      <c r="H2075" s="128"/>
      <c r="I2075" s="124"/>
      <c r="J2075" s="125"/>
      <c r="K2075" s="128"/>
    </row>
    <row r="2076" spans="1:11" x14ac:dyDescent="0.3">
      <c r="A2076" s="73">
        <v>40829</v>
      </c>
      <c r="B2076" s="130">
        <v>1203.660034</v>
      </c>
      <c r="C2076" s="125">
        <f t="shared" si="136"/>
        <v>3.7280256036947401E-2</v>
      </c>
      <c r="D2076" s="128">
        <f t="shared" si="137"/>
        <v>37280.256036947401</v>
      </c>
      <c r="E2076" s="128">
        <f t="shared" ca="1" si="138"/>
        <v>114095.73320934507</v>
      </c>
      <c r="F2076" s="124">
        <f t="shared" ca="1" si="139"/>
        <v>1.5995537831052342E-2</v>
      </c>
      <c r="G2076" s="128"/>
      <c r="H2076" s="128"/>
      <c r="I2076" s="124"/>
      <c r="J2076" s="125"/>
      <c r="K2076" s="128"/>
    </row>
    <row r="2077" spans="1:11" x14ac:dyDescent="0.3">
      <c r="A2077" s="73">
        <v>40828</v>
      </c>
      <c r="B2077" s="130">
        <v>1207.25</v>
      </c>
      <c r="C2077" s="125">
        <f t="shared" si="136"/>
        <v>4.8815820304646707E-2</v>
      </c>
      <c r="D2077" s="128">
        <f t="shared" si="137"/>
        <v>48815.82030464671</v>
      </c>
      <c r="E2077" s="128">
        <f t="shared" ca="1" si="138"/>
        <v>114095.73320934507</v>
      </c>
      <c r="F2077" s="124">
        <f t="shared" ca="1" si="139"/>
        <v>2.6407349627214582E-2</v>
      </c>
      <c r="G2077" s="128"/>
      <c r="H2077" s="128"/>
      <c r="I2077" s="124"/>
      <c r="J2077" s="125"/>
      <c r="K2077" s="128"/>
    </row>
    <row r="2078" spans="1:11" x14ac:dyDescent="0.3">
      <c r="A2078" s="73">
        <v>40827</v>
      </c>
      <c r="B2078" s="130">
        <v>1195.540039</v>
      </c>
      <c r="C2078" s="125">
        <f t="shared" si="136"/>
        <v>1.7151928664976834E-2</v>
      </c>
      <c r="D2078" s="128">
        <f t="shared" si="137"/>
        <v>17151.928664976833</v>
      </c>
      <c r="E2078" s="128">
        <f t="shared" ca="1" si="138"/>
        <v>114095.73320934507</v>
      </c>
      <c r="F2078" s="124">
        <f t="shared" ca="1" si="139"/>
        <v>1.8512347746033386E-2</v>
      </c>
      <c r="G2078" s="128"/>
      <c r="H2078" s="128"/>
      <c r="I2078" s="124"/>
      <c r="J2078" s="125"/>
      <c r="K2078" s="128"/>
    </row>
    <row r="2079" spans="1:11" x14ac:dyDescent="0.3">
      <c r="A2079" s="73">
        <v>40826</v>
      </c>
      <c r="B2079" s="130">
        <v>1194.8900149999999</v>
      </c>
      <c r="C2079" s="125">
        <f t="shared" si="136"/>
        <v>2.7464693534347884E-2</v>
      </c>
      <c r="D2079" s="128">
        <f t="shared" si="137"/>
        <v>27464.693534347884</v>
      </c>
      <c r="E2079" s="128">
        <f t="shared" ca="1" si="138"/>
        <v>114095.73320934507</v>
      </c>
      <c r="F2079" s="124">
        <f t="shared" ca="1" si="139"/>
        <v>1.4251794705069987E-2</v>
      </c>
      <c r="G2079" s="128"/>
      <c r="H2079" s="128"/>
      <c r="I2079" s="124"/>
      <c r="J2079" s="125"/>
      <c r="K2079" s="128"/>
    </row>
    <row r="2080" spans="1:11" x14ac:dyDescent="0.3">
      <c r="A2080" s="73">
        <v>40823</v>
      </c>
      <c r="B2080" s="130">
        <v>1155.459961</v>
      </c>
      <c r="C2080" s="125">
        <f t="shared" si="136"/>
        <v>1.6745339436438522E-2</v>
      </c>
      <c r="D2080" s="128">
        <f t="shared" si="137"/>
        <v>16745.339436438524</v>
      </c>
      <c r="E2080" s="128">
        <f t="shared" ca="1" si="138"/>
        <v>114095.73320934507</v>
      </c>
      <c r="F2080" s="124">
        <f t="shared" ca="1" si="139"/>
        <v>-1.2233224270869814E-2</v>
      </c>
      <c r="G2080" s="128"/>
      <c r="H2080" s="128"/>
      <c r="I2080" s="124"/>
      <c r="J2080" s="125"/>
      <c r="K2080" s="128"/>
    </row>
    <row r="2081" spans="1:11" x14ac:dyDescent="0.3">
      <c r="A2081" s="73">
        <v>40822</v>
      </c>
      <c r="B2081" s="130">
        <v>1164.969971</v>
      </c>
      <c r="C2081" s="125">
        <f t="shared" si="136"/>
        <v>3.1348410133542171E-2</v>
      </c>
      <c r="D2081" s="128">
        <f t="shared" si="137"/>
        <v>31348.410133542169</v>
      </c>
      <c r="E2081" s="128">
        <f t="shared" ca="1" si="138"/>
        <v>114095.73320934507</v>
      </c>
      <c r="F2081" s="124">
        <f t="shared" ca="1" si="139"/>
        <v>-3.0032524647105596E-4</v>
      </c>
      <c r="G2081" s="128"/>
      <c r="H2081" s="128"/>
      <c r="I2081" s="124"/>
      <c r="J2081" s="125"/>
      <c r="K2081" s="128"/>
    </row>
    <row r="2082" spans="1:11" x14ac:dyDescent="0.3">
      <c r="A2082" s="73">
        <v>40821</v>
      </c>
      <c r="B2082" s="130">
        <v>1144.030029</v>
      </c>
      <c r="C2082" s="125">
        <f t="shared" si="136"/>
        <v>-1.948128218758538E-2</v>
      </c>
      <c r="D2082" s="128">
        <f t="shared" si="137"/>
        <v>-19481.282187585381</v>
      </c>
      <c r="E2082" s="128">
        <f t="shared" ca="1" si="138"/>
        <v>114095.73320934507</v>
      </c>
      <c r="F2082" s="124">
        <f t="shared" ca="1" si="139"/>
        <v>-1.8126416826130587E-2</v>
      </c>
      <c r="G2082" s="128"/>
      <c r="H2082" s="128"/>
      <c r="I2082" s="124"/>
      <c r="J2082" s="125"/>
      <c r="K2082" s="128"/>
    </row>
    <row r="2083" spans="1:11" x14ac:dyDescent="0.3">
      <c r="A2083" s="73">
        <v>40820</v>
      </c>
      <c r="B2083" s="130">
        <v>1123.9499510000001</v>
      </c>
      <c r="C2083" s="125">
        <f t="shared" si="136"/>
        <v>-6.5003466637371443E-2</v>
      </c>
      <c r="D2083" s="128">
        <f t="shared" si="137"/>
        <v>-65003.466637371443</v>
      </c>
      <c r="E2083" s="128">
        <f t="shared" ca="1" si="138"/>
        <v>114095.73320934507</v>
      </c>
      <c r="F2083" s="124">
        <f t="shared" ca="1" si="139"/>
        <v>-2.9454524171617091E-2</v>
      </c>
      <c r="G2083" s="128"/>
      <c r="H2083" s="128"/>
      <c r="I2083" s="124"/>
      <c r="J2083" s="125"/>
      <c r="K2083" s="128"/>
    </row>
    <row r="2084" spans="1:11" x14ac:dyDescent="0.3">
      <c r="A2084" s="73">
        <v>40819</v>
      </c>
      <c r="B2084" s="130">
        <v>1099.2299800000001</v>
      </c>
      <c r="C2084" s="125">
        <f t="shared" si="136"/>
        <v>-8.7086504298633072E-2</v>
      </c>
      <c r="D2084" s="128">
        <f t="shared" si="137"/>
        <v>-87086.504298633066</v>
      </c>
      <c r="E2084" s="128">
        <f t="shared" ca="1" si="138"/>
        <v>114095.73320934507</v>
      </c>
      <c r="F2084" s="124">
        <f t="shared" ca="1" si="139"/>
        <v>-5.2363416742276958E-2</v>
      </c>
      <c r="G2084" s="128"/>
      <c r="H2084" s="128"/>
      <c r="I2084" s="124"/>
      <c r="J2084" s="125"/>
      <c r="K2084" s="128"/>
    </row>
    <row r="2085" spans="1:11" x14ac:dyDescent="0.3">
      <c r="A2085" s="73">
        <v>40816</v>
      </c>
      <c r="B2085" s="130">
        <v>1131.420044</v>
      </c>
      <c r="C2085" s="125">
        <f t="shared" si="136"/>
        <v>-6.9563544135627597E-2</v>
      </c>
      <c r="D2085" s="128">
        <f t="shared" si="137"/>
        <v>-69563.544135627599</v>
      </c>
      <c r="E2085" s="128">
        <f t="shared" ca="1" si="138"/>
        <v>114095.73320934507</v>
      </c>
      <c r="F2085" s="124">
        <f t="shared" ca="1" si="139"/>
        <v>-2.5268107688994235E-2</v>
      </c>
      <c r="G2085" s="128"/>
      <c r="H2085" s="128"/>
      <c r="I2085" s="124"/>
      <c r="J2085" s="125"/>
      <c r="K2085" s="128"/>
    </row>
    <row r="2086" spans="1:11" x14ac:dyDescent="0.3">
      <c r="A2086" s="73">
        <v>40815</v>
      </c>
      <c r="B2086" s="130">
        <v>1160.400024</v>
      </c>
      <c r="C2086" s="125">
        <f t="shared" si="136"/>
        <v>-4.028579831800827E-2</v>
      </c>
      <c r="D2086" s="128">
        <f t="shared" si="137"/>
        <v>-40285.798318008274</v>
      </c>
      <c r="E2086" s="128">
        <f t="shared" ca="1" si="138"/>
        <v>114095.73320934507</v>
      </c>
      <c r="F2086" s="124">
        <f t="shared" ca="1" si="139"/>
        <v>2.0553542478164433E-2</v>
      </c>
      <c r="G2086" s="128"/>
      <c r="H2086" s="128"/>
      <c r="I2086" s="124"/>
      <c r="J2086" s="125"/>
      <c r="K2086" s="128"/>
    </row>
    <row r="2087" spans="1:11" x14ac:dyDescent="0.3">
      <c r="A2087" s="73">
        <v>40814</v>
      </c>
      <c r="B2087" s="130">
        <v>1151.0600589999999</v>
      </c>
      <c r="C2087" s="125">
        <f t="shared" si="136"/>
        <v>-3.1648545690159291E-2</v>
      </c>
      <c r="D2087" s="128">
        <f t="shared" si="137"/>
        <v>-31648.545690159292</v>
      </c>
      <c r="E2087" s="128">
        <f t="shared" ca="1" si="138"/>
        <v>114095.73320934507</v>
      </c>
      <c r="F2087" s="124">
        <f t="shared" ca="1" si="139"/>
        <v>4.2051132764961974E-3</v>
      </c>
      <c r="G2087" s="128"/>
      <c r="H2087" s="128"/>
      <c r="I2087" s="124"/>
      <c r="J2087" s="125"/>
      <c r="K2087" s="128"/>
    </row>
    <row r="2088" spans="1:11" x14ac:dyDescent="0.3">
      <c r="A2088" s="73">
        <v>40813</v>
      </c>
      <c r="B2088" s="130">
        <v>1175.380005</v>
      </c>
      <c r="C2088" s="125">
        <f t="shared" si="136"/>
        <v>2.1400581570849564E-3</v>
      </c>
      <c r="D2088" s="128">
        <f t="shared" si="137"/>
        <v>2140.0581570849563</v>
      </c>
      <c r="E2088" s="128">
        <f t="shared" ca="1" si="138"/>
        <v>114095.73320934507</v>
      </c>
      <c r="F2088" s="124">
        <f t="shared" ca="1" si="139"/>
        <v>2.9950977451452809E-2</v>
      </c>
      <c r="G2088" s="128"/>
      <c r="H2088" s="128"/>
      <c r="I2088" s="124"/>
      <c r="J2088" s="125"/>
      <c r="K2088" s="128"/>
    </row>
    <row r="2089" spans="1:11" x14ac:dyDescent="0.3">
      <c r="A2089" s="73">
        <v>40812</v>
      </c>
      <c r="B2089" s="130">
        <v>1162.9499510000001</v>
      </c>
      <c r="C2089" s="125">
        <f t="shared" si="136"/>
        <v>5.8500261410876497E-4</v>
      </c>
      <c r="D2089" s="128">
        <f t="shared" si="137"/>
        <v>585.00261410876499</v>
      </c>
      <c r="E2089" s="128">
        <f t="shared" ca="1" si="138"/>
        <v>114095.73320934507</v>
      </c>
      <c r="F2089" s="124">
        <f t="shared" ca="1" si="139"/>
        <v>1.5916391916284134E-2</v>
      </c>
      <c r="G2089" s="128"/>
      <c r="H2089" s="128"/>
      <c r="I2089" s="124"/>
      <c r="J2089" s="125"/>
      <c r="K2089" s="128"/>
    </row>
    <row r="2090" spans="1:11" x14ac:dyDescent="0.3">
      <c r="A2090" s="73">
        <v>40809</v>
      </c>
      <c r="B2090" s="130">
        <v>1136.4300539999999</v>
      </c>
      <c r="C2090" s="125">
        <f t="shared" si="136"/>
        <v>-1.5421472590757102E-2</v>
      </c>
      <c r="D2090" s="128">
        <f t="shared" si="137"/>
        <v>-15421.472590757101</v>
      </c>
      <c r="E2090" s="128">
        <f t="shared" ca="1" si="138"/>
        <v>114095.73320934507</v>
      </c>
      <c r="F2090" s="124">
        <f t="shared" ca="1" si="139"/>
        <v>-9.8195499530870922E-3</v>
      </c>
      <c r="G2090" s="128"/>
      <c r="H2090" s="128"/>
      <c r="I2090" s="124"/>
      <c r="J2090" s="125"/>
      <c r="K2090" s="128"/>
    </row>
    <row r="2091" spans="1:11" x14ac:dyDescent="0.3">
      <c r="A2091" s="73">
        <v>40808</v>
      </c>
      <c r="B2091" s="130">
        <v>1129.5600589999999</v>
      </c>
      <c r="C2091" s="125">
        <f t="shared" si="136"/>
        <v>-4.7508191128934563E-2</v>
      </c>
      <c r="D2091" s="128">
        <f t="shared" si="137"/>
        <v>-47508.191128934566</v>
      </c>
      <c r="E2091" s="128">
        <f t="shared" ca="1" si="138"/>
        <v>114095.73320934507</v>
      </c>
      <c r="F2091" s="124">
        <f t="shared" ca="1" si="139"/>
        <v>-1.103170713816104E-2</v>
      </c>
      <c r="G2091" s="128"/>
      <c r="H2091" s="128"/>
      <c r="I2091" s="124"/>
      <c r="J2091" s="125"/>
      <c r="K2091" s="128"/>
    </row>
    <row r="2092" spans="1:11" x14ac:dyDescent="0.3">
      <c r="A2092" s="73">
        <v>40807</v>
      </c>
      <c r="B2092" s="130">
        <v>1166.76001</v>
      </c>
      <c r="C2092" s="125">
        <f t="shared" si="136"/>
        <v>-2.658055524928904E-2</v>
      </c>
      <c r="D2092" s="128">
        <f t="shared" si="137"/>
        <v>-26580.555249289038</v>
      </c>
      <c r="E2092" s="128">
        <f t="shared" ca="1" si="138"/>
        <v>114095.73320934507</v>
      </c>
      <c r="F2092" s="124">
        <f t="shared" ca="1" si="139"/>
        <v>1.5748618234184608E-2</v>
      </c>
      <c r="G2092" s="128"/>
      <c r="H2092" s="128"/>
      <c r="I2092" s="124"/>
      <c r="J2092" s="125"/>
      <c r="K2092" s="128"/>
    </row>
    <row r="2093" spans="1:11" x14ac:dyDescent="0.3">
      <c r="A2093" s="73">
        <v>40806</v>
      </c>
      <c r="B2093" s="130">
        <v>1202.089966</v>
      </c>
      <c r="C2093" s="125">
        <f t="shared" si="136"/>
        <v>3.162436606728547E-2</v>
      </c>
      <c r="D2093" s="128">
        <f t="shared" si="137"/>
        <v>31624.366067285471</v>
      </c>
      <c r="E2093" s="128">
        <f t="shared" ca="1" si="138"/>
        <v>114095.73320934507</v>
      </c>
      <c r="F2093" s="124">
        <f t="shared" ca="1" si="139"/>
        <v>6.8685946340497406E-2</v>
      </c>
      <c r="G2093" s="128"/>
      <c r="H2093" s="128"/>
      <c r="I2093" s="124"/>
      <c r="J2093" s="125"/>
      <c r="K2093" s="128"/>
    </row>
    <row r="2094" spans="1:11" x14ac:dyDescent="0.3">
      <c r="A2094" s="73">
        <v>40805</v>
      </c>
      <c r="B2094" s="130">
        <v>1204.089966</v>
      </c>
      <c r="C2094" s="125">
        <f t="shared" si="136"/>
        <v>2.5656529335536193E-2</v>
      </c>
      <c r="D2094" s="128">
        <f t="shared" si="137"/>
        <v>25656.529335536194</v>
      </c>
      <c r="E2094" s="128">
        <f t="shared" ca="1" si="138"/>
        <v>114095.73320934507</v>
      </c>
      <c r="F2094" s="124">
        <f t="shared" ca="1" si="139"/>
        <v>6.1545592988660358E-2</v>
      </c>
      <c r="G2094" s="128"/>
      <c r="H2094" s="128"/>
      <c r="I2094" s="124"/>
      <c r="J2094" s="125"/>
      <c r="K2094" s="128"/>
    </row>
    <row r="2095" spans="1:11" x14ac:dyDescent="0.3">
      <c r="A2095" s="73">
        <v>40802</v>
      </c>
      <c r="B2095" s="130">
        <v>1216.01001</v>
      </c>
      <c r="C2095" s="125">
        <f t="shared" si="136"/>
        <v>9.6228604445245391E-3</v>
      </c>
      <c r="D2095" s="128">
        <f t="shared" si="137"/>
        <v>9622.8604445245383</v>
      </c>
      <c r="E2095" s="128">
        <f t="shared" ca="1" si="138"/>
        <v>114095.73320934507</v>
      </c>
      <c r="F2095" s="124">
        <f t="shared" ca="1" si="139"/>
        <v>6.688130960399552E-2</v>
      </c>
      <c r="G2095" s="128"/>
      <c r="H2095" s="128"/>
      <c r="I2095" s="124"/>
      <c r="J2095" s="125"/>
      <c r="K2095" s="128"/>
    </row>
    <row r="2096" spans="1:11" x14ac:dyDescent="0.3">
      <c r="A2096" s="73">
        <v>40801</v>
      </c>
      <c r="B2096" s="130">
        <v>1209.1099850000001</v>
      </c>
      <c r="C2096" s="125">
        <f t="shared" si="136"/>
        <v>-8.0237182023350506E-3</v>
      </c>
      <c r="D2096" s="128">
        <f t="shared" si="137"/>
        <v>-8023.7182023350506</v>
      </c>
      <c r="E2096" s="128">
        <f t="shared" ca="1" si="138"/>
        <v>114095.73320934507</v>
      </c>
      <c r="F2096" s="124">
        <f t="shared" ca="1" si="139"/>
        <v>5.810750432410039E-2</v>
      </c>
      <c r="G2096" s="128"/>
      <c r="H2096" s="128"/>
      <c r="I2096" s="124"/>
      <c r="J2096" s="125"/>
      <c r="K2096" s="128"/>
    </row>
    <row r="2097" spans="1:11" x14ac:dyDescent="0.3">
      <c r="A2097" s="73">
        <v>40800</v>
      </c>
      <c r="B2097" s="130">
        <v>1188.6800539999999</v>
      </c>
      <c r="C2097" s="125">
        <f t="shared" si="136"/>
        <v>-1.9984821027493882E-2</v>
      </c>
      <c r="D2097" s="128">
        <f t="shared" si="137"/>
        <v>-19984.821027493883</v>
      </c>
      <c r="E2097" s="128">
        <f t="shared" ca="1" si="138"/>
        <v>114095.73320934507</v>
      </c>
      <c r="F2097" s="124">
        <f t="shared" ca="1" si="139"/>
        <v>5.6050684446133259E-2</v>
      </c>
      <c r="G2097" s="128"/>
      <c r="H2097" s="128"/>
      <c r="I2097" s="124"/>
      <c r="J2097" s="125"/>
      <c r="K2097" s="128"/>
    </row>
    <row r="2098" spans="1:11" x14ac:dyDescent="0.3">
      <c r="A2098" s="73">
        <v>40799</v>
      </c>
      <c r="B2098" s="130">
        <v>1172.869995</v>
      </c>
      <c r="C2098" s="125">
        <f t="shared" si="136"/>
        <v>-3.0750001944499616E-2</v>
      </c>
      <c r="D2098" s="128">
        <f t="shared" si="137"/>
        <v>-30750.001944499618</v>
      </c>
      <c r="E2098" s="128">
        <f t="shared" ca="1" si="138"/>
        <v>114095.73320934507</v>
      </c>
      <c r="F2098" s="124">
        <f t="shared" ca="1" si="139"/>
        <v>4.2866252505243674E-2</v>
      </c>
      <c r="G2098" s="128"/>
      <c r="H2098" s="128"/>
      <c r="I2098" s="124"/>
      <c r="J2098" s="125"/>
      <c r="K2098" s="128"/>
    </row>
    <row r="2099" spans="1:11" x14ac:dyDescent="0.3">
      <c r="A2099" s="73">
        <v>40798</v>
      </c>
      <c r="B2099" s="130">
        <v>1162.2700199999999</v>
      </c>
      <c r="C2099" s="125">
        <f t="shared" si="136"/>
        <v>-1.2347066956996722E-2</v>
      </c>
      <c r="D2099" s="128">
        <f t="shared" si="137"/>
        <v>-12347.066956996721</v>
      </c>
      <c r="E2099" s="128">
        <f t="shared" ca="1" si="138"/>
        <v>114095.73320934507</v>
      </c>
      <c r="F2099" s="124">
        <f t="shared" ca="1" si="139"/>
        <v>3.3064676673889126E-2</v>
      </c>
      <c r="G2099" s="128"/>
      <c r="H2099" s="128"/>
      <c r="I2099" s="124"/>
      <c r="J2099" s="125"/>
      <c r="K2099" s="128"/>
    </row>
    <row r="2100" spans="1:11" x14ac:dyDescent="0.3">
      <c r="A2100" s="73">
        <v>40795</v>
      </c>
      <c r="B2100" s="130">
        <v>1154.2299800000001</v>
      </c>
      <c r="C2100" s="125">
        <f t="shared" si="136"/>
        <v>-4.3475979823922595E-3</v>
      </c>
      <c r="D2100" s="128">
        <f t="shared" si="137"/>
        <v>-4347.5979823922598</v>
      </c>
      <c r="E2100" s="128">
        <f t="shared" ca="1" si="138"/>
        <v>114095.73320934507</v>
      </c>
      <c r="F2100" s="124">
        <f t="shared" ca="1" si="139"/>
        <v>2.9551337712275583E-2</v>
      </c>
      <c r="G2100" s="128"/>
      <c r="H2100" s="128"/>
      <c r="I2100" s="124"/>
      <c r="J2100" s="125"/>
      <c r="K2100" s="128"/>
    </row>
    <row r="2101" spans="1:11" x14ac:dyDescent="0.3">
      <c r="A2101" s="73">
        <v>40794</v>
      </c>
      <c r="B2101" s="130">
        <v>1185.900024</v>
      </c>
      <c r="C2101" s="125">
        <f t="shared" si="136"/>
        <v>7.0482746001687691E-3</v>
      </c>
      <c r="D2101" s="128">
        <f t="shared" si="137"/>
        <v>7048.2746001687692</v>
      </c>
      <c r="E2101" s="128">
        <f t="shared" ca="1" si="138"/>
        <v>114095.73320934507</v>
      </c>
      <c r="F2101" s="124">
        <f t="shared" ca="1" si="139"/>
        <v>5.7046081318204767E-2</v>
      </c>
      <c r="G2101" s="128"/>
      <c r="H2101" s="128"/>
      <c r="I2101" s="124"/>
      <c r="J2101" s="125"/>
      <c r="K2101" s="128"/>
    </row>
    <row r="2102" spans="1:11" x14ac:dyDescent="0.3">
      <c r="A2102" s="73">
        <v>40793</v>
      </c>
      <c r="B2102" s="130">
        <v>1198.619995</v>
      </c>
      <c r="C2102" s="125">
        <f t="shared" si="136"/>
        <v>3.1204043316468422E-2</v>
      </c>
      <c r="D2102" s="128">
        <f t="shared" si="137"/>
        <v>31204.043316468422</v>
      </c>
      <c r="E2102" s="128">
        <f t="shared" ca="1" si="138"/>
        <v>114095.73320934507</v>
      </c>
      <c r="F2102" s="124">
        <f t="shared" ca="1" si="139"/>
        <v>8.0275735267891557E-2</v>
      </c>
      <c r="G2102" s="128"/>
      <c r="H2102" s="128"/>
      <c r="I2102" s="124"/>
      <c r="J2102" s="125"/>
      <c r="K2102" s="128"/>
    </row>
    <row r="2103" spans="1:11" x14ac:dyDescent="0.3">
      <c r="A2103" s="73">
        <v>40792</v>
      </c>
      <c r="B2103" s="130">
        <v>1165.23999</v>
      </c>
      <c r="C2103" s="125">
        <f t="shared" si="136"/>
        <v>3.6856477007216171E-2</v>
      </c>
      <c r="D2103" s="128">
        <f t="shared" si="137"/>
        <v>36856.47700721617</v>
      </c>
      <c r="E2103" s="128">
        <f t="shared" ca="1" si="138"/>
        <v>114095.73320934507</v>
      </c>
      <c r="F2103" s="124">
        <f t="shared" ca="1" si="139"/>
        <v>5.5298894214584449E-2</v>
      </c>
      <c r="G2103" s="128"/>
      <c r="H2103" s="128"/>
      <c r="I2103" s="124"/>
      <c r="J2103" s="125"/>
      <c r="K2103" s="128"/>
    </row>
    <row r="2104" spans="1:11" x14ac:dyDescent="0.3">
      <c r="A2104" s="73">
        <v>40788</v>
      </c>
      <c r="B2104" s="130">
        <v>1173.969971</v>
      </c>
      <c r="C2104" s="125">
        <f t="shared" si="136"/>
        <v>4.4894164551074978E-2</v>
      </c>
      <c r="D2104" s="128">
        <f t="shared" si="137"/>
        <v>44894.16455107498</v>
      </c>
      <c r="E2104" s="128">
        <f t="shared" ca="1" si="138"/>
        <v>114095.73320934507</v>
      </c>
      <c r="F2104" s="124">
        <f t="shared" ca="1" si="139"/>
        <v>6.834291257538605E-2</v>
      </c>
      <c r="G2104" s="128"/>
      <c r="H2104" s="128"/>
      <c r="I2104" s="124"/>
      <c r="J2104" s="125"/>
      <c r="K2104" s="128"/>
    </row>
    <row r="2105" spans="1:11" x14ac:dyDescent="0.3">
      <c r="A2105" s="73">
        <v>40787</v>
      </c>
      <c r="B2105" s="130">
        <v>1204.420044</v>
      </c>
      <c r="C2105" s="125">
        <f t="shared" si="136"/>
        <v>5.590673621026454E-2</v>
      </c>
      <c r="D2105" s="128">
        <f t="shared" si="137"/>
        <v>55906.736210264542</v>
      </c>
      <c r="E2105" s="128">
        <f t="shared" ca="1" si="138"/>
        <v>114095.73320934507</v>
      </c>
      <c r="F2105" s="124">
        <f t="shared" ca="1" si="139"/>
        <v>0.1031104204881248</v>
      </c>
      <c r="G2105" s="128"/>
      <c r="H2105" s="128"/>
      <c r="I2105" s="124"/>
      <c r="J2105" s="125"/>
      <c r="K2105" s="128"/>
    </row>
    <row r="2106" spans="1:11" x14ac:dyDescent="0.3">
      <c r="A2106" s="73">
        <v>40786</v>
      </c>
      <c r="B2106" s="130">
        <v>1218.8900149999999</v>
      </c>
      <c r="C2106" s="125">
        <f t="shared" si="136"/>
        <v>2.0939952328858258E-2</v>
      </c>
      <c r="D2106" s="128">
        <f t="shared" si="137"/>
        <v>20939.952328858257</v>
      </c>
      <c r="E2106" s="128">
        <f t="shared" ca="1" si="138"/>
        <v>114095.73320934507</v>
      </c>
      <c r="F2106" s="124">
        <f t="shared" ca="1" si="139"/>
        <v>0.10355723711367726</v>
      </c>
      <c r="G2106" s="128"/>
      <c r="H2106" s="128"/>
      <c r="I2106" s="124"/>
      <c r="J2106" s="125"/>
      <c r="K2106" s="128"/>
    </row>
    <row r="2107" spans="1:11" x14ac:dyDescent="0.3">
      <c r="A2107" s="73">
        <v>40785</v>
      </c>
      <c r="B2107" s="130">
        <v>1212.920044</v>
      </c>
      <c r="C2107" s="125">
        <f t="shared" si="136"/>
        <v>1.6902003614289507E-2</v>
      </c>
      <c r="D2107" s="128">
        <f t="shared" si="137"/>
        <v>16902.003614289508</v>
      </c>
      <c r="E2107" s="128">
        <f t="shared" ca="1" si="138"/>
        <v>114095.73320934507</v>
      </c>
      <c r="F2107" s="124">
        <f t="shared" ca="1" si="139"/>
        <v>0.11266862737734806</v>
      </c>
      <c r="G2107" s="128"/>
      <c r="H2107" s="128"/>
      <c r="I2107" s="124"/>
      <c r="J2107" s="125"/>
      <c r="K2107" s="128"/>
    </row>
    <row r="2108" spans="1:11" x14ac:dyDescent="0.3">
      <c r="A2108" s="73">
        <v>40784</v>
      </c>
      <c r="B2108" s="130">
        <v>1210.079956</v>
      </c>
      <c r="C2108" s="125">
        <f t="shared" si="136"/>
        <v>4.6409401874729639E-3</v>
      </c>
      <c r="D2108" s="128">
        <f t="shared" si="137"/>
        <v>4640.9401874729638</v>
      </c>
      <c r="E2108" s="128">
        <f t="shared" ca="1" si="138"/>
        <v>114095.73320934507</v>
      </c>
      <c r="F2108" s="124">
        <f t="shared" ca="1" si="139"/>
        <v>0.12014358395838176</v>
      </c>
      <c r="G2108" s="128"/>
      <c r="H2108" s="128"/>
      <c r="I2108" s="124"/>
      <c r="J2108" s="125"/>
      <c r="K2108" s="128"/>
    </row>
    <row r="2109" spans="1:11" x14ac:dyDescent="0.3">
      <c r="A2109" s="73">
        <v>40781</v>
      </c>
      <c r="B2109" s="130">
        <v>1176.8000489999999</v>
      </c>
      <c r="C2109" s="125">
        <f t="shared" si="136"/>
        <v>-1.7051177877673851E-3</v>
      </c>
      <c r="D2109" s="128">
        <f t="shared" si="137"/>
        <v>-1705.1177877673852</v>
      </c>
      <c r="E2109" s="128">
        <f t="shared" ca="1" si="138"/>
        <v>114095.73320934507</v>
      </c>
      <c r="F2109" s="124">
        <f t="shared" ca="1" si="139"/>
        <v>0.12147760794508367</v>
      </c>
      <c r="G2109" s="128"/>
      <c r="H2109" s="128"/>
      <c r="I2109" s="124"/>
      <c r="J2109" s="125"/>
      <c r="K2109" s="128"/>
    </row>
    <row r="2110" spans="1:11" x14ac:dyDescent="0.3">
      <c r="A2110" s="73">
        <v>40780</v>
      </c>
      <c r="B2110" s="130">
        <v>1159.2700199999999</v>
      </c>
      <c r="C2110" s="125">
        <f t="shared" si="136"/>
        <v>-1.1401619276995234E-2</v>
      </c>
      <c r="D2110" s="128">
        <f t="shared" si="137"/>
        <v>-11401.619276995234</v>
      </c>
      <c r="E2110" s="128">
        <f t="shared" ca="1" si="138"/>
        <v>114095.73320934507</v>
      </c>
      <c r="F2110" s="124">
        <f t="shared" ca="1" si="139"/>
        <v>0.1052034200616343</v>
      </c>
      <c r="G2110" s="128"/>
      <c r="H2110" s="128"/>
      <c r="I2110" s="124"/>
      <c r="J2110" s="125"/>
      <c r="K2110" s="128"/>
    </row>
    <row r="2111" spans="1:11" x14ac:dyDescent="0.3">
      <c r="A2111" s="73">
        <v>40779</v>
      </c>
      <c r="B2111" s="130">
        <v>1177.599976</v>
      </c>
      <c r="C2111" s="125">
        <f t="shared" si="136"/>
        <v>5.0715555063389539E-2</v>
      </c>
      <c r="D2111" s="128">
        <f t="shared" si="137"/>
        <v>50715.55506338954</v>
      </c>
      <c r="E2111" s="128">
        <f t="shared" ca="1" si="138"/>
        <v>114095.73320934507</v>
      </c>
      <c r="F2111" s="124">
        <f t="shared" ca="1" si="139"/>
        <v>0.10615355546193461</v>
      </c>
      <c r="G2111" s="128"/>
      <c r="H2111" s="128"/>
      <c r="I2111" s="124"/>
      <c r="J2111" s="125"/>
      <c r="K2111" s="128"/>
    </row>
    <row r="2112" spans="1:11" x14ac:dyDescent="0.3">
      <c r="A2112" s="73">
        <v>40778</v>
      </c>
      <c r="B2112" s="130">
        <v>1162.349976</v>
      </c>
      <c r="C2112" s="125">
        <f t="shared" si="136"/>
        <v>-8.6821256157355586E-3</v>
      </c>
      <c r="D2112" s="128">
        <f t="shared" si="137"/>
        <v>-8682.1256157355583</v>
      </c>
      <c r="E2112" s="128">
        <f t="shared" ca="1" si="138"/>
        <v>114095.73320934507</v>
      </c>
      <c r="F2112" s="124">
        <f t="shared" ca="1" si="139"/>
        <v>0.10993870264913053</v>
      </c>
      <c r="G2112" s="128"/>
      <c r="H2112" s="128"/>
      <c r="I2112" s="124"/>
      <c r="J2112" s="125"/>
      <c r="K2112" s="128"/>
    </row>
    <row r="2113" spans="1:11" x14ac:dyDescent="0.3">
      <c r="A2113" s="73">
        <v>40777</v>
      </c>
      <c r="B2113" s="130">
        <v>1123.8199460000001</v>
      </c>
      <c r="C2113" s="125">
        <f t="shared" si="136"/>
        <v>3.8947216978670873E-3</v>
      </c>
      <c r="D2113" s="128">
        <f t="shared" si="137"/>
        <v>3894.7216978670872</v>
      </c>
      <c r="E2113" s="128">
        <f t="shared" ca="1" si="138"/>
        <v>114095.73320934507</v>
      </c>
      <c r="F2113" s="124">
        <f t="shared" ca="1" si="139"/>
        <v>6.4899124307620903E-2</v>
      </c>
      <c r="G2113" s="128"/>
      <c r="H2113" s="128"/>
      <c r="I2113" s="124"/>
      <c r="J2113" s="125"/>
      <c r="K2113" s="128"/>
    </row>
    <row r="2114" spans="1:11" x14ac:dyDescent="0.3">
      <c r="A2114" s="73">
        <v>40774</v>
      </c>
      <c r="B2114" s="130">
        <v>1123.530029</v>
      </c>
      <c r="C2114" s="125">
        <f t="shared" si="136"/>
        <v>-6.32409875800789E-2</v>
      </c>
      <c r="D2114" s="128">
        <f t="shared" si="137"/>
        <v>-63240.987580078901</v>
      </c>
      <c r="E2114" s="128">
        <f t="shared" ca="1" si="138"/>
        <v>114095.73320934507</v>
      </c>
      <c r="F2114" s="124">
        <f t="shared" ca="1" si="139"/>
        <v>6.8126322017579843E-2</v>
      </c>
      <c r="G2114" s="128"/>
      <c r="H2114" s="128"/>
      <c r="I2114" s="124"/>
      <c r="J2114" s="125"/>
      <c r="K2114" s="128"/>
    </row>
    <row r="2115" spans="1:11" x14ac:dyDescent="0.3">
      <c r="A2115" s="73">
        <v>40773</v>
      </c>
      <c r="B2115" s="130">
        <v>1140.650024</v>
      </c>
      <c r="C2115" s="125">
        <f t="shared" si="136"/>
        <v>-4.9513715594707519E-2</v>
      </c>
      <c r="D2115" s="128">
        <f t="shared" si="137"/>
        <v>-49513.715594707523</v>
      </c>
      <c r="E2115" s="128">
        <f t="shared" ca="1" si="138"/>
        <v>114095.73320934507</v>
      </c>
      <c r="F2115" s="124">
        <f t="shared" ca="1" si="139"/>
        <v>6.8664780420824911E-2</v>
      </c>
      <c r="G2115" s="128"/>
      <c r="H2115" s="128"/>
      <c r="I2115" s="124"/>
      <c r="J2115" s="125"/>
      <c r="K2115" s="128"/>
    </row>
    <row r="2116" spans="1:11" x14ac:dyDescent="0.3">
      <c r="A2116" s="73">
        <v>40772</v>
      </c>
      <c r="B2116" s="130">
        <v>1193.8900149999999</v>
      </c>
      <c r="C2116" s="125">
        <f t="shared" si="136"/>
        <v>-5.2723830706484232E-2</v>
      </c>
      <c r="D2116" s="128">
        <f t="shared" si="137"/>
        <v>-52723.83070648423</v>
      </c>
      <c r="E2116" s="128">
        <f t="shared" ca="1" si="138"/>
        <v>114095.73320934507</v>
      </c>
      <c r="F2116" s="124">
        <f t="shared" ca="1" si="139"/>
        <v>0.11402558643591854</v>
      </c>
      <c r="G2116" s="128"/>
      <c r="H2116" s="128"/>
      <c r="I2116" s="124"/>
      <c r="J2116" s="125"/>
      <c r="K2116" s="128"/>
    </row>
    <row r="2117" spans="1:11" x14ac:dyDescent="0.3">
      <c r="A2117" s="73">
        <v>40771</v>
      </c>
      <c r="B2117" s="130">
        <v>1192.76001</v>
      </c>
      <c r="C2117" s="125">
        <f t="shared" si="136"/>
        <v>-4.887367856559921E-2</v>
      </c>
      <c r="D2117" s="128">
        <f t="shared" si="137"/>
        <v>-48873.678565599213</v>
      </c>
      <c r="E2117" s="128">
        <f t="shared" ca="1" si="138"/>
        <v>114095.73320934507</v>
      </c>
      <c r="F2117" s="124">
        <f t="shared" ca="1" si="139"/>
        <v>0.10889432653935671</v>
      </c>
      <c r="G2117" s="128"/>
      <c r="H2117" s="128"/>
      <c r="I2117" s="124"/>
      <c r="J2117" s="125"/>
      <c r="K2117" s="128"/>
    </row>
    <row r="2118" spans="1:11" x14ac:dyDescent="0.3">
      <c r="A2118" s="73">
        <v>40770</v>
      </c>
      <c r="B2118" s="130">
        <v>1204.48999</v>
      </c>
      <c r="C2118" s="125">
        <f t="shared" si="136"/>
        <v>-6.4066665718629734E-2</v>
      </c>
      <c r="D2118" s="128">
        <f t="shared" si="137"/>
        <v>-64066.665718629731</v>
      </c>
      <c r="E2118" s="128">
        <f t="shared" ca="1" si="138"/>
        <v>114095.73320934507</v>
      </c>
      <c r="F2118" s="124">
        <f t="shared" ca="1" si="139"/>
        <v>0.10083530066132917</v>
      </c>
      <c r="G2118" s="128"/>
      <c r="H2118" s="128"/>
      <c r="I2118" s="124"/>
      <c r="J2118" s="125"/>
      <c r="K2118" s="128"/>
    </row>
    <row r="2119" spans="1:11" x14ac:dyDescent="0.3">
      <c r="A2119" s="73">
        <v>40767</v>
      </c>
      <c r="B2119" s="130">
        <v>1178.8100589999999</v>
      </c>
      <c r="C2119" s="125">
        <f t="shared" si="136"/>
        <v>-8.7806023039608605E-2</v>
      </c>
      <c r="D2119" s="128">
        <f t="shared" si="137"/>
        <v>-87806.023039608612</v>
      </c>
      <c r="E2119" s="128">
        <f t="shared" ca="1" si="138"/>
        <v>114095.73320934507</v>
      </c>
      <c r="F2119" s="124">
        <f t="shared" ca="1" si="139"/>
        <v>7.8962799458555999E-2</v>
      </c>
      <c r="G2119" s="128"/>
      <c r="H2119" s="128"/>
      <c r="I2119" s="124"/>
      <c r="J2119" s="125"/>
      <c r="K2119" s="128"/>
    </row>
    <row r="2120" spans="1:11" x14ac:dyDescent="0.3">
      <c r="A2120" s="73">
        <v>40766</v>
      </c>
      <c r="B2120" s="130">
        <v>1172.6400149999999</v>
      </c>
      <c r="C2120" s="125">
        <f t="shared" ref="C2120:C2183" si="140">B2120/B2130-1</f>
        <v>-9.8433903041438842E-2</v>
      </c>
      <c r="D2120" s="128">
        <f t="shared" ref="D2120:D2183" si="141">C2120*$B$5</f>
        <v>-98433.90304143884</v>
      </c>
      <c r="E2120" s="128">
        <f t="shared" ref="E2120:E2183" ca="1" si="142">ABS(_xlfn.PERCENTILE.INC(OFFSET(D2120,0,0,Window),1-VaRLevel))</f>
        <v>114095.73320934507</v>
      </c>
      <c r="F2120" s="124">
        <f t="shared" ca="1" si="139"/>
        <v>8.6401461550142278E-2</v>
      </c>
      <c r="G2120" s="128"/>
      <c r="H2120" s="128"/>
      <c r="I2120" s="124"/>
      <c r="J2120" s="125"/>
      <c r="K2120" s="128"/>
    </row>
    <row r="2121" spans="1:11" x14ac:dyDescent="0.3">
      <c r="A2121" s="73">
        <v>40765</v>
      </c>
      <c r="B2121" s="130">
        <v>1120.76001</v>
      </c>
      <c r="C2121" s="125">
        <f t="shared" si="140"/>
        <v>-0.14110768178419997</v>
      </c>
      <c r="D2121" s="128">
        <f t="shared" si="141"/>
        <v>-141107.68178419996</v>
      </c>
      <c r="E2121" s="128">
        <f t="shared" ca="1" si="142"/>
        <v>114095.73320934507</v>
      </c>
      <c r="F2121" s="124">
        <f t="shared" ref="F2121:F2184" ca="1" si="143">B2121/OFFSET(B2121,250,0)-1</f>
        <v>3.8461904100069555E-2</v>
      </c>
      <c r="G2121" s="128"/>
      <c r="H2121" s="128"/>
      <c r="I2121" s="124"/>
      <c r="J2121" s="125"/>
      <c r="K2121" s="128"/>
    </row>
    <row r="2122" spans="1:11" x14ac:dyDescent="0.3">
      <c r="A2122" s="73">
        <v>40764</v>
      </c>
      <c r="B2122" s="130">
        <v>1172.530029</v>
      </c>
      <c r="C2122" s="125">
        <f t="shared" si="140"/>
        <v>-0.11968250751630549</v>
      </c>
      <c r="D2122" s="128">
        <f t="shared" si="141"/>
        <v>-119682.50751630549</v>
      </c>
      <c r="E2122" s="128">
        <f t="shared" ca="1" si="142"/>
        <v>107632.67008074805</v>
      </c>
      <c r="F2122" s="124">
        <f t="shared" ca="1" si="143"/>
        <v>8.2059085123694198E-2</v>
      </c>
      <c r="G2122" s="128"/>
      <c r="H2122" s="128"/>
      <c r="I2122" s="124"/>
      <c r="J2122" s="125"/>
      <c r="K2122" s="128"/>
    </row>
    <row r="2123" spans="1:11" x14ac:dyDescent="0.3">
      <c r="A2123" s="73">
        <v>40763</v>
      </c>
      <c r="B2123" s="130">
        <v>1119.459961</v>
      </c>
      <c r="C2123" s="125">
        <f t="shared" si="140"/>
        <v>-0.16297681687957633</v>
      </c>
      <c r="D2123" s="128">
        <f t="shared" si="141"/>
        <v>-162976.81687957633</v>
      </c>
      <c r="E2123" s="128">
        <f t="shared" ca="1" si="142"/>
        <v>84790.585712592117</v>
      </c>
      <c r="F2123" s="124">
        <f t="shared" ca="1" si="143"/>
        <v>2.752713778101934E-2</v>
      </c>
      <c r="G2123" s="128"/>
      <c r="H2123" s="128"/>
      <c r="I2123" s="124"/>
      <c r="J2123" s="125"/>
      <c r="K2123" s="128"/>
    </row>
    <row r="2124" spans="1:11" x14ac:dyDescent="0.3">
      <c r="A2124" s="73">
        <v>40760</v>
      </c>
      <c r="B2124" s="130">
        <v>1199.380005</v>
      </c>
      <c r="C2124" s="125">
        <f t="shared" si="140"/>
        <v>-0.10828092729801897</v>
      </c>
      <c r="D2124" s="128">
        <f t="shared" si="141"/>
        <v>-108280.92729801897</v>
      </c>
      <c r="E2124" s="128">
        <f t="shared" ca="1" si="142"/>
        <v>58319.212118466407</v>
      </c>
      <c r="F2124" s="124">
        <f t="shared" ca="1" si="143"/>
        <v>6.9862399762830263E-2</v>
      </c>
      <c r="G2124" s="128"/>
      <c r="H2124" s="128"/>
      <c r="I2124" s="124"/>
      <c r="J2124" s="125"/>
      <c r="K2124" s="128"/>
    </row>
    <row r="2125" spans="1:11" x14ac:dyDescent="0.3">
      <c r="A2125" s="73">
        <v>40759</v>
      </c>
      <c r="B2125" s="130">
        <v>1200.0699460000001</v>
      </c>
      <c r="C2125" s="125">
        <f t="shared" si="140"/>
        <v>-0.10695795338522118</v>
      </c>
      <c r="D2125" s="128">
        <f t="shared" si="141"/>
        <v>-106957.95338522119</v>
      </c>
      <c r="E2125" s="128">
        <f t="shared" ca="1" si="142"/>
        <v>54193.970261314978</v>
      </c>
      <c r="F2125" s="124">
        <f t="shared" ca="1" si="143"/>
        <v>6.4089861144801308E-2</v>
      </c>
      <c r="G2125" s="128"/>
      <c r="H2125" s="128"/>
      <c r="I2125" s="124"/>
      <c r="J2125" s="125"/>
      <c r="K2125" s="128"/>
    </row>
    <row r="2126" spans="1:11" x14ac:dyDescent="0.3">
      <c r="A2126" s="73">
        <v>40758</v>
      </c>
      <c r="B2126" s="130">
        <v>1260.339966</v>
      </c>
      <c r="C2126" s="125">
        <f t="shared" si="140"/>
        <v>-4.9402644119720285E-2</v>
      </c>
      <c r="D2126" s="128">
        <f t="shared" si="141"/>
        <v>-49402.644119720288</v>
      </c>
      <c r="E2126" s="128">
        <f t="shared" ca="1" si="142"/>
        <v>51534.48106474751</v>
      </c>
      <c r="F2126" s="124">
        <f t="shared" ca="1" si="143"/>
        <v>0.12365816941721719</v>
      </c>
      <c r="G2126" s="128"/>
      <c r="H2126" s="128"/>
      <c r="I2126" s="124"/>
      <c r="J2126" s="125"/>
      <c r="K2126" s="128"/>
    </row>
    <row r="2127" spans="1:11" x14ac:dyDescent="0.3">
      <c r="A2127" s="73">
        <v>40757</v>
      </c>
      <c r="B2127" s="130">
        <v>1254.0500489999999</v>
      </c>
      <c r="C2127" s="125">
        <f t="shared" si="140"/>
        <v>-5.4781253228332161E-2</v>
      </c>
      <c r="D2127" s="128">
        <f t="shared" si="141"/>
        <v>-54781.253228332163</v>
      </c>
      <c r="E2127" s="128">
        <f t="shared" ca="1" si="142"/>
        <v>49167.660456443249</v>
      </c>
      <c r="F2127" s="124">
        <f t="shared" ca="1" si="143"/>
        <v>0.11390908170949299</v>
      </c>
      <c r="G2127" s="128"/>
      <c r="H2127" s="128"/>
      <c r="I2127" s="124"/>
      <c r="J2127" s="125"/>
      <c r="K2127" s="128"/>
    </row>
    <row r="2128" spans="1:11" x14ac:dyDescent="0.3">
      <c r="A2128" s="73">
        <v>40756</v>
      </c>
      <c r="B2128" s="130">
        <v>1286.9399410000001</v>
      </c>
      <c r="C2128" s="125">
        <f t="shared" si="140"/>
        <v>-1.4171467732041809E-2</v>
      </c>
      <c r="D2128" s="128">
        <f t="shared" si="141"/>
        <v>-14171.467732041809</v>
      </c>
      <c r="E2128" s="128">
        <f t="shared" ca="1" si="142"/>
        <v>44553.127574545826</v>
      </c>
      <c r="F2128" s="124">
        <f t="shared" ca="1" si="143"/>
        <v>0.14167342572720476</v>
      </c>
      <c r="G2128" s="128"/>
      <c r="H2128" s="128"/>
      <c r="I2128" s="124"/>
      <c r="J2128" s="125"/>
      <c r="K2128" s="128"/>
    </row>
    <row r="2129" spans="1:11" x14ac:dyDescent="0.3">
      <c r="A2129" s="73">
        <v>40753</v>
      </c>
      <c r="B2129" s="130">
        <v>1292.280029</v>
      </c>
      <c r="C2129" s="125">
        <f t="shared" si="140"/>
        <v>-1.8128759651760862E-2</v>
      </c>
      <c r="D2129" s="128">
        <f t="shared" si="141"/>
        <v>-18128.759651760862</v>
      </c>
      <c r="E2129" s="128">
        <f t="shared" ca="1" si="142"/>
        <v>44553.127574545826</v>
      </c>
      <c r="F2129" s="124">
        <f t="shared" ca="1" si="143"/>
        <v>0.1533477982083824</v>
      </c>
      <c r="G2129" s="128"/>
      <c r="H2129" s="128"/>
      <c r="I2129" s="124"/>
      <c r="J2129" s="125"/>
      <c r="K2129" s="128"/>
    </row>
    <row r="2130" spans="1:11" x14ac:dyDescent="0.3">
      <c r="A2130" s="73">
        <v>40752</v>
      </c>
      <c r="B2130" s="130">
        <v>1300.670044</v>
      </c>
      <c r="C2130" s="125">
        <f t="shared" si="140"/>
        <v>-6.2649086856025882E-3</v>
      </c>
      <c r="D2130" s="128">
        <f t="shared" si="141"/>
        <v>-6264.9086856025879</v>
      </c>
      <c r="E2130" s="128">
        <f t="shared" ca="1" si="142"/>
        <v>44553.127574545826</v>
      </c>
      <c r="F2130" s="124">
        <f t="shared" ca="1" si="143"/>
        <v>0.15526802740040524</v>
      </c>
      <c r="G2130" s="128"/>
      <c r="H2130" s="128"/>
      <c r="I2130" s="124"/>
      <c r="J2130" s="125"/>
      <c r="K2130" s="128"/>
    </row>
    <row r="2131" spans="1:11" x14ac:dyDescent="0.3">
      <c r="A2131" s="73">
        <v>40751</v>
      </c>
      <c r="B2131" s="130">
        <v>1304.8900149999999</v>
      </c>
      <c r="C2131" s="125">
        <f t="shared" si="140"/>
        <v>-9.7364814090686869E-3</v>
      </c>
      <c r="D2131" s="128">
        <f t="shared" si="141"/>
        <v>-9736.4814090686868</v>
      </c>
      <c r="E2131" s="128">
        <f t="shared" ca="1" si="142"/>
        <v>44553.127574545826</v>
      </c>
      <c r="F2131" s="124">
        <f t="shared" ca="1" si="143"/>
        <v>0.1845407075426444</v>
      </c>
      <c r="G2131" s="128"/>
      <c r="H2131" s="128"/>
      <c r="I2131" s="124"/>
      <c r="J2131" s="125"/>
      <c r="K2131" s="128"/>
    </row>
    <row r="2132" spans="1:11" x14ac:dyDescent="0.3">
      <c r="A2132" s="73">
        <v>40750</v>
      </c>
      <c r="B2132" s="130">
        <v>1331.9399410000001</v>
      </c>
      <c r="C2132" s="125">
        <f t="shared" si="140"/>
        <v>1.3930700794007267E-2</v>
      </c>
      <c r="D2132" s="128">
        <f t="shared" si="141"/>
        <v>13930.700794007267</v>
      </c>
      <c r="E2132" s="128">
        <f t="shared" ca="1" si="142"/>
        <v>44553.127574545826</v>
      </c>
      <c r="F2132" s="124">
        <f t="shared" ca="1" si="143"/>
        <v>0.20917261076320615</v>
      </c>
      <c r="G2132" s="128"/>
      <c r="H2132" s="128"/>
      <c r="I2132" s="124"/>
      <c r="J2132" s="125"/>
      <c r="K2132" s="128"/>
    </row>
    <row r="2133" spans="1:11" x14ac:dyDescent="0.3">
      <c r="A2133" s="73">
        <v>40749</v>
      </c>
      <c r="B2133" s="130">
        <v>1337.4300539999999</v>
      </c>
      <c r="C2133" s="125">
        <f t="shared" si="140"/>
        <v>1.3596210760189242E-2</v>
      </c>
      <c r="D2133" s="128">
        <f t="shared" si="141"/>
        <v>13596.210760189242</v>
      </c>
      <c r="E2133" s="128">
        <f t="shared" ca="1" si="142"/>
        <v>44553.127574545826</v>
      </c>
      <c r="F2133" s="124">
        <f t="shared" ca="1" si="143"/>
        <v>0.20910747195579416</v>
      </c>
      <c r="G2133" s="128"/>
      <c r="H2133" s="128"/>
      <c r="I2133" s="124"/>
      <c r="J2133" s="125"/>
      <c r="K2133" s="128"/>
    </row>
    <row r="2134" spans="1:11" x14ac:dyDescent="0.3">
      <c r="A2134" s="73">
        <v>40746</v>
      </c>
      <c r="B2134" s="130">
        <v>1345.0200199999999</v>
      </c>
      <c r="C2134" s="125">
        <f t="shared" si="140"/>
        <v>9.0785158172002056E-4</v>
      </c>
      <c r="D2134" s="128">
        <f t="shared" si="141"/>
        <v>907.85158172002059</v>
      </c>
      <c r="E2134" s="128">
        <f t="shared" ca="1" si="142"/>
        <v>44553.127574545826</v>
      </c>
      <c r="F2134" s="124">
        <f t="shared" ca="1" si="143"/>
        <v>0.20755230648637002</v>
      </c>
      <c r="G2134" s="128"/>
      <c r="H2134" s="128"/>
      <c r="I2134" s="124"/>
      <c r="J2134" s="125"/>
      <c r="K2134" s="128"/>
    </row>
    <row r="2135" spans="1:11" x14ac:dyDescent="0.3">
      <c r="A2135" s="73">
        <v>40745</v>
      </c>
      <c r="B2135" s="130">
        <v>1343.8000489999999</v>
      </c>
      <c r="C2135" s="125">
        <f t="shared" si="140"/>
        <v>-6.9611165973547662E-3</v>
      </c>
      <c r="D2135" s="128">
        <f t="shared" si="141"/>
        <v>-6961.1165973547659</v>
      </c>
      <c r="E2135" s="128">
        <f t="shared" ca="1" si="142"/>
        <v>44553.127574545826</v>
      </c>
      <c r="F2135" s="124">
        <f t="shared" ca="1" si="143"/>
        <v>0.20519101797121975</v>
      </c>
      <c r="G2135" s="128"/>
      <c r="H2135" s="128"/>
      <c r="I2135" s="124"/>
      <c r="J2135" s="125"/>
      <c r="K2135" s="128"/>
    </row>
    <row r="2136" spans="1:11" x14ac:dyDescent="0.3">
      <c r="A2136" s="73">
        <v>40744</v>
      </c>
      <c r="B2136" s="130">
        <v>1325.839966</v>
      </c>
      <c r="C2136" s="125">
        <f t="shared" si="140"/>
        <v>-9.9908941695433517E-3</v>
      </c>
      <c r="D2136" s="128">
        <f t="shared" si="141"/>
        <v>-9990.8941695433514</v>
      </c>
      <c r="E2136" s="128">
        <f t="shared" ca="1" si="142"/>
        <v>44553.127574545826</v>
      </c>
      <c r="F2136" s="124">
        <f t="shared" ca="1" si="143"/>
        <v>0.20240139763694387</v>
      </c>
      <c r="G2136" s="128"/>
      <c r="H2136" s="128"/>
      <c r="I2136" s="124"/>
      <c r="J2136" s="125"/>
      <c r="K2136" s="128"/>
    </row>
    <row r="2137" spans="1:11" x14ac:dyDescent="0.3">
      <c r="A2137" s="73">
        <v>40743</v>
      </c>
      <c r="B2137" s="130">
        <v>1326.7299800000001</v>
      </c>
      <c r="C2137" s="125">
        <f t="shared" si="140"/>
        <v>-8.3340994396577939E-3</v>
      </c>
      <c r="D2137" s="128">
        <f t="shared" si="141"/>
        <v>-8334.0994396577935</v>
      </c>
      <c r="E2137" s="128">
        <f t="shared" ca="1" si="142"/>
        <v>44553.127574545826</v>
      </c>
      <c r="F2137" s="124">
        <f t="shared" ca="1" si="143"/>
        <v>0.21309894815039865</v>
      </c>
      <c r="G2137" s="128"/>
      <c r="H2137" s="128"/>
      <c r="I2137" s="124"/>
      <c r="J2137" s="125"/>
      <c r="K2137" s="128"/>
    </row>
    <row r="2138" spans="1:11" x14ac:dyDescent="0.3">
      <c r="A2138" s="73">
        <v>40742</v>
      </c>
      <c r="B2138" s="130">
        <v>1305.4399410000001</v>
      </c>
      <c r="C2138" s="125">
        <f t="shared" si="140"/>
        <v>-2.5551144592138031E-2</v>
      </c>
      <c r="D2138" s="128">
        <f t="shared" si="141"/>
        <v>-25551.144592138029</v>
      </c>
      <c r="E2138" s="128">
        <f t="shared" ca="1" si="142"/>
        <v>44553.127574545826</v>
      </c>
      <c r="F2138" s="124">
        <f t="shared" ca="1" si="143"/>
        <v>0.22050503697414081</v>
      </c>
      <c r="G2138" s="128"/>
      <c r="H2138" s="128"/>
      <c r="I2138" s="124"/>
      <c r="J2138" s="125"/>
      <c r="K2138" s="128"/>
    </row>
    <row r="2139" spans="1:11" x14ac:dyDescent="0.3">
      <c r="A2139" s="73">
        <v>40739</v>
      </c>
      <c r="B2139" s="130">
        <v>1316.1400149999999</v>
      </c>
      <c r="C2139" s="125">
        <f t="shared" si="140"/>
        <v>-3.4074387788408655E-3</v>
      </c>
      <c r="D2139" s="128">
        <f t="shared" si="141"/>
        <v>-3407.4387788408653</v>
      </c>
      <c r="E2139" s="128">
        <f t="shared" ca="1" si="142"/>
        <v>44553.127574545826</v>
      </c>
      <c r="F2139" s="124">
        <f t="shared" ca="1" si="143"/>
        <v>0.21473404150947006</v>
      </c>
      <c r="G2139" s="128"/>
      <c r="H2139" s="128"/>
      <c r="I2139" s="124"/>
      <c r="J2139" s="125"/>
      <c r="K2139" s="128"/>
    </row>
    <row r="2140" spans="1:11" x14ac:dyDescent="0.3">
      <c r="A2140" s="73">
        <v>40738</v>
      </c>
      <c r="B2140" s="130">
        <v>1308.869995</v>
      </c>
      <c r="C2140" s="125">
        <f t="shared" si="140"/>
        <v>1.1166818075682983E-3</v>
      </c>
      <c r="D2140" s="128">
        <f t="shared" si="141"/>
        <v>1116.6818075682982</v>
      </c>
      <c r="E2140" s="128">
        <f t="shared" ca="1" si="142"/>
        <v>44553.127574545826</v>
      </c>
      <c r="F2140" s="124">
        <f t="shared" ca="1" si="143"/>
        <v>0.22181563127187864</v>
      </c>
      <c r="G2140" s="128"/>
      <c r="H2140" s="128"/>
      <c r="I2140" s="124"/>
      <c r="J2140" s="125"/>
      <c r="K2140" s="128"/>
    </row>
    <row r="2141" spans="1:11" x14ac:dyDescent="0.3">
      <c r="A2141" s="73">
        <v>40737</v>
      </c>
      <c r="B2141" s="130">
        <v>1317.719971</v>
      </c>
      <c r="C2141" s="125">
        <f t="shared" si="140"/>
        <v>1.6233834580665407E-2</v>
      </c>
      <c r="D2141" s="128">
        <f t="shared" si="141"/>
        <v>16233.834580665407</v>
      </c>
      <c r="E2141" s="128">
        <f t="shared" ca="1" si="142"/>
        <v>44553.127574545826</v>
      </c>
      <c r="F2141" s="124">
        <f t="shared" ca="1" si="143"/>
        <v>0.23743517092331912</v>
      </c>
      <c r="G2141" s="128"/>
      <c r="H2141" s="128"/>
      <c r="I2141" s="124"/>
      <c r="J2141" s="125"/>
      <c r="K2141" s="128"/>
    </row>
    <row r="2142" spans="1:11" x14ac:dyDescent="0.3">
      <c r="A2142" s="73">
        <v>40736</v>
      </c>
      <c r="B2142" s="130">
        <v>1313.6400149999999</v>
      </c>
      <c r="C2142" s="125">
        <f t="shared" si="140"/>
        <v>2.620110899838024E-2</v>
      </c>
      <c r="D2142" s="128">
        <f t="shared" si="141"/>
        <v>26201.108998380241</v>
      </c>
      <c r="E2142" s="128">
        <f t="shared" ca="1" si="142"/>
        <v>44553.127574545826</v>
      </c>
      <c r="F2142" s="124">
        <f t="shared" ca="1" si="143"/>
        <v>0.19805198358478004</v>
      </c>
      <c r="G2142" s="128"/>
      <c r="H2142" s="128"/>
      <c r="I2142" s="124"/>
      <c r="J2142" s="125"/>
      <c r="K2142" s="128"/>
    </row>
    <row r="2143" spans="1:11" x14ac:dyDescent="0.3">
      <c r="A2143" s="73">
        <v>40735</v>
      </c>
      <c r="B2143" s="130">
        <v>1319.48999</v>
      </c>
      <c r="C2143" s="125">
        <f t="shared" si="140"/>
        <v>4.0238118153390179E-2</v>
      </c>
      <c r="D2143" s="128">
        <f t="shared" si="141"/>
        <v>40238.118153390176</v>
      </c>
      <c r="E2143" s="128">
        <f t="shared" ca="1" si="142"/>
        <v>44553.127574545826</v>
      </c>
      <c r="F2143" s="124">
        <f t="shared" ca="1" si="143"/>
        <v>0.20482659038106421</v>
      </c>
      <c r="G2143" s="128"/>
      <c r="H2143" s="128"/>
      <c r="I2143" s="124"/>
      <c r="J2143" s="125"/>
      <c r="K2143" s="128"/>
    </row>
    <row r="2144" spans="1:11" x14ac:dyDescent="0.3">
      <c r="A2144" s="73">
        <v>40732</v>
      </c>
      <c r="B2144" s="130">
        <v>1343.8000489999999</v>
      </c>
      <c r="C2144" s="125">
        <f t="shared" si="140"/>
        <v>4.6980949746786127E-2</v>
      </c>
      <c r="D2144" s="128">
        <f t="shared" si="141"/>
        <v>46980.949746786129</v>
      </c>
      <c r="E2144" s="128">
        <f t="shared" ca="1" si="142"/>
        <v>44553.127574545826</v>
      </c>
      <c r="F2144" s="124">
        <f t="shared" ca="1" si="143"/>
        <v>0.22683376003099287</v>
      </c>
      <c r="G2144" s="128"/>
      <c r="H2144" s="128"/>
      <c r="I2144" s="124"/>
      <c r="J2144" s="125"/>
      <c r="K2144" s="128"/>
    </row>
    <row r="2145" spans="1:11" x14ac:dyDescent="0.3">
      <c r="A2145" s="73">
        <v>40731</v>
      </c>
      <c r="B2145" s="130">
        <v>1353.219971</v>
      </c>
      <c r="C2145" s="125">
        <f t="shared" si="140"/>
        <v>5.1338591940209399E-2</v>
      </c>
      <c r="D2145" s="128">
        <f t="shared" si="141"/>
        <v>51338.5919402094</v>
      </c>
      <c r="E2145" s="128">
        <f t="shared" ca="1" si="142"/>
        <v>44553.127574545826</v>
      </c>
      <c r="F2145" s="124">
        <f t="shared" ca="1" si="143"/>
        <v>0.25443334507531867</v>
      </c>
      <c r="G2145" s="128"/>
      <c r="H2145" s="128"/>
      <c r="I2145" s="124"/>
      <c r="J2145" s="125"/>
      <c r="K2145" s="128"/>
    </row>
    <row r="2146" spans="1:11" x14ac:dyDescent="0.3">
      <c r="A2146" s="73">
        <v>40730</v>
      </c>
      <c r="B2146" s="130">
        <v>1339.219971</v>
      </c>
      <c r="C2146" s="125">
        <f t="shared" si="140"/>
        <v>3.3731590655001975E-2</v>
      </c>
      <c r="D2146" s="128">
        <f t="shared" si="141"/>
        <v>33731.590655001972</v>
      </c>
      <c r="E2146" s="128">
        <f t="shared" ca="1" si="142"/>
        <v>44553.127574545826</v>
      </c>
      <c r="F2146" s="124">
        <f t="shared" ca="1" si="143"/>
        <v>0.24236522640194802</v>
      </c>
      <c r="G2146" s="128"/>
      <c r="H2146" s="128"/>
      <c r="I2146" s="124"/>
      <c r="J2146" s="125"/>
      <c r="K2146" s="128"/>
    </row>
    <row r="2147" spans="1:11" x14ac:dyDescent="0.3">
      <c r="A2147" s="73">
        <v>40729</v>
      </c>
      <c r="B2147" s="130">
        <v>1337.880005</v>
      </c>
      <c r="C2147" s="125">
        <f t="shared" si="140"/>
        <v>4.6559670748767878E-2</v>
      </c>
      <c r="D2147" s="128">
        <f t="shared" si="141"/>
        <v>46559.67074876788</v>
      </c>
      <c r="E2147" s="128">
        <f t="shared" ca="1" si="142"/>
        <v>44553.127574545826</v>
      </c>
      <c r="F2147" s="124">
        <f t="shared" ca="1" si="143"/>
        <v>0.25006307404811956</v>
      </c>
      <c r="G2147" s="128"/>
      <c r="H2147" s="128"/>
      <c r="I2147" s="124"/>
      <c r="J2147" s="125"/>
      <c r="K2147" s="128"/>
    </row>
    <row r="2148" spans="1:11" x14ac:dyDescent="0.3">
      <c r="A2148" s="73">
        <v>40725</v>
      </c>
      <c r="B2148" s="130">
        <v>1339.670044</v>
      </c>
      <c r="C2148" s="125">
        <f t="shared" si="140"/>
        <v>5.3613876523790793E-2</v>
      </c>
      <c r="D2148" s="128">
        <f t="shared" si="141"/>
        <v>53613.876523790794</v>
      </c>
      <c r="E2148" s="128">
        <f t="shared" ca="1" si="142"/>
        <v>44553.127574545826</v>
      </c>
      <c r="F2148" s="124">
        <f t="shared" ca="1" si="143"/>
        <v>0.2635178008711403</v>
      </c>
      <c r="G2148" s="128"/>
      <c r="H2148" s="128"/>
      <c r="I2148" s="124"/>
      <c r="J2148" s="125"/>
      <c r="K2148" s="128"/>
    </row>
    <row r="2149" spans="1:11" x14ac:dyDescent="0.3">
      <c r="A2149" s="73">
        <v>40724</v>
      </c>
      <c r="B2149" s="130">
        <v>1320.6400149999999</v>
      </c>
      <c r="C2149" s="125">
        <f t="shared" si="140"/>
        <v>4.1809977101424867E-2</v>
      </c>
      <c r="D2149" s="128">
        <f t="shared" si="141"/>
        <v>41809.977101424869</v>
      </c>
      <c r="E2149" s="128">
        <f t="shared" ca="1" si="142"/>
        <v>44553.127574545826</v>
      </c>
      <c r="F2149" s="124">
        <f t="shared" ca="1" si="143"/>
        <v>0.28459422524846878</v>
      </c>
      <c r="G2149" s="128"/>
      <c r="H2149" s="128"/>
      <c r="I2149" s="124"/>
      <c r="J2149" s="125"/>
      <c r="K2149" s="128"/>
    </row>
    <row r="2150" spans="1:11" x14ac:dyDescent="0.3">
      <c r="A2150" s="73">
        <v>40723</v>
      </c>
      <c r="B2150" s="130">
        <v>1307.410034</v>
      </c>
      <c r="C2150" s="125">
        <f t="shared" si="140"/>
        <v>3.3182649665694841E-2</v>
      </c>
      <c r="D2150" s="128">
        <f t="shared" si="141"/>
        <v>33182.649665694844</v>
      </c>
      <c r="E2150" s="128">
        <f t="shared" ca="1" si="142"/>
        <v>49167.660456443249</v>
      </c>
      <c r="F2150" s="124">
        <f t="shared" ca="1" si="143"/>
        <v>0.27854056627824764</v>
      </c>
      <c r="G2150" s="128"/>
      <c r="H2150" s="128"/>
      <c r="I2150" s="124"/>
      <c r="J2150" s="125"/>
      <c r="K2150" s="128"/>
    </row>
    <row r="2151" spans="1:11" x14ac:dyDescent="0.3">
      <c r="A2151" s="73">
        <v>40722</v>
      </c>
      <c r="B2151" s="130">
        <v>1296.670044</v>
      </c>
      <c r="C2151" s="125">
        <f t="shared" si="140"/>
        <v>6.8330258754105699E-3</v>
      </c>
      <c r="D2151" s="128">
        <f t="shared" si="141"/>
        <v>6833.0258754105698</v>
      </c>
      <c r="E2151" s="128">
        <f t="shared" ca="1" si="142"/>
        <v>57731.929151449222</v>
      </c>
      <c r="F2151" s="124">
        <f t="shared" ca="1" si="143"/>
        <v>0.26212567070347426</v>
      </c>
      <c r="G2151" s="128"/>
      <c r="H2151" s="128"/>
      <c r="I2151" s="124"/>
      <c r="J2151" s="125"/>
      <c r="K2151" s="128"/>
    </row>
    <row r="2152" spans="1:11" x14ac:dyDescent="0.3">
      <c r="A2152" s="73">
        <v>40721</v>
      </c>
      <c r="B2152" s="130">
        <v>1280.099976</v>
      </c>
      <c r="C2152" s="125">
        <f t="shared" si="140"/>
        <v>6.5024573143486197E-3</v>
      </c>
      <c r="D2152" s="128">
        <f t="shared" si="141"/>
        <v>6502.4573143486195</v>
      </c>
      <c r="E2152" s="128">
        <f t="shared" ca="1" si="142"/>
        <v>69247.910577836388</v>
      </c>
      <c r="F2152" s="124">
        <f t="shared" ca="1" si="143"/>
        <v>0.24195944973505501</v>
      </c>
      <c r="G2152" s="128"/>
      <c r="H2152" s="128"/>
      <c r="I2152" s="124"/>
      <c r="J2152" s="125"/>
      <c r="K2152" s="128"/>
    </row>
    <row r="2153" spans="1:11" x14ac:dyDescent="0.3">
      <c r="A2153" s="73">
        <v>40718</v>
      </c>
      <c r="B2153" s="130">
        <v>1268.4499510000001</v>
      </c>
      <c r="C2153" s="125">
        <f t="shared" si="140"/>
        <v>-1.9906127868355439E-3</v>
      </c>
      <c r="D2153" s="128">
        <f t="shared" si="141"/>
        <v>-1990.6127868355438</v>
      </c>
      <c r="E2153" s="128">
        <f t="shared" ca="1" si="142"/>
        <v>75889.645200459374</v>
      </c>
      <c r="F2153" s="124">
        <f t="shared" ca="1" si="143"/>
        <v>0.21821094385742912</v>
      </c>
      <c r="G2153" s="128"/>
      <c r="H2153" s="128"/>
      <c r="I2153" s="124"/>
      <c r="J2153" s="125"/>
      <c r="K2153" s="128"/>
    </row>
    <row r="2154" spans="1:11" x14ac:dyDescent="0.3">
      <c r="A2154" s="73">
        <v>40717</v>
      </c>
      <c r="B2154" s="130">
        <v>1283.5</v>
      </c>
      <c r="C2154" s="125">
        <f t="shared" si="140"/>
        <v>-4.2668735453840201E-3</v>
      </c>
      <c r="D2154" s="128">
        <f t="shared" si="141"/>
        <v>-4266.87354538402</v>
      </c>
      <c r="E2154" s="128">
        <f t="shared" ca="1" si="142"/>
        <v>75889.645200459374</v>
      </c>
      <c r="F2154" s="124">
        <f t="shared" ca="1" si="143"/>
        <v>0.19443132089979365</v>
      </c>
      <c r="G2154" s="128"/>
      <c r="H2154" s="128"/>
      <c r="I2154" s="124"/>
      <c r="J2154" s="125"/>
      <c r="K2154" s="128"/>
    </row>
    <row r="2155" spans="1:11" x14ac:dyDescent="0.3">
      <c r="A2155" s="73">
        <v>40716</v>
      </c>
      <c r="B2155" s="130">
        <v>1287.1400149999999</v>
      </c>
      <c r="C2155" s="125">
        <f t="shared" si="140"/>
        <v>5.9238766845566282E-3</v>
      </c>
      <c r="D2155" s="128">
        <f t="shared" si="141"/>
        <v>5923.8766845566279</v>
      </c>
      <c r="E2155" s="128">
        <f t="shared" ca="1" si="142"/>
        <v>75889.645200459374</v>
      </c>
      <c r="F2155" s="124">
        <f t="shared" ca="1" si="143"/>
        <v>0.19538244645619773</v>
      </c>
      <c r="G2155" s="128"/>
      <c r="H2155" s="128"/>
      <c r="I2155" s="124"/>
      <c r="J2155" s="125"/>
      <c r="K2155" s="128"/>
    </row>
    <row r="2156" spans="1:11" x14ac:dyDescent="0.3">
      <c r="A2156" s="73">
        <v>40715</v>
      </c>
      <c r="B2156" s="130">
        <v>1295.5200199999999</v>
      </c>
      <c r="C2156" s="125">
        <f t="shared" si="140"/>
        <v>8.2339093543670749E-3</v>
      </c>
      <c r="D2156" s="128">
        <f t="shared" si="141"/>
        <v>8233.9093543670751</v>
      </c>
      <c r="E2156" s="128">
        <f t="shared" ca="1" si="142"/>
        <v>75889.645200459374</v>
      </c>
      <c r="F2156" s="124">
        <f t="shared" ca="1" si="143"/>
        <v>0.20660534343219661</v>
      </c>
      <c r="G2156" s="128"/>
      <c r="H2156" s="128"/>
      <c r="I2156" s="124"/>
      <c r="J2156" s="125"/>
      <c r="K2156" s="128"/>
    </row>
    <row r="2157" spans="1:11" x14ac:dyDescent="0.3">
      <c r="A2157" s="73">
        <v>40714</v>
      </c>
      <c r="B2157" s="130">
        <v>1278.3599850000001</v>
      </c>
      <c r="C2157" s="125">
        <f t="shared" si="140"/>
        <v>-6.0723378191196442E-3</v>
      </c>
      <c r="D2157" s="128">
        <f t="shared" si="141"/>
        <v>-6072.3378191196443</v>
      </c>
      <c r="E2157" s="128">
        <f t="shared" ca="1" si="142"/>
        <v>75889.645200459374</v>
      </c>
      <c r="F2157" s="124">
        <f t="shared" ca="1" si="143"/>
        <v>0.17061640539353884</v>
      </c>
      <c r="G2157" s="128"/>
      <c r="H2157" s="128"/>
      <c r="I2157" s="124"/>
      <c r="J2157" s="125"/>
      <c r="K2157" s="128"/>
    </row>
    <row r="2158" spans="1:11" x14ac:dyDescent="0.3">
      <c r="A2158" s="73">
        <v>40711</v>
      </c>
      <c r="B2158" s="130">
        <v>1271.5</v>
      </c>
      <c r="C2158" s="125">
        <f t="shared" si="140"/>
        <v>-2.2043466381462373E-2</v>
      </c>
      <c r="D2158" s="128">
        <f t="shared" si="141"/>
        <v>-22043.466381462375</v>
      </c>
      <c r="E2158" s="128">
        <f t="shared" ca="1" si="142"/>
        <v>75889.645200459374</v>
      </c>
      <c r="F2158" s="124">
        <f t="shared" ca="1" si="143"/>
        <v>0.16085850718915018</v>
      </c>
      <c r="G2158" s="128"/>
      <c r="H2158" s="128"/>
      <c r="I2158" s="124"/>
      <c r="J2158" s="125"/>
      <c r="K2158" s="128"/>
    </row>
    <row r="2159" spans="1:11" x14ac:dyDescent="0.3">
      <c r="A2159" s="73">
        <v>40710</v>
      </c>
      <c r="B2159" s="130">
        <v>1267.6400149999999</v>
      </c>
      <c r="C2159" s="125">
        <f t="shared" si="140"/>
        <v>-3.4502664276857553E-2</v>
      </c>
      <c r="D2159" s="128">
        <f t="shared" si="141"/>
        <v>-34502.664276857555</v>
      </c>
      <c r="E2159" s="128">
        <f t="shared" ca="1" si="142"/>
        <v>75889.645200459374</v>
      </c>
      <c r="F2159" s="124">
        <f t="shared" ca="1" si="143"/>
        <v>0.1387352414642713</v>
      </c>
      <c r="G2159" s="128"/>
      <c r="H2159" s="128"/>
      <c r="I2159" s="124"/>
      <c r="J2159" s="125"/>
      <c r="K2159" s="128"/>
    </row>
    <row r="2160" spans="1:11" x14ac:dyDescent="0.3">
      <c r="A2160" s="73">
        <v>40709</v>
      </c>
      <c r="B2160" s="130">
        <v>1265.420044</v>
      </c>
      <c r="C2160" s="125">
        <f t="shared" si="140"/>
        <v>-3.7374008724410324E-2</v>
      </c>
      <c r="D2160" s="128">
        <f t="shared" si="141"/>
        <v>-37374.008724410327</v>
      </c>
      <c r="E2160" s="128">
        <f t="shared" ca="1" si="142"/>
        <v>75889.645200459374</v>
      </c>
      <c r="F2160" s="124">
        <f t="shared" ca="1" si="143"/>
        <v>0.13235678667433137</v>
      </c>
      <c r="G2160" s="128"/>
      <c r="H2160" s="128"/>
      <c r="I2160" s="124"/>
      <c r="J2160" s="125"/>
      <c r="K2160" s="128"/>
    </row>
    <row r="2161" spans="1:11" x14ac:dyDescent="0.3">
      <c r="A2161" s="73">
        <v>40708</v>
      </c>
      <c r="B2161" s="130">
        <v>1287.869995</v>
      </c>
      <c r="C2161" s="125">
        <f t="shared" si="140"/>
        <v>-4.2618166880976971E-2</v>
      </c>
      <c r="D2161" s="128">
        <f t="shared" si="141"/>
        <v>-42618.166880976969</v>
      </c>
      <c r="E2161" s="128">
        <f t="shared" ca="1" si="142"/>
        <v>75889.645200459374</v>
      </c>
      <c r="F2161" s="124">
        <f t="shared" ca="1" si="143"/>
        <v>0.15396397082130142</v>
      </c>
      <c r="G2161" s="128"/>
      <c r="H2161" s="128"/>
      <c r="I2161" s="124"/>
      <c r="J2161" s="125"/>
      <c r="K2161" s="128"/>
    </row>
    <row r="2162" spans="1:11" x14ac:dyDescent="0.3">
      <c r="A2162" s="73">
        <v>40707</v>
      </c>
      <c r="B2162" s="130">
        <v>1271.829956</v>
      </c>
      <c r="C2162" s="125">
        <f t="shared" si="140"/>
        <v>-4.4527098691796496E-2</v>
      </c>
      <c r="D2162" s="128">
        <f t="shared" si="141"/>
        <v>-44527.098691796498</v>
      </c>
      <c r="E2162" s="128">
        <f t="shared" ca="1" si="142"/>
        <v>75889.645200459374</v>
      </c>
      <c r="F2162" s="124">
        <f t="shared" ca="1" si="143"/>
        <v>0.14105379739622559</v>
      </c>
      <c r="G2162" s="128"/>
      <c r="H2162" s="128"/>
      <c r="I2162" s="124"/>
      <c r="J2162" s="125"/>
      <c r="K2162" s="128"/>
    </row>
    <row r="2163" spans="1:11" x14ac:dyDescent="0.3">
      <c r="A2163" s="73">
        <v>40704</v>
      </c>
      <c r="B2163" s="130">
        <v>1270.9799800000001</v>
      </c>
      <c r="C2163" s="125">
        <f t="shared" si="140"/>
        <v>-4.1269047390320335E-2</v>
      </c>
      <c r="D2163" s="128">
        <f t="shared" si="141"/>
        <v>-41269.047390320338</v>
      </c>
      <c r="E2163" s="128">
        <f t="shared" ca="1" si="142"/>
        <v>75889.645200459374</v>
      </c>
      <c r="F2163" s="124">
        <f t="shared" ca="1" si="143"/>
        <v>0.13965729292894369</v>
      </c>
      <c r="G2163" s="128"/>
      <c r="H2163" s="128"/>
      <c r="I2163" s="124"/>
      <c r="J2163" s="125"/>
      <c r="K2163" s="128"/>
    </row>
    <row r="2164" spans="1:11" x14ac:dyDescent="0.3">
      <c r="A2164" s="73">
        <v>40703</v>
      </c>
      <c r="B2164" s="130">
        <v>1289</v>
      </c>
      <c r="C2164" s="125">
        <f t="shared" si="140"/>
        <v>-2.3832401865350739E-2</v>
      </c>
      <c r="D2164" s="128">
        <f t="shared" si="141"/>
        <v>-23832.401865350737</v>
      </c>
      <c r="E2164" s="128">
        <f t="shared" ca="1" si="142"/>
        <v>75889.645200459374</v>
      </c>
      <c r="F2164" s="124">
        <f t="shared" ca="1" si="143"/>
        <v>0.18297036065925876</v>
      </c>
      <c r="G2164" s="128"/>
      <c r="H2164" s="128"/>
      <c r="I2164" s="124"/>
      <c r="J2164" s="125"/>
      <c r="K2164" s="128"/>
    </row>
    <row r="2165" spans="1:11" x14ac:dyDescent="0.3">
      <c r="A2165" s="73">
        <v>40702</v>
      </c>
      <c r="B2165" s="130">
        <v>1279.5600589999999</v>
      </c>
      <c r="C2165" s="125">
        <f t="shared" si="140"/>
        <v>-2.7896776666813783E-2</v>
      </c>
      <c r="D2165" s="128">
        <f t="shared" si="141"/>
        <v>-27896.776666813785</v>
      </c>
      <c r="E2165" s="128">
        <f t="shared" ca="1" si="142"/>
        <v>75889.645200459374</v>
      </c>
      <c r="F2165" s="124">
        <f t="shared" ca="1" si="143"/>
        <v>0.1721876943317191</v>
      </c>
      <c r="G2165" s="128"/>
      <c r="H2165" s="128"/>
      <c r="I2165" s="124"/>
      <c r="J2165" s="125"/>
      <c r="K2165" s="128"/>
    </row>
    <row r="2166" spans="1:11" x14ac:dyDescent="0.3">
      <c r="A2166" s="73">
        <v>40701</v>
      </c>
      <c r="B2166" s="130">
        <v>1284.9399410000001</v>
      </c>
      <c r="C2166" s="125">
        <f t="shared" si="140"/>
        <v>-2.4617270867779206E-2</v>
      </c>
      <c r="D2166" s="128">
        <f t="shared" si="141"/>
        <v>-24617.270867779207</v>
      </c>
      <c r="E2166" s="128">
        <f t="shared" ca="1" si="142"/>
        <v>75889.645200459374</v>
      </c>
      <c r="F2166" s="124">
        <f t="shared" ca="1" si="143"/>
        <v>0.18227152220863396</v>
      </c>
      <c r="G2166" s="128"/>
      <c r="H2166" s="128"/>
      <c r="I2166" s="124"/>
      <c r="J2166" s="125"/>
      <c r="K2166" s="128"/>
    </row>
    <row r="2167" spans="1:11" x14ac:dyDescent="0.3">
      <c r="A2167" s="73">
        <v>40700</v>
      </c>
      <c r="B2167" s="130">
        <v>1286.170044</v>
      </c>
      <c r="C2167" s="125">
        <f t="shared" si="140"/>
        <v>-3.532665948642566E-2</v>
      </c>
      <c r="D2167" s="128">
        <f t="shared" si="141"/>
        <v>-35326.659486425662</v>
      </c>
      <c r="E2167" s="128">
        <f t="shared" ca="1" si="142"/>
        <v>75889.645200459374</v>
      </c>
      <c r="F2167" s="124">
        <f t="shared" ca="1" si="143"/>
        <v>0.21832177616628434</v>
      </c>
      <c r="G2167" s="128"/>
      <c r="H2167" s="128"/>
      <c r="I2167" s="124"/>
      <c r="J2167" s="125"/>
      <c r="K2167" s="128"/>
    </row>
    <row r="2168" spans="1:11" x14ac:dyDescent="0.3">
      <c r="A2168" s="73">
        <v>40697</v>
      </c>
      <c r="B2168" s="130">
        <v>1300.160034</v>
      </c>
      <c r="C2168" s="125">
        <f t="shared" si="140"/>
        <v>-3.2331008317910248E-2</v>
      </c>
      <c r="D2168" s="128">
        <f t="shared" si="141"/>
        <v>-32331.008317910248</v>
      </c>
      <c r="E2168" s="128">
        <f t="shared" ca="1" si="142"/>
        <v>75889.645200459374</v>
      </c>
      <c r="F2168" s="124">
        <f t="shared" ca="1" si="143"/>
        <v>0.22425615254237297</v>
      </c>
      <c r="G2168" s="128"/>
      <c r="H2168" s="128"/>
      <c r="I2168" s="124"/>
      <c r="J2168" s="125"/>
      <c r="K2168" s="128"/>
    </row>
    <row r="2169" spans="1:11" x14ac:dyDescent="0.3">
      <c r="A2169" s="73">
        <v>40696</v>
      </c>
      <c r="B2169" s="130">
        <v>1312.9399410000001</v>
      </c>
      <c r="C2169" s="125">
        <f t="shared" si="140"/>
        <v>-2.0691076082795079E-2</v>
      </c>
      <c r="D2169" s="128">
        <f t="shared" si="141"/>
        <v>-20691.07608279508</v>
      </c>
      <c r="E2169" s="128">
        <f t="shared" ca="1" si="142"/>
        <v>75889.645200459374</v>
      </c>
      <c r="F2169" s="124">
        <f t="shared" ca="1" si="143"/>
        <v>0.24985956500035944</v>
      </c>
      <c r="G2169" s="128"/>
      <c r="H2169" s="128"/>
      <c r="I2169" s="124"/>
      <c r="J2169" s="125"/>
      <c r="K2169" s="128"/>
    </row>
    <row r="2170" spans="1:11" x14ac:dyDescent="0.3">
      <c r="A2170" s="73">
        <v>40695</v>
      </c>
      <c r="B2170" s="130">
        <v>1314.5500489999999</v>
      </c>
      <c r="C2170" s="125">
        <f t="shared" si="140"/>
        <v>-1.0857899454587816E-2</v>
      </c>
      <c r="D2170" s="128">
        <f t="shared" si="141"/>
        <v>-10857.899454587816</v>
      </c>
      <c r="E2170" s="128">
        <f t="shared" ca="1" si="142"/>
        <v>75889.645200459374</v>
      </c>
      <c r="F2170" s="124">
        <f t="shared" ca="1" si="143"/>
        <v>0.23445838294240473</v>
      </c>
      <c r="G2170" s="128"/>
      <c r="H2170" s="128"/>
      <c r="I2170" s="124"/>
      <c r="J2170" s="125"/>
      <c r="K2170" s="128"/>
    </row>
    <row r="2171" spans="1:11" x14ac:dyDescent="0.3">
      <c r="A2171" s="73">
        <v>40694</v>
      </c>
      <c r="B2171" s="130">
        <v>1345.1999510000001</v>
      </c>
      <c r="C2171" s="125">
        <f t="shared" si="140"/>
        <v>1.1831767804554749E-2</v>
      </c>
      <c r="D2171" s="128">
        <f t="shared" si="141"/>
        <v>11831.767804554749</v>
      </c>
      <c r="E2171" s="128">
        <f t="shared" ca="1" si="142"/>
        <v>75889.645200459374</v>
      </c>
      <c r="F2171" s="124">
        <f t="shared" ca="1" si="143"/>
        <v>0.21977095714654316</v>
      </c>
      <c r="G2171" s="128"/>
      <c r="H2171" s="128"/>
      <c r="I2171" s="124"/>
      <c r="J2171" s="125"/>
      <c r="K2171" s="128"/>
    </row>
    <row r="2172" spans="1:11" x14ac:dyDescent="0.3">
      <c r="A2172" s="73">
        <v>40690</v>
      </c>
      <c r="B2172" s="130">
        <v>1331.099976</v>
      </c>
      <c r="C2172" s="125">
        <f t="shared" si="140"/>
        <v>-4.9859422025319011E-3</v>
      </c>
      <c r="D2172" s="128">
        <f t="shared" si="141"/>
        <v>-4985.9422025319009</v>
      </c>
      <c r="E2172" s="128">
        <f t="shared" ca="1" si="142"/>
        <v>75889.645200459374</v>
      </c>
      <c r="F2172" s="124">
        <f t="shared" ca="1" si="143"/>
        <v>0.21187564407638693</v>
      </c>
      <c r="G2172" s="128"/>
      <c r="H2172" s="128"/>
      <c r="I2172" s="124"/>
      <c r="J2172" s="125"/>
      <c r="K2172" s="128"/>
    </row>
    <row r="2173" spans="1:11" x14ac:dyDescent="0.3">
      <c r="A2173" s="73">
        <v>40689</v>
      </c>
      <c r="B2173" s="130">
        <v>1325.6899410000001</v>
      </c>
      <c r="C2173" s="125">
        <f t="shared" si="140"/>
        <v>-1.7024493079310532E-2</v>
      </c>
      <c r="D2173" s="128">
        <f t="shared" si="141"/>
        <v>-17024.49307931053</v>
      </c>
      <c r="E2173" s="128">
        <f t="shared" ca="1" si="142"/>
        <v>75889.645200459374</v>
      </c>
      <c r="F2173" s="124">
        <f t="shared" ca="1" si="143"/>
        <v>0.23814103659020702</v>
      </c>
      <c r="G2173" s="128"/>
      <c r="H2173" s="128"/>
      <c r="I2173" s="124"/>
      <c r="J2173" s="125"/>
      <c r="K2173" s="128"/>
    </row>
    <row r="2174" spans="1:11" x14ac:dyDescent="0.3">
      <c r="A2174" s="73">
        <v>40688</v>
      </c>
      <c r="B2174" s="130">
        <v>1320.469971</v>
      </c>
      <c r="C2174" s="125">
        <f t="shared" si="140"/>
        <v>-1.6101861072724377E-2</v>
      </c>
      <c r="D2174" s="128">
        <f t="shared" si="141"/>
        <v>-16101.861072724378</v>
      </c>
      <c r="E2174" s="128">
        <f t="shared" ca="1" si="142"/>
        <v>75889.645200459374</v>
      </c>
      <c r="F2174" s="124">
        <f t="shared" ca="1" si="143"/>
        <v>0.2120963914308871</v>
      </c>
      <c r="G2174" s="128"/>
      <c r="H2174" s="128"/>
      <c r="I2174" s="124"/>
      <c r="J2174" s="125"/>
      <c r="K2174" s="128"/>
    </row>
    <row r="2175" spans="1:11" x14ac:dyDescent="0.3">
      <c r="A2175" s="73">
        <v>40687</v>
      </c>
      <c r="B2175" s="130">
        <v>1316.280029</v>
      </c>
      <c r="C2175" s="125">
        <f t="shared" si="140"/>
        <v>-3.0121727707758339E-2</v>
      </c>
      <c r="D2175" s="128">
        <f t="shared" si="141"/>
        <v>-30121.727707758339</v>
      </c>
      <c r="E2175" s="128">
        <f t="shared" ca="1" si="142"/>
        <v>75889.645200459374</v>
      </c>
      <c r="F2175" s="124">
        <f t="shared" ca="1" si="143"/>
        <v>0.19329860442349678</v>
      </c>
      <c r="G2175" s="128"/>
      <c r="H2175" s="128"/>
      <c r="I2175" s="124"/>
      <c r="J2175" s="125"/>
      <c r="K2175" s="128"/>
    </row>
    <row r="2176" spans="1:11" x14ac:dyDescent="0.3">
      <c r="A2176" s="73">
        <v>40686</v>
      </c>
      <c r="B2176" s="130">
        <v>1317.369995</v>
      </c>
      <c r="C2176" s="125">
        <f t="shared" si="140"/>
        <v>-2.1481287955960271E-2</v>
      </c>
      <c r="D2176" s="128">
        <f t="shared" si="141"/>
        <v>-21481.28795596027</v>
      </c>
      <c r="E2176" s="128">
        <f t="shared" ca="1" si="142"/>
        <v>75889.645200459374</v>
      </c>
      <c r="F2176" s="124">
        <f t="shared" ca="1" si="143"/>
        <v>0.23355031175988139</v>
      </c>
      <c r="G2176" s="128"/>
      <c r="H2176" s="128"/>
      <c r="I2176" s="124"/>
      <c r="J2176" s="125"/>
      <c r="K2176" s="128"/>
    </row>
    <row r="2177" spans="1:11" x14ac:dyDescent="0.3">
      <c r="A2177" s="73">
        <v>40683</v>
      </c>
      <c r="B2177" s="130">
        <v>1333.2700199999999</v>
      </c>
      <c r="C2177" s="125">
        <f t="shared" si="140"/>
        <v>-5.1708187236011449E-3</v>
      </c>
      <c r="D2177" s="128">
        <f t="shared" si="141"/>
        <v>-5170.8187236011445</v>
      </c>
      <c r="E2177" s="128">
        <f t="shared" ca="1" si="142"/>
        <v>77996.041623920231</v>
      </c>
      <c r="F2177" s="124">
        <f t="shared" ca="1" si="143"/>
        <v>0.2413712689591847</v>
      </c>
      <c r="G2177" s="128"/>
      <c r="H2177" s="128"/>
      <c r="I2177" s="124"/>
      <c r="J2177" s="125"/>
      <c r="K2177" s="128"/>
    </row>
    <row r="2178" spans="1:11" x14ac:dyDescent="0.3">
      <c r="A2178" s="73">
        <v>40682</v>
      </c>
      <c r="B2178" s="130">
        <v>1343.599976</v>
      </c>
      <c r="C2178" s="125">
        <f t="shared" si="140"/>
        <v>6.366564416745879E-3</v>
      </c>
      <c r="D2178" s="128">
        <f t="shared" si="141"/>
        <v>6366.5644167458786</v>
      </c>
      <c r="E2178" s="128">
        <f t="shared" ca="1" si="142"/>
        <v>77996.041623920231</v>
      </c>
      <c r="F2178" s="124">
        <f t="shared" ca="1" si="143"/>
        <v>0.25143198059482375</v>
      </c>
      <c r="G2178" s="128"/>
      <c r="H2178" s="128"/>
      <c r="I2178" s="124"/>
      <c r="J2178" s="125"/>
      <c r="K2178" s="128"/>
    </row>
    <row r="2179" spans="1:11" x14ac:dyDescent="0.3">
      <c r="A2179" s="73">
        <v>40681</v>
      </c>
      <c r="B2179" s="130">
        <v>1340.6800539999999</v>
      </c>
      <c r="C2179" s="125">
        <f t="shared" si="140"/>
        <v>-4.9282221492474854E-3</v>
      </c>
      <c r="D2179" s="128">
        <f t="shared" si="141"/>
        <v>-4928.2221492474855</v>
      </c>
      <c r="E2179" s="128">
        <f t="shared" ca="1" si="142"/>
        <v>77996.041623920231</v>
      </c>
      <c r="F2179" s="124">
        <f t="shared" ca="1" si="143"/>
        <v>0.23259396217952144</v>
      </c>
      <c r="G2179" s="128"/>
      <c r="H2179" s="128"/>
      <c r="I2179" s="124"/>
      <c r="J2179" s="125"/>
      <c r="K2179" s="128"/>
    </row>
    <row r="2180" spans="1:11" x14ac:dyDescent="0.3">
      <c r="A2180" s="73">
        <v>40680</v>
      </c>
      <c r="B2180" s="130">
        <v>1328.9799800000001</v>
      </c>
      <c r="C2180" s="125">
        <f t="shared" si="140"/>
        <v>-2.0374176336682925E-2</v>
      </c>
      <c r="D2180" s="128">
        <f t="shared" si="141"/>
        <v>-20374.176336682925</v>
      </c>
      <c r="E2180" s="128">
        <f t="shared" ca="1" si="142"/>
        <v>77996.041623920231</v>
      </c>
      <c r="F2180" s="124">
        <f t="shared" ca="1" si="143"/>
        <v>0.24019449805113235</v>
      </c>
      <c r="G2180" s="128"/>
      <c r="H2180" s="128"/>
      <c r="I2180" s="124"/>
      <c r="J2180" s="125"/>
      <c r="K2180" s="128"/>
    </row>
    <row r="2181" spans="1:11" x14ac:dyDescent="0.3">
      <c r="A2181" s="73">
        <v>40679</v>
      </c>
      <c r="B2181" s="130">
        <v>1329.469971</v>
      </c>
      <c r="C2181" s="125">
        <f t="shared" si="140"/>
        <v>-2.3324665135992184E-2</v>
      </c>
      <c r="D2181" s="128">
        <f t="shared" si="141"/>
        <v>-23324.665135992185</v>
      </c>
      <c r="E2181" s="128">
        <f t="shared" ca="1" si="142"/>
        <v>77996.041623920231</v>
      </c>
      <c r="F2181" s="124">
        <f t="shared" ca="1" si="143"/>
        <v>0.19229623118020234</v>
      </c>
      <c r="G2181" s="128"/>
      <c r="H2181" s="128"/>
      <c r="I2181" s="124"/>
      <c r="J2181" s="125"/>
      <c r="K2181" s="128"/>
    </row>
    <row r="2182" spans="1:11" x14ac:dyDescent="0.3">
      <c r="A2182" s="73">
        <v>40676</v>
      </c>
      <c r="B2182" s="130">
        <v>1337.7700199999999</v>
      </c>
      <c r="C2182" s="125">
        <f t="shared" si="140"/>
        <v>-1.8949674235481773E-2</v>
      </c>
      <c r="D2182" s="128">
        <f t="shared" si="141"/>
        <v>-18949.674235481772</v>
      </c>
      <c r="E2182" s="128">
        <f t="shared" ca="1" si="142"/>
        <v>77996.041623920231</v>
      </c>
      <c r="F2182" s="124">
        <f t="shared" ca="1" si="143"/>
        <v>0.19358490499138092</v>
      </c>
      <c r="G2182" s="128"/>
      <c r="H2182" s="128"/>
      <c r="I2182" s="124"/>
      <c r="J2182" s="125"/>
      <c r="K2182" s="128"/>
    </row>
    <row r="2183" spans="1:11" x14ac:dyDescent="0.3">
      <c r="A2183" s="73">
        <v>40675</v>
      </c>
      <c r="B2183" s="130">
        <v>1348.650024</v>
      </c>
      <c r="C2183" s="125">
        <f t="shared" si="140"/>
        <v>-8.6954282120343951E-3</v>
      </c>
      <c r="D2183" s="128">
        <f t="shared" si="141"/>
        <v>-8695.428212034396</v>
      </c>
      <c r="E2183" s="128">
        <f t="shared" ca="1" si="142"/>
        <v>77996.041623920231</v>
      </c>
      <c r="F2183" s="124">
        <f t="shared" ca="1" si="143"/>
        <v>0.18621043677451388</v>
      </c>
      <c r="G2183" s="128"/>
      <c r="H2183" s="128"/>
      <c r="I2183" s="124"/>
      <c r="J2183" s="125"/>
      <c r="K2183" s="128"/>
    </row>
    <row r="2184" spans="1:11" x14ac:dyDescent="0.3">
      <c r="A2184" s="73">
        <v>40674</v>
      </c>
      <c r="B2184" s="130">
        <v>1342.079956</v>
      </c>
      <c r="C2184" s="125">
        <f t="shared" ref="C2184:C2247" si="144">B2184/B2194-1</f>
        <v>-1.0017318250454488E-2</v>
      </c>
      <c r="D2184" s="128">
        <f t="shared" ref="D2184:D2247" si="145">C2184*$B$5</f>
        <v>-10017.318250454487</v>
      </c>
      <c r="E2184" s="128">
        <f t="shared" ref="E2184:E2247" ca="1" si="146">ABS(_xlfn.PERCENTILE.INC(OFFSET(D2184,0,0,Window),1-VaRLevel))</f>
        <v>77996.041623920231</v>
      </c>
      <c r="F2184" s="124">
        <f t="shared" ca="1" si="143"/>
        <v>0.18174124065403374</v>
      </c>
      <c r="G2184" s="128"/>
      <c r="H2184" s="128"/>
      <c r="I2184" s="124"/>
      <c r="J2184" s="125"/>
      <c r="K2184" s="128"/>
    </row>
    <row r="2185" spans="1:11" x14ac:dyDescent="0.3">
      <c r="A2185" s="73">
        <v>40673</v>
      </c>
      <c r="B2185" s="130">
        <v>1357.160034</v>
      </c>
      <c r="C2185" s="125">
        <f t="shared" si="144"/>
        <v>7.3632345191891879E-3</v>
      </c>
      <c r="D2185" s="128">
        <f t="shared" si="145"/>
        <v>7363.2345191891882</v>
      </c>
      <c r="E2185" s="128">
        <f t="shared" ca="1" si="146"/>
        <v>77996.041623920231</v>
      </c>
      <c r="F2185" s="124">
        <f t="shared" ref="F2185:F2248" ca="1" si="147">B2185/OFFSET(B2185,250,0)-1</f>
        <v>0.17255331004686658</v>
      </c>
      <c r="G2185" s="128"/>
      <c r="H2185" s="128"/>
      <c r="I2185" s="124"/>
      <c r="J2185" s="125"/>
      <c r="K2185" s="128"/>
    </row>
    <row r="2186" spans="1:11" x14ac:dyDescent="0.3">
      <c r="A2186" s="73">
        <v>40672</v>
      </c>
      <c r="B2186" s="130">
        <v>1346.290039</v>
      </c>
      <c r="C2186" s="125">
        <f t="shared" si="144"/>
        <v>8.2681437932972113E-3</v>
      </c>
      <c r="D2186" s="128">
        <f t="shared" si="145"/>
        <v>8268.1437932972112</v>
      </c>
      <c r="E2186" s="128">
        <f t="shared" ca="1" si="146"/>
        <v>77996.041623920231</v>
      </c>
      <c r="F2186" s="124">
        <f t="shared" ca="1" si="147"/>
        <v>0.14903512801595542</v>
      </c>
      <c r="G2186" s="128"/>
      <c r="H2186" s="128"/>
      <c r="I2186" s="124"/>
      <c r="J2186" s="125"/>
      <c r="K2186" s="128"/>
    </row>
    <row r="2187" spans="1:11" x14ac:dyDescent="0.3">
      <c r="A2187" s="73">
        <v>40669</v>
      </c>
      <c r="B2187" s="130">
        <v>1340.1999510000001</v>
      </c>
      <c r="C2187" s="125">
        <f t="shared" si="144"/>
        <v>2.1085600124550741E-3</v>
      </c>
      <c r="D2187" s="128">
        <f t="shared" si="145"/>
        <v>2108.5600124550742</v>
      </c>
      <c r="E2187" s="128">
        <f t="shared" ca="1" si="146"/>
        <v>77996.041623920231</v>
      </c>
      <c r="F2187" s="124">
        <f t="shared" ca="1" si="147"/>
        <v>0.15955312451001324</v>
      </c>
      <c r="G2187" s="128"/>
      <c r="H2187" s="128"/>
      <c r="I2187" s="124"/>
      <c r="J2187" s="125"/>
      <c r="K2187" s="128"/>
    </row>
    <row r="2188" spans="1:11" x14ac:dyDescent="0.3">
      <c r="A2188" s="73">
        <v>40668</v>
      </c>
      <c r="B2188" s="130">
        <v>1335.099976</v>
      </c>
      <c r="C2188" s="125">
        <f t="shared" si="144"/>
        <v>3.5629386432574073E-3</v>
      </c>
      <c r="D2188" s="128">
        <f t="shared" si="145"/>
        <v>3562.9386432574074</v>
      </c>
      <c r="E2188" s="128">
        <f t="shared" ca="1" si="146"/>
        <v>77996.041623920231</v>
      </c>
      <c r="F2188" s="124">
        <f t="shared" ca="1" si="147"/>
        <v>0.15121623052290145</v>
      </c>
      <c r="G2188" s="128"/>
      <c r="H2188" s="128"/>
      <c r="I2188" s="124"/>
      <c r="J2188" s="125"/>
      <c r="K2188" s="128"/>
    </row>
    <row r="2189" spans="1:11" x14ac:dyDescent="0.3">
      <c r="A2189" s="73">
        <v>40667</v>
      </c>
      <c r="B2189" s="130">
        <v>1347.3199460000001</v>
      </c>
      <c r="C2189" s="125">
        <f t="shared" si="144"/>
        <v>2.6435641032574786E-2</v>
      </c>
      <c r="D2189" s="128">
        <f t="shared" si="145"/>
        <v>26435.641032574786</v>
      </c>
      <c r="E2189" s="128">
        <f t="shared" ca="1" si="146"/>
        <v>77996.041623920231</v>
      </c>
      <c r="F2189" s="124">
        <f t="shared" ca="1" si="147"/>
        <v>0.21284021670729425</v>
      </c>
      <c r="G2189" s="128"/>
      <c r="H2189" s="128"/>
      <c r="I2189" s="124"/>
      <c r="J2189" s="125"/>
      <c r="K2189" s="128"/>
    </row>
    <row r="2190" spans="1:11" x14ac:dyDescent="0.3">
      <c r="A2190" s="73">
        <v>40666</v>
      </c>
      <c r="B2190" s="130">
        <v>1356.619995</v>
      </c>
      <c r="C2190" s="125">
        <f t="shared" si="144"/>
        <v>3.9444028539727283E-2</v>
      </c>
      <c r="D2190" s="128">
        <f t="shared" si="145"/>
        <v>39444.028539727282</v>
      </c>
      <c r="E2190" s="128">
        <f t="shared" ca="1" si="146"/>
        <v>82254.158174250464</v>
      </c>
      <c r="F2190" s="124">
        <f t="shared" ca="1" si="147"/>
        <v>0.20251736572227386</v>
      </c>
      <c r="G2190" s="128"/>
      <c r="H2190" s="128"/>
      <c r="I2190" s="124"/>
      <c r="J2190" s="125"/>
      <c r="K2190" s="128"/>
    </row>
    <row r="2191" spans="1:11" x14ac:dyDescent="0.3">
      <c r="A2191" s="73">
        <v>40665</v>
      </c>
      <c r="B2191" s="130">
        <v>1361.219971</v>
      </c>
      <c r="C2191" s="125">
        <f t="shared" si="144"/>
        <v>3.1477263654998033E-2</v>
      </c>
      <c r="D2191" s="128">
        <f t="shared" si="145"/>
        <v>31477.263654998034</v>
      </c>
      <c r="E2191" s="128">
        <f t="shared" ca="1" si="146"/>
        <v>82254.158174250464</v>
      </c>
      <c r="F2191" s="124">
        <f t="shared" ca="1" si="147"/>
        <v>0.16755725495791651</v>
      </c>
      <c r="G2191" s="128"/>
      <c r="H2191" s="128"/>
      <c r="I2191" s="124"/>
      <c r="J2191" s="125"/>
      <c r="K2191" s="128"/>
    </row>
    <row r="2192" spans="1:11" x14ac:dyDescent="0.3">
      <c r="A2192" s="73">
        <v>40662</v>
      </c>
      <c r="B2192" s="130">
        <v>1363.6099850000001</v>
      </c>
      <c r="C2192" s="125">
        <f t="shared" si="144"/>
        <v>3.734440271210171E-2</v>
      </c>
      <c r="D2192" s="128">
        <f t="shared" si="145"/>
        <v>37344.402712101706</v>
      </c>
      <c r="E2192" s="128">
        <f t="shared" ca="1" si="146"/>
        <v>82254.158174250464</v>
      </c>
      <c r="F2192" s="124">
        <f t="shared" ca="1" si="147"/>
        <v>0.1619035556285664</v>
      </c>
      <c r="G2192" s="128"/>
      <c r="H2192" s="128"/>
      <c r="I2192" s="124"/>
      <c r="J2192" s="125"/>
      <c r="K2192" s="128"/>
    </row>
    <row r="2193" spans="1:11" x14ac:dyDescent="0.3">
      <c r="A2193" s="73">
        <v>40661</v>
      </c>
      <c r="B2193" s="130">
        <v>1360.4799800000001</v>
      </c>
      <c r="C2193" s="125">
        <f t="shared" si="144"/>
        <v>3.5049904374056196E-2</v>
      </c>
      <c r="D2193" s="128">
        <f t="shared" si="145"/>
        <v>35049.904374056197</v>
      </c>
      <c r="E2193" s="128">
        <f t="shared" ca="1" si="146"/>
        <v>82254.158174250464</v>
      </c>
      <c r="F2193" s="124">
        <f t="shared" ca="1" si="147"/>
        <v>0.13160212323788434</v>
      </c>
      <c r="G2193" s="128"/>
      <c r="H2193" s="128"/>
      <c r="I2193" s="124"/>
      <c r="J2193" s="125"/>
      <c r="K2193" s="128"/>
    </row>
    <row r="2194" spans="1:11" x14ac:dyDescent="0.3">
      <c r="A2194" s="73">
        <v>40660</v>
      </c>
      <c r="B2194" s="130">
        <v>1355.660034</v>
      </c>
      <c r="C2194" s="125">
        <f t="shared" si="144"/>
        <v>3.1579106749794805E-2</v>
      </c>
      <c r="D2194" s="128">
        <f t="shared" si="145"/>
        <v>31579.106749794806</v>
      </c>
      <c r="E2194" s="128">
        <f t="shared" ca="1" si="146"/>
        <v>82254.158174250464</v>
      </c>
      <c r="F2194" s="124">
        <f t="shared" ca="1" si="147"/>
        <v>0.14238773512954217</v>
      </c>
      <c r="G2194" s="128"/>
      <c r="H2194" s="128"/>
      <c r="I2194" s="124"/>
      <c r="J2194" s="125"/>
      <c r="K2194" s="128"/>
    </row>
    <row r="2195" spans="1:11" x14ac:dyDescent="0.3">
      <c r="A2195" s="73">
        <v>40659</v>
      </c>
      <c r="B2195" s="130">
        <v>1347.23999</v>
      </c>
      <c r="C2195" s="125">
        <f t="shared" si="144"/>
        <v>1.7199484824592659E-2</v>
      </c>
      <c r="D2195" s="128">
        <f t="shared" si="145"/>
        <v>17199.484824592659</v>
      </c>
      <c r="E2195" s="128">
        <f t="shared" ca="1" si="146"/>
        <v>82254.158174250464</v>
      </c>
      <c r="F2195" s="124">
        <f t="shared" ca="1" si="147"/>
        <v>0.11639234792142883</v>
      </c>
      <c r="G2195" s="128"/>
      <c r="H2195" s="128"/>
      <c r="I2195" s="124"/>
      <c r="J2195" s="125"/>
      <c r="K2195" s="128"/>
    </row>
    <row r="2196" spans="1:11" x14ac:dyDescent="0.3">
      <c r="A2196" s="73">
        <v>40658</v>
      </c>
      <c r="B2196" s="130">
        <v>1335.25</v>
      </c>
      <c r="C2196" s="125">
        <f t="shared" si="144"/>
        <v>5.3306096098038047E-3</v>
      </c>
      <c r="D2196" s="128">
        <f t="shared" si="145"/>
        <v>5330.6096098038051</v>
      </c>
      <c r="E2196" s="128">
        <f t="shared" ca="1" si="146"/>
        <v>82254.158174250464</v>
      </c>
      <c r="F2196" s="124">
        <f t="shared" ca="1" si="147"/>
        <v>0.12077794857278157</v>
      </c>
      <c r="G2196" s="128"/>
      <c r="H2196" s="128"/>
      <c r="I2196" s="124"/>
      <c r="J2196" s="125"/>
      <c r="K2196" s="128"/>
    </row>
    <row r="2197" spans="1:11" x14ac:dyDescent="0.3">
      <c r="A2197" s="73">
        <v>40654</v>
      </c>
      <c r="B2197" s="130">
        <v>1337.380005</v>
      </c>
      <c r="C2197" s="125">
        <f t="shared" si="144"/>
        <v>2.9021116984342399E-3</v>
      </c>
      <c r="D2197" s="128">
        <f t="shared" si="145"/>
        <v>2902.1116984342398</v>
      </c>
      <c r="E2197" s="128">
        <f t="shared" ca="1" si="146"/>
        <v>82254.158174250464</v>
      </c>
      <c r="F2197" s="124">
        <f t="shared" ca="1" si="147"/>
        <v>0.12982069008710484</v>
      </c>
      <c r="G2197" s="128"/>
      <c r="H2197" s="128"/>
      <c r="I2197" s="124"/>
      <c r="J2197" s="125"/>
      <c r="K2197" s="128"/>
    </row>
    <row r="2198" spans="1:11" x14ac:dyDescent="0.3">
      <c r="A2198" s="73">
        <v>40653</v>
      </c>
      <c r="B2198" s="130">
        <v>1330.3599850000001</v>
      </c>
      <c r="C2198" s="125">
        <f t="shared" si="144"/>
        <v>-3.8786212683511456E-3</v>
      </c>
      <c r="D2198" s="128">
        <f t="shared" si="145"/>
        <v>-3878.6212683511458</v>
      </c>
      <c r="E2198" s="128">
        <f t="shared" ca="1" si="146"/>
        <v>82254.158174250464</v>
      </c>
      <c r="F2198" s="124">
        <f t="shared" ca="1" si="147"/>
        <v>9.7611427925448746E-2</v>
      </c>
      <c r="G2198" s="128"/>
      <c r="H2198" s="128"/>
      <c r="I2198" s="124"/>
      <c r="J2198" s="125"/>
      <c r="K2198" s="128"/>
    </row>
    <row r="2199" spans="1:11" x14ac:dyDescent="0.3">
      <c r="A2199" s="73">
        <v>40652</v>
      </c>
      <c r="B2199" s="130">
        <v>1312.619995</v>
      </c>
      <c r="C2199" s="125">
        <f t="shared" si="144"/>
        <v>-1.50154280820054E-2</v>
      </c>
      <c r="D2199" s="128">
        <f t="shared" si="145"/>
        <v>-15015.428082005399</v>
      </c>
      <c r="E2199" s="128">
        <f t="shared" ca="1" si="146"/>
        <v>82254.158174250464</v>
      </c>
      <c r="F2199" s="124">
        <f t="shared" ca="1" si="147"/>
        <v>7.8322131086240088E-2</v>
      </c>
      <c r="G2199" s="128"/>
      <c r="H2199" s="128"/>
      <c r="I2199" s="124"/>
      <c r="J2199" s="125"/>
      <c r="K2199" s="128"/>
    </row>
    <row r="2200" spans="1:11" x14ac:dyDescent="0.3">
      <c r="A2200" s="73">
        <v>40651</v>
      </c>
      <c r="B2200" s="130">
        <v>1305.1400149999999</v>
      </c>
      <c r="C2200" s="125">
        <f t="shared" si="144"/>
        <v>-2.0804714716381678E-2</v>
      </c>
      <c r="D2200" s="128">
        <f t="shared" si="145"/>
        <v>-20804.714716381677</v>
      </c>
      <c r="E2200" s="128">
        <f t="shared" ca="1" si="146"/>
        <v>82254.158174250464</v>
      </c>
      <c r="F2200" s="124">
        <f t="shared" ca="1" si="147"/>
        <v>7.9814976369183555E-2</v>
      </c>
      <c r="G2200" s="128"/>
      <c r="H2200" s="128"/>
      <c r="I2200" s="124"/>
      <c r="J2200" s="125"/>
      <c r="K2200" s="128"/>
    </row>
    <row r="2201" spans="1:11" x14ac:dyDescent="0.3">
      <c r="A2201" s="73">
        <v>40648</v>
      </c>
      <c r="B2201" s="130">
        <v>1319.6800539999999</v>
      </c>
      <c r="C2201" s="125">
        <f t="shared" si="144"/>
        <v>-9.5541009712930558E-3</v>
      </c>
      <c r="D2201" s="128">
        <f t="shared" si="145"/>
        <v>-9554.1009712930554</v>
      </c>
      <c r="E2201" s="128">
        <f t="shared" ca="1" si="146"/>
        <v>82254.158174250464</v>
      </c>
      <c r="F2201" s="124">
        <f t="shared" ca="1" si="147"/>
        <v>9.4316565139789033E-2</v>
      </c>
      <c r="G2201" s="128"/>
      <c r="H2201" s="128"/>
      <c r="I2201" s="124"/>
      <c r="J2201" s="125"/>
      <c r="K2201" s="128"/>
    </row>
    <row r="2202" spans="1:11" x14ac:dyDescent="0.3">
      <c r="A2202" s="73">
        <v>40647</v>
      </c>
      <c r="B2202" s="130">
        <v>1314.5200199999999</v>
      </c>
      <c r="C2202" s="125">
        <f t="shared" si="144"/>
        <v>-8.5304574306964698E-3</v>
      </c>
      <c r="D2202" s="128">
        <f t="shared" si="145"/>
        <v>-8530.4574306964696</v>
      </c>
      <c r="E2202" s="128">
        <f t="shared" ca="1" si="146"/>
        <v>82254.158174250464</v>
      </c>
      <c r="F2202" s="124">
        <f t="shared" ca="1" si="147"/>
        <v>8.8926971418452405E-2</v>
      </c>
      <c r="G2202" s="128"/>
      <c r="H2202" s="128"/>
      <c r="I2202" s="124"/>
      <c r="J2202" s="125"/>
      <c r="K2202" s="128"/>
    </row>
    <row r="2203" spans="1:11" x14ac:dyDescent="0.3">
      <c r="A2203" s="73">
        <v>40646</v>
      </c>
      <c r="B2203" s="130">
        <v>1314.410034</v>
      </c>
      <c r="C2203" s="125">
        <f t="shared" si="144"/>
        <v>-1.0427157255152197E-2</v>
      </c>
      <c r="D2203" s="128">
        <f t="shared" si="145"/>
        <v>-10427.157255152197</v>
      </c>
      <c r="E2203" s="128">
        <f t="shared" ca="1" si="146"/>
        <v>82254.158174250464</v>
      </c>
      <c r="F2203" s="124">
        <f t="shared" ca="1" si="147"/>
        <v>9.7610070852928166E-2</v>
      </c>
      <c r="G2203" s="128"/>
      <c r="H2203" s="128"/>
      <c r="I2203" s="124"/>
      <c r="J2203" s="125"/>
      <c r="K2203" s="128"/>
    </row>
    <row r="2204" spans="1:11" x14ac:dyDescent="0.3">
      <c r="A2204" s="73">
        <v>40645</v>
      </c>
      <c r="B2204" s="130">
        <v>1314.160034</v>
      </c>
      <c r="C2204" s="125">
        <f t="shared" si="144"/>
        <v>-4.001627384417672E-3</v>
      </c>
      <c r="D2204" s="128">
        <f t="shared" si="145"/>
        <v>-4001.6273844176721</v>
      </c>
      <c r="E2204" s="128">
        <f t="shared" ca="1" si="146"/>
        <v>82254.158174250464</v>
      </c>
      <c r="F2204" s="124">
        <f t="shared" ca="1" si="147"/>
        <v>0.10236302122099517</v>
      </c>
      <c r="G2204" s="128"/>
      <c r="H2204" s="128"/>
      <c r="I2204" s="124"/>
      <c r="J2204" s="125"/>
      <c r="K2204" s="128"/>
    </row>
    <row r="2205" spans="1:11" x14ac:dyDescent="0.3">
      <c r="A2205" s="73">
        <v>40644</v>
      </c>
      <c r="B2205" s="130">
        <v>1324.459961</v>
      </c>
      <c r="C2205" s="125">
        <f t="shared" si="144"/>
        <v>1.0891565835949191E-2</v>
      </c>
      <c r="D2205" s="128">
        <f t="shared" si="145"/>
        <v>10891.56583594919</v>
      </c>
      <c r="E2205" s="128">
        <f t="shared" ca="1" si="146"/>
        <v>82254.158174250464</v>
      </c>
      <c r="F2205" s="124">
        <f t="shared" ca="1" si="147"/>
        <v>9.3086329532134693E-2</v>
      </c>
      <c r="G2205" s="128"/>
      <c r="H2205" s="128"/>
      <c r="I2205" s="124"/>
      <c r="J2205" s="125"/>
      <c r="K2205" s="128"/>
    </row>
    <row r="2206" spans="1:11" x14ac:dyDescent="0.3">
      <c r="A2206" s="73">
        <v>40641</v>
      </c>
      <c r="B2206" s="130">
        <v>1328.170044</v>
      </c>
      <c r="C2206" s="125">
        <f t="shared" si="144"/>
        <v>1.093773364595152E-2</v>
      </c>
      <c r="D2206" s="128">
        <f t="shared" si="145"/>
        <v>10937.733645951519</v>
      </c>
      <c r="E2206" s="128">
        <f t="shared" ca="1" si="146"/>
        <v>82254.158174250464</v>
      </c>
      <c r="F2206" s="124">
        <f t="shared" ca="1" si="147"/>
        <v>9.7071835518337979E-2</v>
      </c>
      <c r="G2206" s="128"/>
      <c r="H2206" s="128"/>
      <c r="I2206" s="124"/>
      <c r="J2206" s="125"/>
      <c r="K2206" s="128"/>
    </row>
    <row r="2207" spans="1:11" x14ac:dyDescent="0.3">
      <c r="A2207" s="73">
        <v>40640</v>
      </c>
      <c r="B2207" s="130">
        <v>1333.51001</v>
      </c>
      <c r="C2207" s="125">
        <f t="shared" si="144"/>
        <v>1.8210814547922505E-2</v>
      </c>
      <c r="D2207" s="128">
        <f t="shared" si="145"/>
        <v>18210.814547922506</v>
      </c>
      <c r="E2207" s="128">
        <f t="shared" ca="1" si="146"/>
        <v>82254.158174250464</v>
      </c>
      <c r="F2207" s="124">
        <f t="shared" ca="1" si="147"/>
        <v>0.11376426578597765</v>
      </c>
      <c r="G2207" s="128"/>
      <c r="H2207" s="128"/>
      <c r="I2207" s="124"/>
      <c r="J2207" s="125"/>
      <c r="K2207" s="128"/>
    </row>
    <row r="2208" spans="1:11" x14ac:dyDescent="0.3">
      <c r="A2208" s="73">
        <v>40639</v>
      </c>
      <c r="B2208" s="130">
        <v>1335.540039</v>
      </c>
      <c r="C2208" s="125">
        <f t="shared" si="144"/>
        <v>2.9286186828798133E-2</v>
      </c>
      <c r="D2208" s="128">
        <f t="shared" si="145"/>
        <v>29286.186828798134</v>
      </c>
      <c r="E2208" s="128">
        <f t="shared" ca="1" si="146"/>
        <v>82254.158174250464</v>
      </c>
      <c r="F2208" s="124">
        <f t="shared" ca="1" si="147"/>
        <v>0.11622430907703096</v>
      </c>
      <c r="G2208" s="128"/>
      <c r="H2208" s="128"/>
      <c r="I2208" s="124"/>
      <c r="J2208" s="125"/>
      <c r="K2208" s="128"/>
    </row>
    <row r="2209" spans="1:11" x14ac:dyDescent="0.3">
      <c r="A2209" s="73">
        <v>40638</v>
      </c>
      <c r="B2209" s="130">
        <v>1332.630005</v>
      </c>
      <c r="C2209" s="125">
        <f t="shared" si="144"/>
        <v>3.0036238588988295E-2</v>
      </c>
      <c r="D2209" s="128">
        <f t="shared" si="145"/>
        <v>30036.238588988297</v>
      </c>
      <c r="E2209" s="128">
        <f t="shared" ca="1" si="146"/>
        <v>82254.158174250464</v>
      </c>
      <c r="F2209" s="124">
        <f t="shared" ca="1" si="147"/>
        <v>0.11575978179190605</v>
      </c>
      <c r="G2209" s="128"/>
      <c r="H2209" s="128"/>
      <c r="I2209" s="124"/>
      <c r="J2209" s="125"/>
      <c r="K2209" s="128"/>
    </row>
    <row r="2210" spans="1:11" x14ac:dyDescent="0.3">
      <c r="A2210" s="73">
        <v>40637</v>
      </c>
      <c r="B2210" s="130">
        <v>1332.869995</v>
      </c>
      <c r="C2210" s="125">
        <f t="shared" si="144"/>
        <v>2.6563864097706835E-2</v>
      </c>
      <c r="D2210" s="128">
        <f t="shared" si="145"/>
        <v>26563.864097706835</v>
      </c>
      <c r="E2210" s="128">
        <f t="shared" ca="1" si="146"/>
        <v>82254.158174250464</v>
      </c>
      <c r="F2210" s="124">
        <f t="shared" ca="1" si="147"/>
        <v>0.12341969360588134</v>
      </c>
      <c r="G2210" s="128"/>
      <c r="H2210" s="128"/>
      <c r="I2210" s="124"/>
      <c r="J2210" s="125"/>
      <c r="K2210" s="128"/>
    </row>
    <row r="2211" spans="1:11" x14ac:dyDescent="0.3">
      <c r="A2211" s="73">
        <v>40634</v>
      </c>
      <c r="B2211" s="130">
        <v>1332.410034</v>
      </c>
      <c r="C2211" s="125">
        <f t="shared" si="144"/>
        <v>4.1588226031645137E-2</v>
      </c>
      <c r="D2211" s="128">
        <f t="shared" si="145"/>
        <v>41588.226031645136</v>
      </c>
      <c r="E2211" s="128">
        <f t="shared" ca="1" si="146"/>
        <v>82254.158174250464</v>
      </c>
      <c r="F2211" s="124">
        <f t="shared" ca="1" si="147"/>
        <v>0.12682150553025817</v>
      </c>
      <c r="G2211" s="128"/>
      <c r="H2211" s="128"/>
      <c r="I2211" s="124"/>
      <c r="J2211" s="125"/>
      <c r="K2211" s="128"/>
    </row>
    <row r="2212" spans="1:11" x14ac:dyDescent="0.3">
      <c r="A2212" s="73">
        <v>40633</v>
      </c>
      <c r="B2212" s="130">
        <v>1325.829956</v>
      </c>
      <c r="C2212" s="125">
        <f t="shared" si="144"/>
        <v>4.091164948845738E-2</v>
      </c>
      <c r="D2212" s="128">
        <f t="shared" si="145"/>
        <v>40911.649488457377</v>
      </c>
      <c r="E2212" s="128">
        <f t="shared" ca="1" si="146"/>
        <v>82254.158174250464</v>
      </c>
      <c r="F2212" s="124">
        <f t="shared" ca="1" si="147"/>
        <v>0.11466742480947167</v>
      </c>
      <c r="G2212" s="128"/>
      <c r="H2212" s="128"/>
      <c r="I2212" s="124"/>
      <c r="J2212" s="125"/>
      <c r="K2212" s="128"/>
    </row>
    <row r="2213" spans="1:11" x14ac:dyDescent="0.3">
      <c r="A2213" s="73">
        <v>40632</v>
      </c>
      <c r="B2213" s="130">
        <v>1328.26001</v>
      </c>
      <c r="C2213" s="125">
        <f t="shared" si="144"/>
        <v>5.6791423776369143E-2</v>
      </c>
      <c r="D2213" s="128">
        <f t="shared" si="145"/>
        <v>56791.423776369142</v>
      </c>
      <c r="E2213" s="128">
        <f t="shared" ca="1" si="146"/>
        <v>82254.158174250464</v>
      </c>
      <c r="F2213" s="124">
        <f t="shared" ca="1" si="147"/>
        <v>0.11859131913771459</v>
      </c>
      <c r="G2213" s="128"/>
      <c r="H2213" s="128"/>
      <c r="I2213" s="124"/>
      <c r="J2213" s="125"/>
      <c r="K2213" s="128"/>
    </row>
    <row r="2214" spans="1:11" x14ac:dyDescent="0.3">
      <c r="A2214" s="73">
        <v>40631</v>
      </c>
      <c r="B2214" s="130">
        <v>1319.4399410000001</v>
      </c>
      <c r="C2214" s="125">
        <f t="shared" si="144"/>
        <v>2.930870224480131E-2</v>
      </c>
      <c r="D2214" s="128">
        <f t="shared" si="145"/>
        <v>29308.702244801309</v>
      </c>
      <c r="E2214" s="128">
        <f t="shared" ca="1" si="146"/>
        <v>82254.158174250464</v>
      </c>
      <c r="F2214" s="124">
        <f t="shared" ca="1" si="147"/>
        <v>0.11997281035510365</v>
      </c>
      <c r="G2214" s="128"/>
      <c r="H2214" s="128"/>
      <c r="I2214" s="124"/>
      <c r="J2214" s="125"/>
      <c r="K2214" s="128"/>
    </row>
    <row r="2215" spans="1:11" x14ac:dyDescent="0.3">
      <c r="A2215" s="73">
        <v>40630</v>
      </c>
      <c r="B2215" s="130">
        <v>1310.1899410000001</v>
      </c>
      <c r="C2215" s="125">
        <f t="shared" si="144"/>
        <v>1.064488760351967E-2</v>
      </c>
      <c r="D2215" s="128">
        <f t="shared" si="145"/>
        <v>10644.88760351967</v>
      </c>
      <c r="E2215" s="128">
        <f t="shared" ca="1" si="146"/>
        <v>82254.158174250464</v>
      </c>
      <c r="F2215" s="124">
        <f t="shared" ca="1" si="147"/>
        <v>0.12036623012939951</v>
      </c>
      <c r="G2215" s="128"/>
      <c r="H2215" s="128"/>
      <c r="I2215" s="124"/>
      <c r="J2215" s="125"/>
      <c r="K2215" s="128"/>
    </row>
    <row r="2216" spans="1:11" x14ac:dyDescent="0.3">
      <c r="A2216" s="73">
        <v>40627</v>
      </c>
      <c r="B2216" s="130">
        <v>1313.8000489999999</v>
      </c>
      <c r="C2216" s="125">
        <f t="shared" si="144"/>
        <v>7.2990613889096778E-3</v>
      </c>
      <c r="D2216" s="128">
        <f t="shared" si="145"/>
        <v>7299.0613889096776</v>
      </c>
      <c r="E2216" s="128">
        <f t="shared" ca="1" si="146"/>
        <v>82254.158174250464</v>
      </c>
      <c r="F2216" s="124">
        <f t="shared" ca="1" si="147"/>
        <v>0.11977637423992138</v>
      </c>
      <c r="G2216" s="128"/>
      <c r="H2216" s="128"/>
      <c r="I2216" s="124"/>
      <c r="J2216" s="125"/>
      <c r="K2216" s="128"/>
    </row>
    <row r="2217" spans="1:11" x14ac:dyDescent="0.3">
      <c r="A2217" s="73">
        <v>40626</v>
      </c>
      <c r="B2217" s="130">
        <v>1309.660034</v>
      </c>
      <c r="C2217" s="125">
        <f t="shared" si="144"/>
        <v>1.1234604912724766E-2</v>
      </c>
      <c r="D2217" s="128">
        <f t="shared" si="145"/>
        <v>11234.604912724766</v>
      </c>
      <c r="E2217" s="128">
        <f t="shared" ca="1" si="146"/>
        <v>82254.158174250464</v>
      </c>
      <c r="F2217" s="124">
        <f t="shared" ca="1" si="147"/>
        <v>0.11629538055314947</v>
      </c>
      <c r="G2217" s="128"/>
      <c r="H2217" s="128"/>
      <c r="I2217" s="124"/>
      <c r="J2217" s="125"/>
      <c r="K2217" s="128"/>
    </row>
    <row r="2218" spans="1:11" x14ac:dyDescent="0.3">
      <c r="A2218" s="73">
        <v>40625</v>
      </c>
      <c r="B2218" s="130">
        <v>1297.540039</v>
      </c>
      <c r="C2218" s="125">
        <f t="shared" si="144"/>
        <v>-1.7030030347570002E-2</v>
      </c>
      <c r="D2218" s="128">
        <f t="shared" si="145"/>
        <v>-17030.030347570002</v>
      </c>
      <c r="E2218" s="128">
        <f t="shared" ca="1" si="146"/>
        <v>82254.158174250464</v>
      </c>
      <c r="F2218" s="124">
        <f t="shared" ca="1" si="147"/>
        <v>0.11225029943382858</v>
      </c>
      <c r="G2218" s="128"/>
      <c r="H2218" s="128"/>
      <c r="I2218" s="124"/>
      <c r="J2218" s="125"/>
      <c r="K2218" s="128"/>
    </row>
    <row r="2219" spans="1:11" x14ac:dyDescent="0.3">
      <c r="A2219" s="73">
        <v>40624</v>
      </c>
      <c r="B2219" s="130">
        <v>1293.7700199999999</v>
      </c>
      <c r="C2219" s="125">
        <f t="shared" si="144"/>
        <v>-2.1220685982900278E-2</v>
      </c>
      <c r="D2219" s="128">
        <f t="shared" si="145"/>
        <v>-21220.685982900279</v>
      </c>
      <c r="E2219" s="128">
        <f t="shared" ca="1" si="146"/>
        <v>82254.158174250464</v>
      </c>
      <c r="F2219" s="124">
        <f t="shared" ca="1" si="147"/>
        <v>0.10983679084928388</v>
      </c>
      <c r="G2219" s="128"/>
      <c r="H2219" s="128"/>
      <c r="I2219" s="124"/>
      <c r="J2219" s="125"/>
      <c r="K2219" s="128"/>
    </row>
    <row r="2220" spans="1:11" x14ac:dyDescent="0.3">
      <c r="A2220" s="73">
        <v>40623</v>
      </c>
      <c r="B2220" s="130">
        <v>1298.380005</v>
      </c>
      <c r="C2220" s="125">
        <f t="shared" si="144"/>
        <v>-8.9685756033043296E-3</v>
      </c>
      <c r="D2220" s="128">
        <f t="shared" si="145"/>
        <v>-8968.575603304329</v>
      </c>
      <c r="E2220" s="128">
        <f t="shared" ca="1" si="146"/>
        <v>82254.158174250464</v>
      </c>
      <c r="F2220" s="124">
        <f t="shared" ca="1" si="147"/>
        <v>0.11189329397878378</v>
      </c>
      <c r="G2220" s="128"/>
      <c r="H2220" s="128"/>
      <c r="I2220" s="124"/>
      <c r="J2220" s="125"/>
      <c r="K2220" s="128"/>
    </row>
    <row r="2221" spans="1:11" x14ac:dyDescent="0.3">
      <c r="A2221" s="73">
        <v>40620</v>
      </c>
      <c r="B2221" s="130">
        <v>1279.209961</v>
      </c>
      <c r="C2221" s="125">
        <f t="shared" si="144"/>
        <v>-3.1745117691493907E-2</v>
      </c>
      <c r="D2221" s="128">
        <f t="shared" si="145"/>
        <v>-31745.117691493906</v>
      </c>
      <c r="E2221" s="128">
        <f t="shared" ca="1" si="146"/>
        <v>82254.158174250464</v>
      </c>
      <c r="F2221" s="124">
        <f t="shared" ca="1" si="147"/>
        <v>8.9458862910660297E-2</v>
      </c>
      <c r="G2221" s="128"/>
      <c r="H2221" s="128"/>
      <c r="I2221" s="124"/>
      <c r="J2221" s="125"/>
      <c r="K2221" s="128"/>
    </row>
    <row r="2222" spans="1:11" x14ac:dyDescent="0.3">
      <c r="A2222" s="73">
        <v>40619</v>
      </c>
      <c r="B2222" s="130">
        <v>1273.719971</v>
      </c>
      <c r="C2222" s="125">
        <f t="shared" si="144"/>
        <v>-4.3013742794652421E-2</v>
      </c>
      <c r="D2222" s="128">
        <f t="shared" si="145"/>
        <v>-43013.742794652419</v>
      </c>
      <c r="E2222" s="128">
        <f t="shared" ca="1" si="146"/>
        <v>82254.158174250464</v>
      </c>
      <c r="F2222" s="124">
        <f t="shared" ca="1" si="147"/>
        <v>9.2562172685799471E-2</v>
      </c>
      <c r="G2222" s="128"/>
      <c r="H2222" s="128"/>
      <c r="I2222" s="124"/>
      <c r="J2222" s="125"/>
      <c r="K2222" s="128"/>
    </row>
    <row r="2223" spans="1:11" x14ac:dyDescent="0.3">
      <c r="A2223" s="73">
        <v>40618</v>
      </c>
      <c r="B2223" s="130">
        <v>1256.880005</v>
      </c>
      <c r="C2223" s="125">
        <f t="shared" si="144"/>
        <v>-3.9405657366737401E-2</v>
      </c>
      <c r="D2223" s="128">
        <f t="shared" si="145"/>
        <v>-39405.657366737403</v>
      </c>
      <c r="E2223" s="128">
        <f t="shared" ca="1" si="146"/>
        <v>82254.158174250464</v>
      </c>
      <c r="F2223" s="124">
        <f t="shared" ca="1" si="147"/>
        <v>8.3610637980295444E-2</v>
      </c>
      <c r="G2223" s="128"/>
      <c r="H2223" s="128"/>
      <c r="I2223" s="124"/>
      <c r="J2223" s="125"/>
      <c r="K2223" s="128"/>
    </row>
    <row r="2224" spans="1:11" x14ac:dyDescent="0.3">
      <c r="A2224" s="73">
        <v>40617</v>
      </c>
      <c r="B2224" s="130">
        <v>1281.869995</v>
      </c>
      <c r="C2224" s="125">
        <f t="shared" si="144"/>
        <v>-1.872418288170985E-2</v>
      </c>
      <c r="D2224" s="128">
        <f t="shared" si="145"/>
        <v>-18724.18288170985</v>
      </c>
      <c r="E2224" s="128">
        <f t="shared" ca="1" si="146"/>
        <v>82254.158174250464</v>
      </c>
      <c r="F2224" s="124">
        <f t="shared" ca="1" si="147"/>
        <v>9.9534274619376806E-2</v>
      </c>
      <c r="G2224" s="128"/>
      <c r="H2224" s="128"/>
      <c r="I2224" s="124"/>
      <c r="J2224" s="125"/>
      <c r="K2224" s="128"/>
    </row>
    <row r="2225" spans="1:11" x14ac:dyDescent="0.3">
      <c r="A2225" s="73">
        <v>40616</v>
      </c>
      <c r="B2225" s="130">
        <v>1296.3900149999999</v>
      </c>
      <c r="C2225" s="125">
        <f t="shared" si="144"/>
        <v>-2.3228972343424803E-2</v>
      </c>
      <c r="D2225" s="128">
        <f t="shared" si="145"/>
        <v>-23228.972343424804</v>
      </c>
      <c r="E2225" s="128">
        <f t="shared" ca="1" si="146"/>
        <v>82254.158174250464</v>
      </c>
      <c r="F2225" s="124">
        <f t="shared" ca="1" si="147"/>
        <v>0.11162660100105248</v>
      </c>
      <c r="G2225" s="128"/>
      <c r="H2225" s="128"/>
      <c r="I2225" s="124"/>
      <c r="J2225" s="125"/>
      <c r="K2225" s="128"/>
    </row>
    <row r="2226" spans="1:11" x14ac:dyDescent="0.3">
      <c r="A2226" s="73">
        <v>40613</v>
      </c>
      <c r="B2226" s="130">
        <v>1304.280029</v>
      </c>
      <c r="C2226" s="125">
        <f t="shared" si="144"/>
        <v>-1.1819238067781734E-2</v>
      </c>
      <c r="D2226" s="128">
        <f t="shared" si="145"/>
        <v>-11819.238067781735</v>
      </c>
      <c r="E2226" s="128">
        <f t="shared" ca="1" si="146"/>
        <v>82254.158174250464</v>
      </c>
      <c r="F2226" s="124">
        <f t="shared" ca="1" si="147"/>
        <v>0.12490303492247978</v>
      </c>
      <c r="G2226" s="128"/>
      <c r="H2226" s="128"/>
      <c r="I2226" s="124"/>
      <c r="J2226" s="125"/>
      <c r="K2226" s="128"/>
    </row>
    <row r="2227" spans="1:11" x14ac:dyDescent="0.3">
      <c r="A2227" s="73">
        <v>40612</v>
      </c>
      <c r="B2227" s="130">
        <v>1295.1099850000001</v>
      </c>
      <c r="C2227" s="125">
        <f t="shared" si="144"/>
        <v>-8.4143566357434141E-3</v>
      </c>
      <c r="D2227" s="128">
        <f t="shared" si="145"/>
        <v>-8414.3566357434138</v>
      </c>
      <c r="E2227" s="128">
        <f t="shared" ca="1" si="146"/>
        <v>82254.158174250464</v>
      </c>
      <c r="F2227" s="124">
        <f t="shared" ca="1" si="147"/>
        <v>0.12568336976051175</v>
      </c>
      <c r="G2227" s="128"/>
      <c r="H2227" s="128"/>
      <c r="I2227" s="124"/>
      <c r="J2227" s="125"/>
      <c r="K2227" s="128"/>
    </row>
    <row r="2228" spans="1:11" x14ac:dyDescent="0.3">
      <c r="A2228" s="73">
        <v>40611</v>
      </c>
      <c r="B2228" s="130">
        <v>1320.0200199999999</v>
      </c>
      <c r="C2228" s="125">
        <f t="shared" si="144"/>
        <v>9.6527426712054165E-3</v>
      </c>
      <c r="D2228" s="128">
        <f t="shared" si="145"/>
        <v>9652.7426712054166</v>
      </c>
      <c r="E2228" s="128">
        <f t="shared" ca="1" si="146"/>
        <v>82254.158174250464</v>
      </c>
      <c r="F2228" s="124">
        <f t="shared" ca="1" si="147"/>
        <v>0.14785348696817779</v>
      </c>
      <c r="G2228" s="128"/>
      <c r="H2228" s="128"/>
      <c r="I2228" s="124"/>
      <c r="J2228" s="125"/>
      <c r="K2228" s="128"/>
    </row>
    <row r="2229" spans="1:11" x14ac:dyDescent="0.3">
      <c r="A2229" s="73">
        <v>40610</v>
      </c>
      <c r="B2229" s="130">
        <v>1321.8199460000001</v>
      </c>
      <c r="C2229" s="125">
        <f t="shared" si="144"/>
        <v>4.8500922019669712E-3</v>
      </c>
      <c r="D2229" s="128">
        <f t="shared" si="145"/>
        <v>4850.0922019669715</v>
      </c>
      <c r="E2229" s="128">
        <f t="shared" ca="1" si="146"/>
        <v>82254.158174250464</v>
      </c>
      <c r="F2229" s="124">
        <f t="shared" ca="1" si="147"/>
        <v>0.14916883214954124</v>
      </c>
      <c r="G2229" s="128"/>
      <c r="H2229" s="128"/>
      <c r="I2229" s="124"/>
      <c r="J2229" s="125"/>
      <c r="K2229" s="128"/>
    </row>
    <row r="2230" spans="1:11" x14ac:dyDescent="0.3">
      <c r="A2230" s="73">
        <v>40609</v>
      </c>
      <c r="B2230" s="130">
        <v>1310.130005</v>
      </c>
      <c r="C2230" s="125">
        <f t="shared" si="144"/>
        <v>-2.4482323106437609E-2</v>
      </c>
      <c r="D2230" s="128">
        <f t="shared" si="145"/>
        <v>-24482.323106437609</v>
      </c>
      <c r="E2230" s="128">
        <f t="shared" ca="1" si="146"/>
        <v>82254.158174250464</v>
      </c>
      <c r="F2230" s="124">
        <f t="shared" ca="1" si="147"/>
        <v>0.14360910096292501</v>
      </c>
      <c r="G2230" s="128"/>
      <c r="H2230" s="128"/>
      <c r="I2230" s="124"/>
      <c r="J2230" s="125"/>
      <c r="K2230" s="128"/>
    </row>
    <row r="2231" spans="1:11" x14ac:dyDescent="0.3">
      <c r="A2231" s="73">
        <v>40606</v>
      </c>
      <c r="B2231" s="130">
        <v>1321.150024</v>
      </c>
      <c r="C2231" s="125">
        <f t="shared" si="144"/>
        <v>-1.438346592010975E-2</v>
      </c>
      <c r="D2231" s="128">
        <f t="shared" si="145"/>
        <v>-14383.465920109751</v>
      </c>
      <c r="E2231" s="128">
        <f t="shared" ca="1" si="146"/>
        <v>82254.158174250464</v>
      </c>
      <c r="F2231" s="124">
        <f t="shared" ca="1" si="147"/>
        <v>0.15844629818393496</v>
      </c>
      <c r="G2231" s="128"/>
      <c r="H2231" s="128"/>
      <c r="I2231" s="124"/>
      <c r="J2231" s="125"/>
      <c r="K2231" s="128"/>
    </row>
    <row r="2232" spans="1:11" x14ac:dyDescent="0.3">
      <c r="A2232" s="73">
        <v>40605</v>
      </c>
      <c r="B2232" s="130">
        <v>1330.969971</v>
      </c>
      <c r="C2232" s="125">
        <f t="shared" si="144"/>
        <v>-4.0035135418087231E-3</v>
      </c>
      <c r="D2232" s="128">
        <f t="shared" si="145"/>
        <v>-4003.5135418087229</v>
      </c>
      <c r="E2232" s="128">
        <f t="shared" ca="1" si="146"/>
        <v>82254.158174250464</v>
      </c>
      <c r="F2232" s="124">
        <f t="shared" ca="1" si="147"/>
        <v>0.16905574967061932</v>
      </c>
      <c r="G2232" s="128"/>
      <c r="H2232" s="128"/>
      <c r="I2232" s="124"/>
      <c r="J2232" s="125"/>
      <c r="K2232" s="128"/>
    </row>
    <row r="2233" spans="1:11" x14ac:dyDescent="0.3">
      <c r="A2233" s="73">
        <v>40604</v>
      </c>
      <c r="B2233" s="130">
        <v>1308.4399410000001</v>
      </c>
      <c r="C2233" s="125">
        <f t="shared" si="144"/>
        <v>-1.4736386663229961E-2</v>
      </c>
      <c r="D2233" s="128">
        <f t="shared" si="145"/>
        <v>-14736.386663229961</v>
      </c>
      <c r="E2233" s="128">
        <f t="shared" ca="1" si="146"/>
        <v>82254.158174250464</v>
      </c>
      <c r="F2233" s="124">
        <f t="shared" ca="1" si="147"/>
        <v>0.14906472056219489</v>
      </c>
      <c r="G2233" s="128"/>
      <c r="H2233" s="128"/>
      <c r="I2233" s="124"/>
      <c r="J2233" s="125"/>
      <c r="K2233" s="128"/>
    </row>
    <row r="2234" spans="1:11" x14ac:dyDescent="0.3">
      <c r="A2234" s="73">
        <v>40603</v>
      </c>
      <c r="B2234" s="130">
        <v>1306.329956</v>
      </c>
      <c r="C2234" s="125">
        <f t="shared" si="144"/>
        <v>-1.9507318852374222E-2</v>
      </c>
      <c r="D2234" s="128">
        <f t="shared" si="145"/>
        <v>-19507.318852374221</v>
      </c>
      <c r="E2234" s="128">
        <f t="shared" ca="1" si="146"/>
        <v>82254.158174250464</v>
      </c>
      <c r="F2234" s="124">
        <f t="shared" ca="1" si="147"/>
        <v>0.16328128955818721</v>
      </c>
      <c r="G2234" s="128"/>
      <c r="H2234" s="128"/>
      <c r="I2234" s="124"/>
      <c r="J2234" s="125"/>
      <c r="K2234" s="128"/>
    </row>
    <row r="2235" spans="1:11" x14ac:dyDescent="0.3">
      <c r="A2235" s="73">
        <v>40602</v>
      </c>
      <c r="B2235" s="130">
        <v>1327.219971</v>
      </c>
      <c r="C2235" s="125">
        <f t="shared" si="144"/>
        <v>-1.4520956740395885E-3</v>
      </c>
      <c r="D2235" s="128">
        <f t="shared" si="145"/>
        <v>-1452.0956740395884</v>
      </c>
      <c r="E2235" s="128">
        <f t="shared" ca="1" si="146"/>
        <v>82254.158174250464</v>
      </c>
      <c r="F2235" s="124">
        <f t="shared" ca="1" si="147"/>
        <v>0.18629941699007202</v>
      </c>
      <c r="G2235" s="128"/>
      <c r="H2235" s="128"/>
      <c r="I2235" s="124"/>
      <c r="J2235" s="125"/>
      <c r="K2235" s="128"/>
    </row>
    <row r="2236" spans="1:11" x14ac:dyDescent="0.3">
      <c r="A2236" s="73">
        <v>40599</v>
      </c>
      <c r="B2236" s="130">
        <v>1319.880005</v>
      </c>
      <c r="C2236" s="125">
        <f t="shared" si="144"/>
        <v>-1.5054354872470199E-3</v>
      </c>
      <c r="D2236" s="128">
        <f t="shared" si="145"/>
        <v>-1505.4354872470199</v>
      </c>
      <c r="E2236" s="128">
        <f t="shared" ca="1" si="146"/>
        <v>82254.158174250464</v>
      </c>
      <c r="F2236" s="124">
        <f t="shared" ca="1" si="147"/>
        <v>0.18024513360833505</v>
      </c>
      <c r="G2236" s="128"/>
      <c r="H2236" s="128"/>
      <c r="I2236" s="124"/>
      <c r="J2236" s="125"/>
      <c r="K2236" s="128"/>
    </row>
    <row r="2237" spans="1:11" x14ac:dyDescent="0.3">
      <c r="A2237" s="73">
        <v>40598</v>
      </c>
      <c r="B2237" s="130">
        <v>1306.099976</v>
      </c>
      <c r="C2237" s="125">
        <f t="shared" si="144"/>
        <v>-1.1189531936324548E-2</v>
      </c>
      <c r="D2237" s="128">
        <f t="shared" si="145"/>
        <v>-11189.531936324549</v>
      </c>
      <c r="E2237" s="128">
        <f t="shared" ca="1" si="146"/>
        <v>82254.158174250464</v>
      </c>
      <c r="F2237" s="124">
        <f t="shared" ca="1" si="147"/>
        <v>0.17064472098945438</v>
      </c>
      <c r="G2237" s="128"/>
      <c r="H2237" s="128"/>
      <c r="I2237" s="124"/>
      <c r="J2237" s="125"/>
      <c r="K2237" s="128"/>
    </row>
    <row r="2238" spans="1:11" x14ac:dyDescent="0.3">
      <c r="A2238" s="73">
        <v>40597</v>
      </c>
      <c r="B2238" s="130">
        <v>1307.400024</v>
      </c>
      <c r="C2238" s="125">
        <f t="shared" si="144"/>
        <v>-1.2962638969614693E-2</v>
      </c>
      <c r="D2238" s="128">
        <f t="shared" si="145"/>
        <v>-12962.638969614693</v>
      </c>
      <c r="E2238" s="128">
        <f t="shared" ca="1" si="146"/>
        <v>82254.158174250464</v>
      </c>
      <c r="F2238" s="124">
        <f t="shared" ca="1" si="147"/>
        <v>0.18371378268444061</v>
      </c>
      <c r="G2238" s="128"/>
      <c r="H2238" s="128"/>
      <c r="I2238" s="124"/>
      <c r="J2238" s="125"/>
      <c r="K2238" s="128"/>
    </row>
    <row r="2239" spans="1:11" x14ac:dyDescent="0.3">
      <c r="A2239" s="73">
        <v>40596</v>
      </c>
      <c r="B2239" s="130">
        <v>1315.4399410000001</v>
      </c>
      <c r="C2239" s="125">
        <f t="shared" si="144"/>
        <v>-2.7368999400263494E-3</v>
      </c>
      <c r="D2239" s="128">
        <f t="shared" si="145"/>
        <v>-2736.8999400263492</v>
      </c>
      <c r="E2239" s="128">
        <f t="shared" ca="1" si="146"/>
        <v>82254.158174250464</v>
      </c>
      <c r="F2239" s="124">
        <f t="shared" ca="1" si="147"/>
        <v>0.19266688248440178</v>
      </c>
      <c r="G2239" s="128"/>
      <c r="H2239" s="128"/>
      <c r="I2239" s="124"/>
      <c r="J2239" s="125"/>
      <c r="K2239" s="128"/>
    </row>
    <row r="2240" spans="1:11" x14ac:dyDescent="0.3">
      <c r="A2240" s="73">
        <v>40592</v>
      </c>
      <c r="B2240" s="130">
        <v>1343.01001</v>
      </c>
      <c r="C2240" s="125">
        <f t="shared" si="144"/>
        <v>2.4518079689511918E-2</v>
      </c>
      <c r="D2240" s="128">
        <f t="shared" si="145"/>
        <v>24518.079689511917</v>
      </c>
      <c r="E2240" s="128">
        <f t="shared" ca="1" si="146"/>
        <v>82254.158174250464</v>
      </c>
      <c r="F2240" s="124">
        <f t="shared" ca="1" si="147"/>
        <v>0.21512976561769181</v>
      </c>
      <c r="G2240" s="128"/>
      <c r="H2240" s="128"/>
      <c r="I2240" s="124"/>
      <c r="J2240" s="125"/>
      <c r="K2240" s="128"/>
    </row>
    <row r="2241" spans="1:11" x14ac:dyDescent="0.3">
      <c r="A2241" s="73">
        <v>40591</v>
      </c>
      <c r="B2241" s="130">
        <v>1340.4300539999999</v>
      </c>
      <c r="C2241" s="125">
        <f t="shared" si="144"/>
        <v>2.5499256837259621E-2</v>
      </c>
      <c r="D2241" s="128">
        <f t="shared" si="145"/>
        <v>25499.256837259622</v>
      </c>
      <c r="E2241" s="128">
        <f t="shared" ca="1" si="146"/>
        <v>82254.158174250464</v>
      </c>
      <c r="F2241" s="124">
        <f t="shared" ca="1" si="147"/>
        <v>0.22458439922348394</v>
      </c>
      <c r="G2241" s="128"/>
      <c r="H2241" s="128"/>
      <c r="I2241" s="124"/>
      <c r="J2241" s="125"/>
      <c r="K2241" s="128"/>
    </row>
    <row r="2242" spans="1:11" x14ac:dyDescent="0.3">
      <c r="A2242" s="73">
        <v>40590</v>
      </c>
      <c r="B2242" s="130">
        <v>1336.3199460000001</v>
      </c>
      <c r="C2242" s="125">
        <f t="shared" si="144"/>
        <v>2.476163606812154E-2</v>
      </c>
      <c r="D2242" s="128">
        <f t="shared" si="145"/>
        <v>24761.636068121541</v>
      </c>
      <c r="E2242" s="128">
        <f t="shared" ca="1" si="146"/>
        <v>82254.158174250464</v>
      </c>
      <c r="F2242" s="124">
        <f t="shared" ca="1" si="147"/>
        <v>0.20605403736379602</v>
      </c>
      <c r="G2242" s="128"/>
      <c r="H2242" s="128"/>
      <c r="I2242" s="124"/>
      <c r="J2242" s="125"/>
      <c r="K2242" s="128"/>
    </row>
    <row r="2243" spans="1:11" x14ac:dyDescent="0.3">
      <c r="A2243" s="73">
        <v>40589</v>
      </c>
      <c r="B2243" s="130">
        <v>1328.01001</v>
      </c>
      <c r="C2243" s="125">
        <f t="shared" si="144"/>
        <v>1.5616549936113611E-2</v>
      </c>
      <c r="D2243" s="128">
        <f t="shared" si="145"/>
        <v>15616.54993611361</v>
      </c>
      <c r="E2243" s="128">
        <f t="shared" ca="1" si="146"/>
        <v>82254.158174250464</v>
      </c>
      <c r="F2243" s="124">
        <f t="shared" ca="1" si="147"/>
        <v>0.1973006458151334</v>
      </c>
      <c r="G2243" s="128"/>
      <c r="H2243" s="128"/>
      <c r="I2243" s="124"/>
      <c r="J2243" s="125"/>
      <c r="K2243" s="128"/>
    </row>
    <row r="2244" spans="1:11" x14ac:dyDescent="0.3">
      <c r="A2244" s="73">
        <v>40588</v>
      </c>
      <c r="B2244" s="130">
        <v>1332.3199460000001</v>
      </c>
      <c r="C2244" s="125">
        <f t="shared" si="144"/>
        <v>3.5921959987878171E-2</v>
      </c>
      <c r="D2244" s="128">
        <f t="shared" si="145"/>
        <v>35921.959987878174</v>
      </c>
      <c r="E2244" s="128">
        <f t="shared" ca="1" si="146"/>
        <v>82254.158174250464</v>
      </c>
      <c r="F2244" s="124">
        <f t="shared" ca="1" si="147"/>
        <v>0.20381291709961613</v>
      </c>
      <c r="G2244" s="128"/>
      <c r="H2244" s="128"/>
      <c r="I2244" s="124"/>
      <c r="J2244" s="125"/>
      <c r="K2244" s="128"/>
    </row>
    <row r="2245" spans="1:11" x14ac:dyDescent="0.3">
      <c r="A2245" s="73">
        <v>40585</v>
      </c>
      <c r="B2245" s="130">
        <v>1329.150024</v>
      </c>
      <c r="C2245" s="125">
        <f t="shared" si="144"/>
        <v>4.1376168894487142E-2</v>
      </c>
      <c r="D2245" s="128">
        <f t="shared" si="145"/>
        <v>41376.168894487142</v>
      </c>
      <c r="E2245" s="128">
        <f t="shared" ca="1" si="146"/>
        <v>82254.158174250464</v>
      </c>
      <c r="F2245" s="124">
        <f t="shared" ca="1" si="147"/>
        <v>0.20885668335115937</v>
      </c>
      <c r="G2245" s="128"/>
      <c r="H2245" s="128"/>
      <c r="I2245" s="124"/>
      <c r="J2245" s="125"/>
      <c r="K2245" s="128"/>
    </row>
    <row r="2246" spans="1:11" x14ac:dyDescent="0.3">
      <c r="A2246" s="73">
        <v>40584</v>
      </c>
      <c r="B2246" s="130">
        <v>1321.869995</v>
      </c>
      <c r="C2246" s="125">
        <f t="shared" si="144"/>
        <v>1.718296884271675E-2</v>
      </c>
      <c r="D2246" s="128">
        <f t="shared" si="145"/>
        <v>17182.968842716749</v>
      </c>
      <c r="E2246" s="128">
        <f t="shared" ca="1" si="146"/>
        <v>82254.158174250464</v>
      </c>
      <c r="F2246" s="124">
        <f t="shared" ca="1" si="147"/>
        <v>0.20733055160580949</v>
      </c>
      <c r="G2246" s="128"/>
      <c r="H2246" s="128"/>
      <c r="I2246" s="124"/>
      <c r="J2246" s="125"/>
      <c r="K2246" s="128"/>
    </row>
    <row r="2247" spans="1:11" x14ac:dyDescent="0.3">
      <c r="A2247" s="73">
        <v>40583</v>
      </c>
      <c r="B2247" s="130">
        <v>1320.880005</v>
      </c>
      <c r="C2247" s="125">
        <f t="shared" si="144"/>
        <v>1.8702328271356095E-2</v>
      </c>
      <c r="D2247" s="128">
        <f t="shared" si="145"/>
        <v>18702.328271356095</v>
      </c>
      <c r="E2247" s="128">
        <f t="shared" ca="1" si="146"/>
        <v>82254.158174250464</v>
      </c>
      <c r="F2247" s="124">
        <f t="shared" ca="1" si="147"/>
        <v>0.22814292077114184</v>
      </c>
      <c r="G2247" s="128"/>
      <c r="H2247" s="128"/>
      <c r="I2247" s="124"/>
      <c r="J2247" s="125"/>
      <c r="K2247" s="128"/>
    </row>
    <row r="2248" spans="1:11" x14ac:dyDescent="0.3">
      <c r="A2248" s="73">
        <v>40582</v>
      </c>
      <c r="B2248" s="130">
        <v>1324.5699460000001</v>
      </c>
      <c r="C2248" s="125">
        <f t="shared" ref="C2248:C2311" si="148">B2248/B2258-1</f>
        <v>2.5859981260212495E-2</v>
      </c>
      <c r="D2248" s="128">
        <f t="shared" ref="D2248:D2311" si="149">C2248*$B$5</f>
        <v>25859.981260212495</v>
      </c>
      <c r="E2248" s="128">
        <f t="shared" ref="E2248:E2311" ca="1" si="150">ABS(_xlfn.PERCENTILE.INC(OFFSET(D2248,0,0,Window),1-VaRLevel))</f>
        <v>82254.158174250464</v>
      </c>
      <c r="F2248" s="124">
        <f t="shared" ca="1" si="147"/>
        <v>0.22819362765548901</v>
      </c>
      <c r="G2248" s="128"/>
      <c r="H2248" s="128"/>
      <c r="I2248" s="124"/>
      <c r="J2248" s="125"/>
      <c r="K2248" s="128"/>
    </row>
    <row r="2249" spans="1:11" x14ac:dyDescent="0.3">
      <c r="A2249" s="73">
        <v>40581</v>
      </c>
      <c r="B2249" s="130">
        <v>1319.0500489999999</v>
      </c>
      <c r="C2249" s="125">
        <f t="shared" si="148"/>
        <v>2.1854051426232202E-2</v>
      </c>
      <c r="D2249" s="128">
        <f t="shared" si="149"/>
        <v>21854.051426232203</v>
      </c>
      <c r="E2249" s="128">
        <f t="shared" ca="1" si="150"/>
        <v>82254.158174250464</v>
      </c>
      <c r="F2249" s="124">
        <f t="shared" ref="F2249:F2312" ca="1" si="151">B2249/OFFSET(B2249,250,0)-1</f>
        <v>0.23491526576860844</v>
      </c>
      <c r="G2249" s="128"/>
      <c r="H2249" s="128"/>
      <c r="I2249" s="124"/>
      <c r="J2249" s="125"/>
      <c r="K2249" s="128"/>
    </row>
    <row r="2250" spans="1:11" x14ac:dyDescent="0.3">
      <c r="A2250" s="73">
        <v>40578</v>
      </c>
      <c r="B2250" s="130">
        <v>1310.869995</v>
      </c>
      <c r="C2250" s="125">
        <f t="shared" si="148"/>
        <v>2.1443892558268285E-2</v>
      </c>
      <c r="D2250" s="128">
        <f t="shared" si="149"/>
        <v>21443.892558268286</v>
      </c>
      <c r="E2250" s="128">
        <f t="shared" ca="1" si="150"/>
        <v>82254.158174250464</v>
      </c>
      <c r="F2250" s="124">
        <f t="shared" ca="1" si="151"/>
        <v>0.22451702958343556</v>
      </c>
      <c r="G2250" s="128"/>
      <c r="H2250" s="128"/>
      <c r="I2250" s="124"/>
      <c r="J2250" s="125"/>
      <c r="K2250" s="128"/>
    </row>
    <row r="2251" spans="1:11" x14ac:dyDescent="0.3">
      <c r="A2251" s="73">
        <v>40577</v>
      </c>
      <c r="B2251" s="130">
        <v>1307.099976</v>
      </c>
      <c r="C2251" s="125">
        <f t="shared" si="148"/>
        <v>2.0964464866789045E-2</v>
      </c>
      <c r="D2251" s="128">
        <f t="shared" si="149"/>
        <v>20964.464866789047</v>
      </c>
      <c r="E2251" s="128">
        <f t="shared" ca="1" si="150"/>
        <v>82254.158174250464</v>
      </c>
      <c r="F2251" s="124">
        <f t="shared" ca="1" si="151"/>
        <v>0.23691730072598083</v>
      </c>
      <c r="G2251" s="128"/>
      <c r="H2251" s="128"/>
      <c r="I2251" s="124"/>
      <c r="J2251" s="125"/>
      <c r="K2251" s="128"/>
    </row>
    <row r="2252" spans="1:11" x14ac:dyDescent="0.3">
      <c r="A2252" s="73">
        <v>40576</v>
      </c>
      <c r="B2252" s="130">
        <v>1304.030029</v>
      </c>
      <c r="C2252" s="125">
        <f t="shared" si="148"/>
        <v>1.7247553857578923E-2</v>
      </c>
      <c r="D2252" s="128">
        <f t="shared" si="149"/>
        <v>17247.553857578925</v>
      </c>
      <c r="E2252" s="128">
        <f t="shared" ca="1" si="150"/>
        <v>82254.158174250464</v>
      </c>
      <c r="F2252" s="124">
        <f t="shared" ca="1" si="151"/>
        <v>0.22307478138175374</v>
      </c>
      <c r="G2252" s="128"/>
      <c r="H2252" s="128"/>
      <c r="I2252" s="124"/>
      <c r="J2252" s="125"/>
      <c r="K2252" s="128"/>
    </row>
    <row r="2253" spans="1:11" x14ac:dyDescent="0.3">
      <c r="A2253" s="73">
        <v>40575</v>
      </c>
      <c r="B2253" s="130">
        <v>1307.589966</v>
      </c>
      <c r="C2253" s="125">
        <f t="shared" si="148"/>
        <v>9.7063719524583814E-3</v>
      </c>
      <c r="D2253" s="128">
        <f t="shared" si="149"/>
        <v>9706.3719524583812</v>
      </c>
      <c r="E2253" s="128">
        <f t="shared" ca="1" si="150"/>
        <v>82254.158174250464</v>
      </c>
      <c r="F2253" s="124">
        <f t="shared" ca="1" si="151"/>
        <v>0.22996678090649292</v>
      </c>
      <c r="G2253" s="128"/>
      <c r="H2253" s="128"/>
      <c r="I2253" s="124"/>
      <c r="J2253" s="125"/>
      <c r="K2253" s="128"/>
    </row>
    <row r="2254" spans="1:11" x14ac:dyDescent="0.3">
      <c r="A2254" s="73">
        <v>40574</v>
      </c>
      <c r="B2254" s="130">
        <v>1286.119995</v>
      </c>
      <c r="C2254" s="125">
        <f t="shared" si="148"/>
        <v>-5.5055481233611259E-3</v>
      </c>
      <c r="D2254" s="128">
        <f t="shared" si="149"/>
        <v>-5505.5481233611263</v>
      </c>
      <c r="E2254" s="128">
        <f t="shared" ca="1" si="150"/>
        <v>82254.158174250464</v>
      </c>
      <c r="F2254" s="124">
        <f t="shared" ca="1" si="151"/>
        <v>0.17209824384765149</v>
      </c>
      <c r="G2254" s="128"/>
      <c r="H2254" s="128"/>
      <c r="I2254" s="124"/>
      <c r="J2254" s="125"/>
      <c r="K2254" s="128"/>
    </row>
    <row r="2255" spans="1:11" x14ac:dyDescent="0.3">
      <c r="A2255" s="73">
        <v>40571</v>
      </c>
      <c r="B2255" s="130">
        <v>1276.339966</v>
      </c>
      <c r="C2255" s="125">
        <f t="shared" si="148"/>
        <v>-5.7799307831687408E-3</v>
      </c>
      <c r="D2255" s="128">
        <f t="shared" si="149"/>
        <v>-5779.9307831687411</v>
      </c>
      <c r="E2255" s="128">
        <f t="shared" ca="1" si="150"/>
        <v>82254.158174250464</v>
      </c>
      <c r="F2255" s="124">
        <f t="shared" ca="1" si="151"/>
        <v>0.15681763084884892</v>
      </c>
      <c r="G2255" s="128"/>
      <c r="H2255" s="128"/>
      <c r="I2255" s="124"/>
      <c r="J2255" s="125"/>
      <c r="K2255" s="128"/>
    </row>
    <row r="2256" spans="1:11" x14ac:dyDescent="0.3">
      <c r="A2256" s="73">
        <v>40570</v>
      </c>
      <c r="B2256" s="130">
        <v>1299.540039</v>
      </c>
      <c r="C2256" s="125">
        <f t="shared" si="148"/>
        <v>1.0560265025234328E-2</v>
      </c>
      <c r="D2256" s="128">
        <f t="shared" si="149"/>
        <v>10560.265025234328</v>
      </c>
      <c r="E2256" s="128">
        <f t="shared" ca="1" si="150"/>
        <v>82254.158174250464</v>
      </c>
      <c r="F2256" s="124">
        <f t="shared" ca="1" si="151"/>
        <v>0.19312526684452713</v>
      </c>
      <c r="G2256" s="128"/>
      <c r="H2256" s="128"/>
      <c r="I2256" s="124"/>
      <c r="J2256" s="125"/>
      <c r="K2256" s="128"/>
    </row>
    <row r="2257" spans="1:11" x14ac:dyDescent="0.3">
      <c r="A2257" s="73">
        <v>40569</v>
      </c>
      <c r="B2257" s="130">
        <v>1296.630005</v>
      </c>
      <c r="C2257" s="125">
        <f t="shared" si="148"/>
        <v>1.7379657073938404E-2</v>
      </c>
      <c r="D2257" s="128">
        <f t="shared" si="149"/>
        <v>17379.657073938404</v>
      </c>
      <c r="E2257" s="128">
        <f t="shared" ca="1" si="150"/>
        <v>82254.158174250464</v>
      </c>
      <c r="F2257" s="124">
        <f t="shared" ca="1" si="151"/>
        <v>0.20743666462158661</v>
      </c>
      <c r="G2257" s="128"/>
      <c r="H2257" s="128"/>
      <c r="I2257" s="124"/>
      <c r="J2257" s="125"/>
      <c r="K2257" s="128"/>
    </row>
    <row r="2258" spans="1:11" x14ac:dyDescent="0.3">
      <c r="A2258" s="73">
        <v>40568</v>
      </c>
      <c r="B2258" s="130">
        <v>1291.1800539999999</v>
      </c>
      <c r="C2258" s="125">
        <f t="shared" si="148"/>
        <v>1.6877380586729718E-2</v>
      </c>
      <c r="D2258" s="128">
        <f t="shared" si="149"/>
        <v>16877.380586729716</v>
      </c>
      <c r="E2258" s="128">
        <f t="shared" ca="1" si="150"/>
        <v>82254.158174250464</v>
      </c>
      <c r="F2258" s="124">
        <f t="shared" ca="1" si="151"/>
        <v>0.19054338697338169</v>
      </c>
      <c r="G2258" s="128"/>
      <c r="H2258" s="128"/>
      <c r="I2258" s="124"/>
      <c r="J2258" s="125"/>
      <c r="K2258" s="128"/>
    </row>
    <row r="2259" spans="1:11" x14ac:dyDescent="0.3">
      <c r="A2259" s="73">
        <v>40567</v>
      </c>
      <c r="B2259" s="130">
        <v>1290.839966</v>
      </c>
      <c r="C2259" s="125">
        <f t="shared" si="148"/>
        <v>1.52103546991742E-2</v>
      </c>
      <c r="D2259" s="128">
        <f t="shared" si="149"/>
        <v>15210.354699174201</v>
      </c>
      <c r="E2259" s="128">
        <f t="shared" ca="1" si="150"/>
        <v>82254.158174250464</v>
      </c>
      <c r="F2259" s="124">
        <f t="shared" ca="1" si="151"/>
        <v>0.17616397813211848</v>
      </c>
      <c r="G2259" s="128"/>
      <c r="H2259" s="128"/>
      <c r="I2259" s="124"/>
      <c r="J2259" s="125"/>
      <c r="K2259" s="128"/>
    </row>
    <row r="2260" spans="1:11" x14ac:dyDescent="0.3">
      <c r="A2260" s="73">
        <v>40564</v>
      </c>
      <c r="B2260" s="130">
        <v>1283.349976</v>
      </c>
      <c r="C2260" s="125">
        <f t="shared" si="148"/>
        <v>7.4577070918750987E-3</v>
      </c>
      <c r="D2260" s="128">
        <f t="shared" si="149"/>
        <v>7457.7070918750987</v>
      </c>
      <c r="E2260" s="128">
        <f t="shared" ca="1" si="150"/>
        <v>82254.158174250464</v>
      </c>
      <c r="F2260" s="124">
        <f t="shared" ca="1" si="151"/>
        <v>0.17504594000748841</v>
      </c>
      <c r="G2260" s="128"/>
      <c r="H2260" s="128"/>
      <c r="I2260" s="124"/>
      <c r="J2260" s="125"/>
      <c r="K2260" s="128"/>
    </row>
    <row r="2261" spans="1:11" x14ac:dyDescent="0.3">
      <c r="A2261" s="73">
        <v>40563</v>
      </c>
      <c r="B2261" s="130">
        <v>1280.26001</v>
      </c>
      <c r="C2261" s="125">
        <f t="shared" si="148"/>
        <v>2.8983759705738521E-3</v>
      </c>
      <c r="D2261" s="128">
        <f t="shared" si="149"/>
        <v>2898.3759705738521</v>
      </c>
      <c r="E2261" s="128">
        <f t="shared" ca="1" si="150"/>
        <v>82254.158174250464</v>
      </c>
      <c r="F2261" s="124">
        <f t="shared" ca="1" si="151"/>
        <v>0.1672896808371771</v>
      </c>
      <c r="G2261" s="128"/>
      <c r="H2261" s="128"/>
      <c r="I2261" s="124"/>
      <c r="J2261" s="125"/>
      <c r="K2261" s="128"/>
    </row>
    <row r="2262" spans="1:11" x14ac:dyDescent="0.3">
      <c r="A2262" s="73">
        <v>40562</v>
      </c>
      <c r="B2262" s="130">
        <v>1281.920044</v>
      </c>
      <c r="C2262" s="125">
        <f t="shared" si="148"/>
        <v>9.2269669753750616E-3</v>
      </c>
      <c r="D2262" s="128">
        <f t="shared" si="149"/>
        <v>9226.9669753750622</v>
      </c>
      <c r="E2262" s="128">
        <f t="shared" ca="1" si="150"/>
        <v>82254.158174250464</v>
      </c>
      <c r="F2262" s="124">
        <f t="shared" ca="1" si="151"/>
        <v>0.17417750444990188</v>
      </c>
      <c r="G2262" s="128"/>
      <c r="H2262" s="128"/>
      <c r="I2262" s="124"/>
      <c r="J2262" s="125"/>
      <c r="K2262" s="128"/>
    </row>
    <row r="2263" spans="1:11" x14ac:dyDescent="0.3">
      <c r="A2263" s="73">
        <v>40561</v>
      </c>
      <c r="B2263" s="130">
        <v>1295.0200199999999</v>
      </c>
      <c r="C2263" s="125">
        <f t="shared" si="148"/>
        <v>1.820156548311358E-2</v>
      </c>
      <c r="D2263" s="128">
        <f t="shared" si="149"/>
        <v>18201.56548311358</v>
      </c>
      <c r="E2263" s="128">
        <f t="shared" ca="1" si="150"/>
        <v>82254.158174250464</v>
      </c>
      <c r="F2263" s="124">
        <f t="shared" ca="1" si="151"/>
        <v>0.1599133376310069</v>
      </c>
      <c r="G2263" s="128"/>
      <c r="H2263" s="128"/>
      <c r="I2263" s="124"/>
      <c r="J2263" s="125"/>
      <c r="K2263" s="128"/>
    </row>
    <row r="2264" spans="1:11" x14ac:dyDescent="0.3">
      <c r="A2264" s="73">
        <v>40557</v>
      </c>
      <c r="B2264" s="130">
        <v>1293.23999</v>
      </c>
      <c r="C2264" s="125">
        <f t="shared" si="148"/>
        <v>2.8306967475108635E-2</v>
      </c>
      <c r="D2264" s="128">
        <f t="shared" si="149"/>
        <v>28306.967475108635</v>
      </c>
      <c r="E2264" s="128">
        <f t="shared" ca="1" si="150"/>
        <v>82254.158174250464</v>
      </c>
      <c r="F2264" s="124">
        <f t="shared" ca="1" si="151"/>
        <v>0.1363747721357631</v>
      </c>
      <c r="G2264" s="128"/>
      <c r="H2264" s="128"/>
      <c r="I2264" s="124"/>
      <c r="J2264" s="125"/>
      <c r="K2264" s="128"/>
    </row>
    <row r="2265" spans="1:11" x14ac:dyDescent="0.3">
      <c r="A2265" s="73">
        <v>40556</v>
      </c>
      <c r="B2265" s="130">
        <v>1283.76001</v>
      </c>
      <c r="C2265" s="125">
        <f t="shared" si="148"/>
        <v>2.0574303508385849E-2</v>
      </c>
      <c r="D2265" s="128">
        <f t="shared" si="149"/>
        <v>20574.303508385849</v>
      </c>
      <c r="E2265" s="128">
        <f t="shared" ca="1" si="150"/>
        <v>82254.158174250464</v>
      </c>
      <c r="F2265" s="124">
        <f t="shared" ca="1" si="151"/>
        <v>0.11608985361344848</v>
      </c>
      <c r="G2265" s="128"/>
      <c r="H2265" s="128"/>
      <c r="I2265" s="124"/>
      <c r="J2265" s="125"/>
      <c r="K2265" s="128"/>
    </row>
    <row r="2266" spans="1:11" x14ac:dyDescent="0.3">
      <c r="A2266" s="73">
        <v>40555</v>
      </c>
      <c r="B2266" s="130">
        <v>1285.959961</v>
      </c>
      <c r="C2266" s="125">
        <f t="shared" si="148"/>
        <v>2.0781351821223426E-2</v>
      </c>
      <c r="D2266" s="128">
        <f t="shared" si="149"/>
        <v>20781.351821223427</v>
      </c>
      <c r="E2266" s="128">
        <f t="shared" ca="1" si="150"/>
        <v>82254.158174250464</v>
      </c>
      <c r="F2266" s="124">
        <f t="shared" ca="1" si="151"/>
        <v>0.1319770852641784</v>
      </c>
      <c r="G2266" s="128"/>
      <c r="H2266" s="128"/>
      <c r="I2266" s="124"/>
      <c r="J2266" s="125"/>
      <c r="K2266" s="128"/>
    </row>
    <row r="2267" spans="1:11" x14ac:dyDescent="0.3">
      <c r="A2267" s="73">
        <v>40554</v>
      </c>
      <c r="B2267" s="130">
        <v>1274.4799800000001</v>
      </c>
      <c r="C2267" s="125">
        <f t="shared" si="148"/>
        <v>1.2689585202425357E-2</v>
      </c>
      <c r="D2267" s="128">
        <f t="shared" si="149"/>
        <v>12689.585202425358</v>
      </c>
      <c r="E2267" s="128">
        <f t="shared" ca="1" si="150"/>
        <v>82254.158174250464</v>
      </c>
      <c r="F2267" s="124">
        <f t="shared" ca="1" si="151"/>
        <v>0.10972957114697368</v>
      </c>
      <c r="G2267" s="128"/>
      <c r="H2267" s="128"/>
      <c r="I2267" s="124"/>
      <c r="J2267" s="125"/>
      <c r="K2267" s="128"/>
    </row>
    <row r="2268" spans="1:11" x14ac:dyDescent="0.3">
      <c r="A2268" s="73">
        <v>40553</v>
      </c>
      <c r="B2268" s="130">
        <v>1269.75</v>
      </c>
      <c r="C2268" s="125">
        <f t="shared" si="148"/>
        <v>9.7094013878948893E-3</v>
      </c>
      <c r="D2268" s="128">
        <f t="shared" si="149"/>
        <v>9709.4013878948899</v>
      </c>
      <c r="E2268" s="128">
        <f t="shared" ca="1" si="150"/>
        <v>82254.158174250464</v>
      </c>
      <c r="F2268" s="124">
        <f t="shared" ca="1" si="151"/>
        <v>0.10829371216407679</v>
      </c>
      <c r="G2268" s="128"/>
      <c r="H2268" s="128"/>
      <c r="I2268" s="124"/>
      <c r="J2268" s="125"/>
      <c r="K2268" s="128"/>
    </row>
    <row r="2269" spans="1:11" x14ac:dyDescent="0.3">
      <c r="A2269" s="73">
        <v>40550</v>
      </c>
      <c r="B2269" s="130">
        <v>1271.5</v>
      </c>
      <c r="C2269" s="125">
        <f t="shared" si="148"/>
        <v>1.1720505554389415E-2</v>
      </c>
      <c r="D2269" s="128">
        <f t="shared" si="149"/>
        <v>11720.505554389416</v>
      </c>
      <c r="E2269" s="128">
        <f t="shared" ca="1" si="150"/>
        <v>82254.158174250464</v>
      </c>
      <c r="F2269" s="124">
        <f t="shared" ca="1" si="151"/>
        <v>0.11906147792925914</v>
      </c>
      <c r="G2269" s="128"/>
      <c r="H2269" s="128"/>
      <c r="I2269" s="124"/>
      <c r="J2269" s="125"/>
      <c r="K2269" s="128"/>
    </row>
    <row r="2270" spans="1:11" x14ac:dyDescent="0.3">
      <c r="A2270" s="73">
        <v>40549</v>
      </c>
      <c r="B2270" s="130">
        <v>1273.849976</v>
      </c>
      <c r="C2270" s="125">
        <f t="shared" si="148"/>
        <v>1.1923684030857862E-2</v>
      </c>
      <c r="D2270" s="128">
        <f t="shared" si="149"/>
        <v>11923.684030857861</v>
      </c>
      <c r="E2270" s="128">
        <f t="shared" ca="1" si="150"/>
        <v>82254.158174250464</v>
      </c>
      <c r="F2270" s="124">
        <f t="shared" ca="1" si="151"/>
        <v>0.11061221487056816</v>
      </c>
      <c r="G2270" s="128"/>
      <c r="H2270" s="128"/>
      <c r="I2270" s="124"/>
      <c r="J2270" s="125"/>
      <c r="K2270" s="128"/>
    </row>
    <row r="2271" spans="1:11" x14ac:dyDescent="0.3">
      <c r="A2271" s="73">
        <v>40548</v>
      </c>
      <c r="B2271" s="130">
        <v>1276.5600589999999</v>
      </c>
      <c r="C2271" s="125">
        <f t="shared" si="148"/>
        <v>1.750365329195569E-2</v>
      </c>
      <c r="D2271" s="128">
        <f t="shared" si="149"/>
        <v>17503.653291955688</v>
      </c>
      <c r="E2271" s="128">
        <f t="shared" ca="1" si="150"/>
        <v>82254.158174250464</v>
      </c>
      <c r="F2271" s="124">
        <f t="shared" ca="1" si="151"/>
        <v>0.11491910889131862</v>
      </c>
      <c r="G2271" s="128"/>
      <c r="H2271" s="128"/>
      <c r="I2271" s="124"/>
      <c r="J2271" s="125"/>
      <c r="K2271" s="128"/>
    </row>
    <row r="2272" spans="1:11" x14ac:dyDescent="0.3">
      <c r="A2272" s="73">
        <v>40547</v>
      </c>
      <c r="B2272" s="130">
        <v>1270.1999510000001</v>
      </c>
      <c r="C2272" s="125">
        <f t="shared" si="148"/>
        <v>1.8539304467820372E-2</v>
      </c>
      <c r="D2272" s="128">
        <f t="shared" si="149"/>
        <v>18539.304467820373</v>
      </c>
      <c r="E2272" s="128">
        <f t="shared" ca="1" si="150"/>
        <v>82254.158174250464</v>
      </c>
      <c r="F2272" s="124">
        <f t="shared" ca="1" si="151"/>
        <v>0.11256121770455363</v>
      </c>
      <c r="G2272" s="128"/>
      <c r="H2272" s="128"/>
      <c r="I2272" s="124"/>
      <c r="J2272" s="125"/>
      <c r="K2272" s="128"/>
    </row>
    <row r="2273" spans="1:11" x14ac:dyDescent="0.3">
      <c r="A2273" s="73">
        <v>40546</v>
      </c>
      <c r="B2273" s="130">
        <v>1271.869995</v>
      </c>
      <c r="C2273" s="125">
        <f t="shared" si="148"/>
        <v>2.2477478463687639E-2</v>
      </c>
      <c r="D2273" s="128">
        <f t="shared" si="149"/>
        <v>22477.478463687639</v>
      </c>
      <c r="E2273" s="128">
        <f t="shared" ca="1" si="150"/>
        <v>82254.158174250464</v>
      </c>
      <c r="F2273" s="124">
        <f t="shared" ca="1" si="151"/>
        <v>0.11848143432011771</v>
      </c>
      <c r="G2273" s="128"/>
      <c r="H2273" s="128"/>
      <c r="I2273" s="124"/>
      <c r="J2273" s="125"/>
      <c r="K2273" s="128"/>
    </row>
    <row r="2274" spans="1:11" x14ac:dyDescent="0.3">
      <c r="A2274" s="73">
        <v>40543</v>
      </c>
      <c r="B2274" s="130">
        <v>1257.6400149999999</v>
      </c>
      <c r="C2274" s="125">
        <f t="shared" si="148"/>
        <v>1.1883801249864323E-2</v>
      </c>
      <c r="D2274" s="128">
        <f t="shared" si="149"/>
        <v>11883.801249864324</v>
      </c>
      <c r="E2274" s="128">
        <f t="shared" ca="1" si="150"/>
        <v>82254.158174250464</v>
      </c>
      <c r="F2274" s="124">
        <f t="shared" ca="1" si="151"/>
        <v>0.10657092956444369</v>
      </c>
      <c r="G2274" s="128"/>
      <c r="H2274" s="128"/>
      <c r="I2274" s="124"/>
      <c r="J2274" s="125"/>
      <c r="K2274" s="128"/>
    </row>
    <row r="2275" spans="1:11" x14ac:dyDescent="0.3">
      <c r="A2275" s="73">
        <v>40542</v>
      </c>
      <c r="B2275" s="130">
        <v>1257.880005</v>
      </c>
      <c r="C2275" s="125">
        <f t="shared" si="148"/>
        <v>1.833668658204024E-2</v>
      </c>
      <c r="D2275" s="128">
        <f t="shared" si="149"/>
        <v>18336.686582040242</v>
      </c>
      <c r="E2275" s="128">
        <f t="shared" ca="1" si="150"/>
        <v>82254.158174250464</v>
      </c>
      <c r="F2275" s="124">
        <f t="shared" ca="1" si="151"/>
        <v>0.11023046637861289</v>
      </c>
      <c r="G2275" s="128"/>
      <c r="H2275" s="128"/>
      <c r="I2275" s="124"/>
      <c r="J2275" s="125"/>
      <c r="K2275" s="128"/>
    </row>
    <row r="2276" spans="1:11" x14ac:dyDescent="0.3">
      <c r="A2276" s="73">
        <v>40541</v>
      </c>
      <c r="B2276" s="130">
        <v>1259.780029</v>
      </c>
      <c r="C2276" s="125">
        <f t="shared" si="148"/>
        <v>1.4650620171007489E-2</v>
      </c>
      <c r="D2276" s="128">
        <f t="shared" si="149"/>
        <v>14650.620171007489</v>
      </c>
      <c r="E2276" s="128">
        <f t="shared" ca="1" si="150"/>
        <v>82254.158174250464</v>
      </c>
      <c r="F2276" s="124">
        <f t="shared" ca="1" si="151"/>
        <v>0.12974626142400703</v>
      </c>
      <c r="G2276" s="128"/>
      <c r="H2276" s="128"/>
      <c r="I2276" s="124"/>
      <c r="J2276" s="125"/>
      <c r="K2276" s="128"/>
    </row>
    <row r="2277" spans="1:11" x14ac:dyDescent="0.3">
      <c r="A2277" s="73">
        <v>40540</v>
      </c>
      <c r="B2277" s="130">
        <v>1258.51001</v>
      </c>
      <c r="C2277" s="125">
        <f t="shared" si="148"/>
        <v>1.4551093600351894E-2</v>
      </c>
      <c r="D2277" s="128">
        <f t="shared" si="149"/>
        <v>14551.093600351895</v>
      </c>
      <c r="E2277" s="128">
        <f t="shared" ca="1" si="150"/>
        <v>82254.158174250464</v>
      </c>
      <c r="F2277" s="124">
        <f t="shared" ca="1" si="151"/>
        <v>0.11726528367778233</v>
      </c>
      <c r="G2277" s="128"/>
      <c r="H2277" s="128"/>
      <c r="I2277" s="124"/>
      <c r="J2277" s="125"/>
      <c r="K2277" s="128"/>
    </row>
    <row r="2278" spans="1:11" x14ac:dyDescent="0.3">
      <c r="A2278" s="73">
        <v>40539</v>
      </c>
      <c r="B2278" s="130">
        <v>1257.540039</v>
      </c>
      <c r="C2278" s="125">
        <f t="shared" si="148"/>
        <v>1.381813501158069E-2</v>
      </c>
      <c r="D2278" s="128">
        <f t="shared" si="149"/>
        <v>13818.135011580691</v>
      </c>
      <c r="E2278" s="128">
        <f t="shared" ca="1" si="150"/>
        <v>82254.158174250464</v>
      </c>
      <c r="F2278" s="124">
        <f t="shared" ca="1" si="151"/>
        <v>0.11662235279212863</v>
      </c>
      <c r="G2278" s="128"/>
      <c r="H2278" s="128"/>
      <c r="I2278" s="124"/>
      <c r="J2278" s="125"/>
      <c r="K2278" s="128"/>
    </row>
    <row r="2279" spans="1:11" x14ac:dyDescent="0.3">
      <c r="A2279" s="73">
        <v>40535</v>
      </c>
      <c r="B2279" s="130">
        <v>1256.7700199999999</v>
      </c>
      <c r="C2279" s="125">
        <f t="shared" si="148"/>
        <v>1.9278199513381944E-2</v>
      </c>
      <c r="D2279" s="128">
        <f t="shared" si="149"/>
        <v>19278.199513381944</v>
      </c>
      <c r="E2279" s="128">
        <f t="shared" ca="1" si="150"/>
        <v>82254.158174250464</v>
      </c>
      <c r="F2279" s="124">
        <f t="shared" ca="1" si="151"/>
        <v>0.11437513316703707</v>
      </c>
      <c r="G2279" s="128"/>
      <c r="H2279" s="128"/>
      <c r="I2279" s="124"/>
      <c r="J2279" s="125"/>
      <c r="K2279" s="128"/>
    </row>
    <row r="2280" spans="1:11" x14ac:dyDescent="0.3">
      <c r="A2280" s="73">
        <v>40534</v>
      </c>
      <c r="B2280" s="130">
        <v>1258.839966</v>
      </c>
      <c r="C2280" s="125">
        <f t="shared" si="148"/>
        <v>2.4880268569440256E-2</v>
      </c>
      <c r="D2280" s="128">
        <f t="shared" si="149"/>
        <v>24880.268569440257</v>
      </c>
      <c r="E2280" s="128">
        <f t="shared" ca="1" si="150"/>
        <v>82254.158174250464</v>
      </c>
      <c r="F2280" s="124">
        <f t="shared" ca="1" si="151"/>
        <v>0.11749874684856798</v>
      </c>
      <c r="G2280" s="128"/>
      <c r="H2280" s="128"/>
      <c r="I2280" s="124"/>
      <c r="J2280" s="125"/>
      <c r="K2280" s="128"/>
    </row>
    <row r="2281" spans="1:11" x14ac:dyDescent="0.3">
      <c r="A2281" s="73">
        <v>40533</v>
      </c>
      <c r="B2281" s="130">
        <v>1254.599976</v>
      </c>
      <c r="C2281" s="125">
        <f t="shared" si="148"/>
        <v>2.5209377732379856E-2</v>
      </c>
      <c r="D2281" s="128">
        <f t="shared" si="149"/>
        <v>25209.377732379857</v>
      </c>
      <c r="E2281" s="128">
        <f t="shared" ca="1" si="150"/>
        <v>82254.158174250464</v>
      </c>
      <c r="F2281" s="124">
        <f t="shared" ca="1" si="151"/>
        <v>0.11958880060148602</v>
      </c>
      <c r="G2281" s="128"/>
      <c r="H2281" s="128"/>
      <c r="I2281" s="124"/>
      <c r="J2281" s="125"/>
      <c r="K2281" s="128"/>
    </row>
    <row r="2282" spans="1:11" x14ac:dyDescent="0.3">
      <c r="A2282" s="73">
        <v>40532</v>
      </c>
      <c r="B2282" s="130">
        <v>1247.079956</v>
      </c>
      <c r="C2282" s="125">
        <f t="shared" si="148"/>
        <v>1.9589215365578339E-2</v>
      </c>
      <c r="D2282" s="128">
        <f t="shared" si="149"/>
        <v>19589.215365578337</v>
      </c>
      <c r="E2282" s="128">
        <f t="shared" ca="1" si="150"/>
        <v>82254.158174250464</v>
      </c>
      <c r="F2282" s="124">
        <f t="shared" ca="1" si="151"/>
        <v>0.11543615828990261</v>
      </c>
      <c r="G2282" s="128"/>
      <c r="H2282" s="128"/>
      <c r="I2282" s="124"/>
      <c r="J2282" s="125"/>
      <c r="K2282" s="128"/>
    </row>
    <row r="2283" spans="1:11" x14ac:dyDescent="0.3">
      <c r="A2283" s="73">
        <v>40529</v>
      </c>
      <c r="B2283" s="130">
        <v>1243.910034</v>
      </c>
      <c r="C2283" s="125">
        <f t="shared" si="148"/>
        <v>1.5677240825511696E-2</v>
      </c>
      <c r="D2283" s="128">
        <f t="shared" si="149"/>
        <v>15677.240825511695</v>
      </c>
      <c r="E2283" s="128">
        <f t="shared" ca="1" si="150"/>
        <v>82254.158174250464</v>
      </c>
      <c r="F2283" s="124">
        <f t="shared" ca="1" si="151"/>
        <v>0.11656566517506617</v>
      </c>
      <c r="G2283" s="128"/>
      <c r="H2283" s="128"/>
      <c r="I2283" s="124"/>
      <c r="J2283" s="125"/>
      <c r="K2283" s="128"/>
    </row>
    <row r="2284" spans="1:11" x14ac:dyDescent="0.3">
      <c r="A2284" s="73">
        <v>40528</v>
      </c>
      <c r="B2284" s="130">
        <v>1242.869995</v>
      </c>
      <c r="C2284" s="125">
        <f t="shared" si="148"/>
        <v>1.7469866064176776E-2</v>
      </c>
      <c r="D2284" s="128">
        <f t="shared" si="149"/>
        <v>17469.866064176775</v>
      </c>
      <c r="E2284" s="128">
        <f t="shared" ca="1" si="150"/>
        <v>82254.158174250464</v>
      </c>
      <c r="F2284" s="124">
        <f t="shared" ca="1" si="151"/>
        <v>0.1273504292118266</v>
      </c>
      <c r="G2284" s="128"/>
      <c r="H2284" s="128"/>
      <c r="I2284" s="124"/>
      <c r="J2284" s="125"/>
      <c r="K2284" s="128"/>
    </row>
    <row r="2285" spans="1:11" x14ac:dyDescent="0.3">
      <c r="A2285" s="73">
        <v>40527</v>
      </c>
      <c r="B2285" s="130">
        <v>1235.2299800000001</v>
      </c>
      <c r="C2285" s="125">
        <f t="shared" si="148"/>
        <v>2.4177730401715891E-2</v>
      </c>
      <c r="D2285" s="128">
        <f t="shared" si="149"/>
        <v>24177.730401715889</v>
      </c>
      <c r="E2285" s="128">
        <f t="shared" ca="1" si="150"/>
        <v>82254.158174250464</v>
      </c>
      <c r="F2285" s="124">
        <f t="shared" ca="1" si="151"/>
        <v>0.12695243922515442</v>
      </c>
      <c r="G2285" s="128"/>
      <c r="H2285" s="128"/>
      <c r="I2285" s="124"/>
      <c r="J2285" s="125"/>
      <c r="K2285" s="128"/>
    </row>
    <row r="2286" spans="1:11" x14ac:dyDescent="0.3">
      <c r="A2286" s="73">
        <v>40526</v>
      </c>
      <c r="B2286" s="130">
        <v>1241.589966</v>
      </c>
      <c r="C2286" s="125">
        <f t="shared" si="148"/>
        <v>5.1704641452265943E-2</v>
      </c>
      <c r="D2286" s="128">
        <f t="shared" si="149"/>
        <v>51704.64145226594</v>
      </c>
      <c r="E2286" s="128">
        <f t="shared" ca="1" si="150"/>
        <v>82254.158174250464</v>
      </c>
      <c r="F2286" s="124">
        <f t="shared" ca="1" si="151"/>
        <v>0.11937639116615428</v>
      </c>
      <c r="G2286" s="128"/>
      <c r="H2286" s="128"/>
      <c r="I2286" s="124"/>
      <c r="J2286" s="125"/>
      <c r="K2286" s="128"/>
    </row>
    <row r="2287" spans="1:11" x14ac:dyDescent="0.3">
      <c r="A2287" s="73">
        <v>40525</v>
      </c>
      <c r="B2287" s="130">
        <v>1240.459961</v>
      </c>
      <c r="C2287" s="125">
        <f t="shared" si="148"/>
        <v>4.4369191213972536E-2</v>
      </c>
      <c r="D2287" s="128">
        <f t="shared" si="149"/>
        <v>44369.191213972539</v>
      </c>
      <c r="E2287" s="128">
        <f t="shared" ca="1" si="150"/>
        <v>82254.158174250464</v>
      </c>
      <c r="F2287" s="124">
        <f t="shared" ca="1" si="151"/>
        <v>0.11961938077365319</v>
      </c>
      <c r="G2287" s="128"/>
      <c r="H2287" s="128"/>
      <c r="I2287" s="124"/>
      <c r="J2287" s="125"/>
      <c r="K2287" s="128"/>
    </row>
    <row r="2288" spans="1:11" x14ac:dyDescent="0.3">
      <c r="A2288" s="73">
        <v>40522</v>
      </c>
      <c r="B2288" s="130">
        <v>1240.400024</v>
      </c>
      <c r="C2288" s="125">
        <f t="shared" si="148"/>
        <v>4.2878761535992682E-2</v>
      </c>
      <c r="D2288" s="128">
        <f t="shared" si="149"/>
        <v>42878.761535992679</v>
      </c>
      <c r="E2288" s="128">
        <f t="shared" ca="1" si="150"/>
        <v>82254.158174250464</v>
      </c>
      <c r="F2288" s="124">
        <f t="shared" ca="1" si="151"/>
        <v>0.11335509123903953</v>
      </c>
      <c r="G2288" s="128"/>
      <c r="H2288" s="128"/>
      <c r="I2288" s="124"/>
      <c r="J2288" s="125"/>
      <c r="K2288" s="128"/>
    </row>
    <row r="2289" spans="1:11" x14ac:dyDescent="0.3">
      <c r="A2289" s="73">
        <v>40521</v>
      </c>
      <c r="B2289" s="130">
        <v>1233</v>
      </c>
      <c r="C2289" s="125">
        <f t="shared" si="148"/>
        <v>2.8914778398593688E-2</v>
      </c>
      <c r="D2289" s="128">
        <f t="shared" si="149"/>
        <v>28914.778398593688</v>
      </c>
      <c r="E2289" s="128">
        <f t="shared" ca="1" si="150"/>
        <v>82254.158174250464</v>
      </c>
      <c r="F2289" s="124">
        <f t="shared" ca="1" si="151"/>
        <v>0.11441505600083879</v>
      </c>
      <c r="G2289" s="128"/>
      <c r="H2289" s="128"/>
      <c r="I2289" s="124"/>
      <c r="J2289" s="125"/>
      <c r="K2289" s="128"/>
    </row>
    <row r="2290" spans="1:11" x14ac:dyDescent="0.3">
      <c r="A2290" s="73">
        <v>40520</v>
      </c>
      <c r="B2290" s="130">
        <v>1228.280029</v>
      </c>
      <c r="C2290" s="125">
        <f t="shared" si="148"/>
        <v>4.027173850536081E-2</v>
      </c>
      <c r="D2290" s="128">
        <f t="shared" si="149"/>
        <v>40271.738505360809</v>
      </c>
      <c r="E2290" s="128">
        <f t="shared" ca="1" si="150"/>
        <v>82254.158174250464</v>
      </c>
      <c r="F2290" s="124">
        <f t="shared" ca="1" si="151"/>
        <v>0.11423781534150468</v>
      </c>
      <c r="G2290" s="128"/>
      <c r="H2290" s="128"/>
      <c r="I2290" s="124"/>
      <c r="J2290" s="125"/>
      <c r="K2290" s="128"/>
    </row>
    <row r="2291" spans="1:11" x14ac:dyDescent="0.3">
      <c r="A2291" s="73">
        <v>40519</v>
      </c>
      <c r="B2291" s="130">
        <v>1223.75</v>
      </c>
      <c r="C2291" s="125">
        <f t="shared" si="148"/>
        <v>2.1630630748214585E-2</v>
      </c>
      <c r="D2291" s="128">
        <f t="shared" si="149"/>
        <v>21630.630748214586</v>
      </c>
      <c r="E2291" s="128">
        <f t="shared" ca="1" si="150"/>
        <v>82254.158174250464</v>
      </c>
      <c r="F2291" s="124">
        <f t="shared" ca="1" si="151"/>
        <v>0.11661120919197887</v>
      </c>
      <c r="G2291" s="128"/>
      <c r="H2291" s="128"/>
      <c r="I2291" s="124"/>
      <c r="J2291" s="125"/>
      <c r="K2291" s="128"/>
    </row>
    <row r="2292" spans="1:11" x14ac:dyDescent="0.3">
      <c r="A2292" s="73">
        <v>40518</v>
      </c>
      <c r="B2292" s="130">
        <v>1223.119995</v>
      </c>
      <c r="C2292" s="125">
        <f t="shared" si="148"/>
        <v>1.9496066106474919E-2</v>
      </c>
      <c r="D2292" s="128">
        <f t="shared" si="149"/>
        <v>19496.066106474918</v>
      </c>
      <c r="E2292" s="128">
        <f t="shared" ca="1" si="150"/>
        <v>82254.158174250464</v>
      </c>
      <c r="F2292" s="124">
        <f t="shared" ca="1" si="151"/>
        <v>0.12013486188614464</v>
      </c>
      <c r="G2292" s="128"/>
      <c r="H2292" s="128"/>
      <c r="I2292" s="124"/>
      <c r="J2292" s="125"/>
      <c r="K2292" s="128"/>
    </row>
    <row r="2293" spans="1:11" x14ac:dyDescent="0.3">
      <c r="A2293" s="73">
        <v>40515</v>
      </c>
      <c r="B2293" s="130">
        <v>1224.709961</v>
      </c>
      <c r="C2293" s="125">
        <f t="shared" si="148"/>
        <v>2.3414603098096842E-2</v>
      </c>
      <c r="D2293" s="128">
        <f t="shared" si="149"/>
        <v>23414.603098096843</v>
      </c>
      <c r="E2293" s="128">
        <f t="shared" ca="1" si="150"/>
        <v>82254.158174250464</v>
      </c>
      <c r="F2293" s="124">
        <f t="shared" ca="1" si="151"/>
        <v>0.11009287196918205</v>
      </c>
      <c r="G2293" s="128"/>
      <c r="H2293" s="128"/>
      <c r="I2293" s="124"/>
      <c r="J2293" s="125"/>
      <c r="K2293" s="128"/>
    </row>
    <row r="2294" spans="1:11" x14ac:dyDescent="0.3">
      <c r="A2294" s="73">
        <v>40514</v>
      </c>
      <c r="B2294" s="130">
        <v>1221.530029</v>
      </c>
      <c r="C2294" s="125">
        <f t="shared" si="148"/>
        <v>3.6433419797161193E-2</v>
      </c>
      <c r="D2294" s="128">
        <f t="shared" si="149"/>
        <v>36433.419797161194</v>
      </c>
      <c r="E2294" s="128">
        <f t="shared" ca="1" si="150"/>
        <v>82254.158174250464</v>
      </c>
      <c r="F2294" s="124">
        <f t="shared" ca="1" si="151"/>
        <v>0.10447752318265291</v>
      </c>
      <c r="G2294" s="128"/>
      <c r="H2294" s="128"/>
      <c r="I2294" s="124"/>
      <c r="J2294" s="125"/>
      <c r="K2294" s="128"/>
    </row>
    <row r="2295" spans="1:11" x14ac:dyDescent="0.3">
      <c r="A2295" s="73">
        <v>40513</v>
      </c>
      <c r="B2295" s="130">
        <v>1206.0699460000001</v>
      </c>
      <c r="C2295" s="125">
        <f t="shared" si="148"/>
        <v>2.3533089600730861E-2</v>
      </c>
      <c r="D2295" s="128">
        <f t="shared" si="149"/>
        <v>23533.089600730862</v>
      </c>
      <c r="E2295" s="128">
        <f t="shared" ca="1" si="150"/>
        <v>82254.158174250464</v>
      </c>
      <c r="F2295" s="124">
        <f t="shared" ca="1" si="151"/>
        <v>9.6506925734321847E-2</v>
      </c>
      <c r="G2295" s="128"/>
      <c r="H2295" s="128"/>
      <c r="I2295" s="124"/>
      <c r="J2295" s="125"/>
      <c r="K2295" s="128"/>
    </row>
    <row r="2296" spans="1:11" x14ac:dyDescent="0.3">
      <c r="A2296" s="73">
        <v>40512</v>
      </c>
      <c r="B2296" s="130">
        <v>1180.5500489999999</v>
      </c>
      <c r="C2296" s="125">
        <f t="shared" si="148"/>
        <v>-1.4360217908578665E-2</v>
      </c>
      <c r="D2296" s="128">
        <f t="shared" si="149"/>
        <v>-14360.217908578665</v>
      </c>
      <c r="E2296" s="128">
        <f t="shared" ca="1" si="150"/>
        <v>82254.158174250464</v>
      </c>
      <c r="F2296" s="124">
        <f t="shared" ca="1" si="151"/>
        <v>6.4287313514544309E-2</v>
      </c>
      <c r="G2296" s="128"/>
      <c r="H2296" s="128"/>
      <c r="I2296" s="124"/>
      <c r="J2296" s="125"/>
      <c r="K2296" s="128"/>
    </row>
    <row r="2297" spans="1:11" x14ac:dyDescent="0.3">
      <c r="A2297" s="73">
        <v>40511</v>
      </c>
      <c r="B2297" s="130">
        <v>1187.76001</v>
      </c>
      <c r="C2297" s="125">
        <f t="shared" si="148"/>
        <v>-9.5479118522765472E-3</v>
      </c>
      <c r="D2297" s="128">
        <f t="shared" si="149"/>
        <v>-9547.9118522765475</v>
      </c>
      <c r="E2297" s="128">
        <f t="shared" ca="1" si="150"/>
        <v>82254.158174250464</v>
      </c>
      <c r="F2297" s="124">
        <f t="shared" ca="1" si="151"/>
        <v>7.1154181832975061E-2</v>
      </c>
      <c r="G2297" s="128"/>
      <c r="H2297" s="128"/>
      <c r="I2297" s="124"/>
      <c r="J2297" s="125"/>
      <c r="K2297" s="128"/>
    </row>
    <row r="2298" spans="1:11" x14ac:dyDescent="0.3">
      <c r="A2298" s="73">
        <v>40508</v>
      </c>
      <c r="B2298" s="130">
        <v>1189.400024</v>
      </c>
      <c r="C2298" s="125">
        <f t="shared" si="148"/>
        <v>-1.9892227882231328E-2</v>
      </c>
      <c r="D2298" s="128">
        <f t="shared" si="149"/>
        <v>-19892.227882231327</v>
      </c>
      <c r="E2298" s="128">
        <f t="shared" ca="1" si="150"/>
        <v>82254.158174250464</v>
      </c>
      <c r="F2298" s="124">
        <f t="shared" ca="1" si="151"/>
        <v>8.5585479196510272E-2</v>
      </c>
      <c r="G2298" s="128"/>
      <c r="H2298" s="128"/>
      <c r="I2298" s="124"/>
      <c r="J2298" s="125"/>
      <c r="K2298" s="128"/>
    </row>
    <row r="2299" spans="1:11" x14ac:dyDescent="0.3">
      <c r="A2299" s="73">
        <v>40506</v>
      </c>
      <c r="B2299" s="130">
        <v>1198.349976</v>
      </c>
      <c r="C2299" s="125">
        <f t="shared" si="148"/>
        <v>-1.670617755786119E-2</v>
      </c>
      <c r="D2299" s="128">
        <f t="shared" si="149"/>
        <v>-16706.177557861189</v>
      </c>
      <c r="E2299" s="128">
        <f t="shared" ca="1" si="150"/>
        <v>82254.158174250464</v>
      </c>
      <c r="F2299" s="124">
        <f t="shared" ca="1" si="151"/>
        <v>9.7902854793931571E-2</v>
      </c>
      <c r="G2299" s="128"/>
      <c r="H2299" s="128"/>
      <c r="I2299" s="124"/>
      <c r="J2299" s="125"/>
      <c r="K2299" s="128"/>
    </row>
    <row r="2300" spans="1:11" x14ac:dyDescent="0.3">
      <c r="A2300" s="73">
        <v>40505</v>
      </c>
      <c r="B2300" s="130">
        <v>1180.7299800000001</v>
      </c>
      <c r="C2300" s="125">
        <f t="shared" si="148"/>
        <v>-2.6924380545421789E-2</v>
      </c>
      <c r="D2300" s="128">
        <f t="shared" si="149"/>
        <v>-26924.380545421787</v>
      </c>
      <c r="E2300" s="128">
        <f t="shared" ca="1" si="150"/>
        <v>82254.158174250464</v>
      </c>
      <c r="F2300" s="124">
        <f t="shared" ca="1" si="151"/>
        <v>6.3117307009907586E-2</v>
      </c>
      <c r="G2300" s="128"/>
      <c r="H2300" s="128"/>
      <c r="I2300" s="124"/>
      <c r="J2300" s="125"/>
      <c r="K2300" s="128"/>
    </row>
    <row r="2301" spans="1:11" x14ac:dyDescent="0.3">
      <c r="A2301" s="73">
        <v>40504</v>
      </c>
      <c r="B2301" s="130">
        <v>1197.839966</v>
      </c>
      <c r="C2301" s="125">
        <f t="shared" si="148"/>
        <v>-2.077255998365013E-2</v>
      </c>
      <c r="D2301" s="128">
        <f t="shared" si="149"/>
        <v>-20772.559983650128</v>
      </c>
      <c r="E2301" s="128">
        <f t="shared" ca="1" si="150"/>
        <v>82254.158174250464</v>
      </c>
      <c r="F2301" s="124">
        <f t="shared" ca="1" si="151"/>
        <v>8.3380762446399581E-2</v>
      </c>
      <c r="G2301" s="128"/>
      <c r="H2301" s="128"/>
      <c r="I2301" s="124"/>
      <c r="J2301" s="125"/>
      <c r="K2301" s="128"/>
    </row>
    <row r="2302" spans="1:11" x14ac:dyDescent="0.3">
      <c r="A2302" s="73">
        <v>40501</v>
      </c>
      <c r="B2302" s="130">
        <v>1199.7299800000001</v>
      </c>
      <c r="C2302" s="125">
        <f t="shared" si="148"/>
        <v>-2.1307661223953778E-2</v>
      </c>
      <c r="D2302" s="128">
        <f t="shared" si="149"/>
        <v>-21307.661223953779</v>
      </c>
      <c r="E2302" s="128">
        <f t="shared" ca="1" si="150"/>
        <v>82254.158174250464</v>
      </c>
      <c r="F2302" s="124">
        <f t="shared" ca="1" si="151"/>
        <v>8.4511490133348133E-2</v>
      </c>
      <c r="G2302" s="128"/>
      <c r="H2302" s="128"/>
      <c r="I2302" s="124"/>
      <c r="J2302" s="125"/>
      <c r="K2302" s="128"/>
    </row>
    <row r="2303" spans="1:11" x14ac:dyDescent="0.3">
      <c r="A2303" s="73">
        <v>40500</v>
      </c>
      <c r="B2303" s="130">
        <v>1196.6899410000001</v>
      </c>
      <c r="C2303" s="125">
        <f t="shared" si="148"/>
        <v>-1.9958164891543451E-2</v>
      </c>
      <c r="D2303" s="128">
        <f t="shared" si="149"/>
        <v>-19958.164891543449</v>
      </c>
      <c r="E2303" s="128">
        <f t="shared" ca="1" si="150"/>
        <v>82254.158174250464</v>
      </c>
      <c r="F2303" s="124">
        <f t="shared" ca="1" si="151"/>
        <v>9.6492454981342846E-2</v>
      </c>
      <c r="G2303" s="128"/>
      <c r="H2303" s="128"/>
      <c r="I2303" s="124"/>
      <c r="J2303" s="125"/>
      <c r="K2303" s="128"/>
    </row>
    <row r="2304" spans="1:11" x14ac:dyDescent="0.3">
      <c r="A2304" s="73">
        <v>40499</v>
      </c>
      <c r="B2304" s="130">
        <v>1178.589966</v>
      </c>
      <c r="C2304" s="125">
        <f t="shared" si="148"/>
        <v>-1.6169150581485936E-2</v>
      </c>
      <c r="D2304" s="128">
        <f t="shared" si="149"/>
        <v>-16169.150581485936</v>
      </c>
      <c r="E2304" s="128">
        <f t="shared" ca="1" si="150"/>
        <v>82254.158174250464</v>
      </c>
      <c r="F2304" s="124">
        <f t="shared" ca="1" si="151"/>
        <v>7.6436149571223355E-2</v>
      </c>
      <c r="G2304" s="128"/>
      <c r="H2304" s="128"/>
      <c r="I2304" s="124"/>
      <c r="J2304" s="125"/>
      <c r="K2304" s="128"/>
    </row>
    <row r="2305" spans="1:11" x14ac:dyDescent="0.3">
      <c r="A2305" s="73">
        <v>40498</v>
      </c>
      <c r="B2305" s="130">
        <v>1178.339966</v>
      </c>
      <c r="C2305" s="125">
        <f t="shared" si="148"/>
        <v>-1.2760023030941925E-2</v>
      </c>
      <c r="D2305" s="128">
        <f t="shared" si="149"/>
        <v>-12760.023030941926</v>
      </c>
      <c r="E2305" s="128">
        <f t="shared" ca="1" si="150"/>
        <v>82254.158174250464</v>
      </c>
      <c r="F2305" s="124">
        <f t="shared" ca="1" si="151"/>
        <v>6.1758797958027634E-2</v>
      </c>
      <c r="G2305" s="128"/>
      <c r="H2305" s="128"/>
      <c r="I2305" s="124"/>
      <c r="J2305" s="125"/>
      <c r="K2305" s="128"/>
    </row>
    <row r="2306" spans="1:11" x14ac:dyDescent="0.3">
      <c r="A2306" s="73">
        <v>40497</v>
      </c>
      <c r="B2306" s="130">
        <v>1197.75</v>
      </c>
      <c r="C2306" s="125">
        <f t="shared" si="148"/>
        <v>1.128860242790064E-2</v>
      </c>
      <c r="D2306" s="128">
        <f t="shared" si="149"/>
        <v>11288.60242790064</v>
      </c>
      <c r="E2306" s="128">
        <f t="shared" ca="1" si="150"/>
        <v>82254.158174250464</v>
      </c>
      <c r="F2306" s="124">
        <f t="shared" ca="1" si="151"/>
        <v>7.8743117526594464E-2</v>
      </c>
      <c r="G2306" s="128"/>
      <c r="H2306" s="128"/>
      <c r="I2306" s="124"/>
      <c r="J2306" s="125"/>
      <c r="K2306" s="128"/>
    </row>
    <row r="2307" spans="1:11" x14ac:dyDescent="0.3">
      <c r="A2307" s="73">
        <v>40494</v>
      </c>
      <c r="B2307" s="130">
        <v>1199.209961</v>
      </c>
      <c r="C2307" s="125">
        <f t="shared" si="148"/>
        <v>1.3479667076723212E-2</v>
      </c>
      <c r="D2307" s="128">
        <f t="shared" si="149"/>
        <v>13479.667076723212</v>
      </c>
      <c r="E2307" s="128">
        <f t="shared" ca="1" si="150"/>
        <v>82254.158174250464</v>
      </c>
      <c r="F2307" s="124">
        <f t="shared" ca="1" si="151"/>
        <v>8.1051030405210112E-2</v>
      </c>
      <c r="G2307" s="128"/>
      <c r="H2307" s="128"/>
      <c r="I2307" s="124"/>
      <c r="J2307" s="125"/>
      <c r="K2307" s="128"/>
    </row>
    <row r="2308" spans="1:11" x14ac:dyDescent="0.3">
      <c r="A2308" s="73">
        <v>40493</v>
      </c>
      <c r="B2308" s="130">
        <v>1213.540039</v>
      </c>
      <c r="C2308" s="125">
        <f t="shared" si="148"/>
        <v>2.5139814214588219E-2</v>
      </c>
      <c r="D2308" s="128">
        <f t="shared" si="149"/>
        <v>25139.814214588219</v>
      </c>
      <c r="E2308" s="128">
        <f t="shared" ca="1" si="150"/>
        <v>82254.158174250464</v>
      </c>
      <c r="F2308" s="124">
        <f t="shared" ca="1" si="151"/>
        <v>0.10979630280931141</v>
      </c>
      <c r="G2308" s="128"/>
      <c r="H2308" s="128"/>
      <c r="I2308" s="124"/>
      <c r="J2308" s="125"/>
      <c r="K2308" s="128"/>
    </row>
    <row r="2309" spans="1:11" x14ac:dyDescent="0.3">
      <c r="A2309" s="73">
        <v>40492</v>
      </c>
      <c r="B2309" s="130">
        <v>1218.709961</v>
      </c>
      <c r="C2309" s="125">
        <f t="shared" si="148"/>
        <v>3.0665154131331196E-2</v>
      </c>
      <c r="D2309" s="128">
        <f t="shared" si="149"/>
        <v>30665.154131331197</v>
      </c>
      <c r="E2309" s="128">
        <f t="shared" ca="1" si="150"/>
        <v>82254.158174250464</v>
      </c>
      <c r="F2309" s="124">
        <f t="shared" ca="1" si="151"/>
        <v>0.12092083827784883</v>
      </c>
      <c r="G2309" s="128"/>
      <c r="H2309" s="128"/>
      <c r="I2309" s="124"/>
      <c r="J2309" s="125"/>
      <c r="K2309" s="128"/>
    </row>
    <row r="2310" spans="1:11" x14ac:dyDescent="0.3">
      <c r="A2310" s="73">
        <v>40491</v>
      </c>
      <c r="B2310" s="130">
        <v>1213.400024</v>
      </c>
      <c r="C2310" s="125">
        <f t="shared" si="148"/>
        <v>2.3413522358217698E-2</v>
      </c>
      <c r="D2310" s="128">
        <f t="shared" si="149"/>
        <v>23413.522358217699</v>
      </c>
      <c r="E2310" s="128">
        <f t="shared" ca="1" si="150"/>
        <v>82254.158174250464</v>
      </c>
      <c r="F2310" s="124">
        <f t="shared" ca="1" si="151"/>
        <v>0.10458713434937206</v>
      </c>
      <c r="G2310" s="128"/>
      <c r="H2310" s="128"/>
      <c r="I2310" s="124"/>
      <c r="J2310" s="125"/>
      <c r="K2310" s="128"/>
    </row>
    <row r="2311" spans="1:11" x14ac:dyDescent="0.3">
      <c r="A2311" s="73">
        <v>40490</v>
      </c>
      <c r="B2311" s="130">
        <v>1223.25</v>
      </c>
      <c r="C2311" s="125">
        <f t="shared" si="148"/>
        <v>3.1738672727090744E-2</v>
      </c>
      <c r="D2311" s="128">
        <f t="shared" si="149"/>
        <v>31738.672727090743</v>
      </c>
      <c r="E2311" s="128">
        <f t="shared" ca="1" si="150"/>
        <v>82254.158174250464</v>
      </c>
      <c r="F2311" s="124">
        <f t="shared" ca="1" si="151"/>
        <v>0.11915717953946281</v>
      </c>
      <c r="G2311" s="128"/>
      <c r="H2311" s="128"/>
      <c r="I2311" s="124"/>
      <c r="J2311" s="125"/>
      <c r="K2311" s="128"/>
    </row>
    <row r="2312" spans="1:11" x14ac:dyDescent="0.3">
      <c r="A2312" s="73">
        <v>40487</v>
      </c>
      <c r="B2312" s="130">
        <v>1225.849976</v>
      </c>
      <c r="C2312" s="125">
        <f t="shared" ref="C2312:C2375" si="152">B2312/B2322-1</f>
        <v>3.6151419676321517E-2</v>
      </c>
      <c r="D2312" s="128">
        <f t="shared" ref="D2312:D2375" si="153">C2312*$B$5</f>
        <v>36151.419676321515</v>
      </c>
      <c r="E2312" s="128">
        <f t="shared" ref="E2312:E2375" ca="1" si="154">ABS(_xlfn.PERCENTILE.INC(OFFSET(D2312,0,0,Window),1-VaRLevel))</f>
        <v>82254.158174250464</v>
      </c>
      <c r="F2312" s="124">
        <f t="shared" ca="1" si="151"/>
        <v>0.12146414292130703</v>
      </c>
      <c r="G2312" s="128"/>
      <c r="H2312" s="128"/>
      <c r="I2312" s="124"/>
      <c r="J2312" s="125"/>
      <c r="K2312" s="128"/>
    </row>
    <row r="2313" spans="1:11" x14ac:dyDescent="0.3">
      <c r="A2313" s="73">
        <v>40486</v>
      </c>
      <c r="B2313" s="130">
        <v>1221.0600589999999</v>
      </c>
      <c r="C2313" s="125">
        <f t="shared" si="152"/>
        <v>3.4568695587678056E-2</v>
      </c>
      <c r="D2313" s="128">
        <f t="shared" si="153"/>
        <v>34568.695587678056</v>
      </c>
      <c r="E2313" s="128">
        <f t="shared" ca="1" si="154"/>
        <v>82254.158174250464</v>
      </c>
      <c r="F2313" s="124">
        <f t="shared" ref="F2313:F2376" ca="1" si="155">B2313/OFFSET(B2313,250,0)-1</f>
        <v>0.14192462643382897</v>
      </c>
      <c r="G2313" s="128"/>
      <c r="H2313" s="128"/>
      <c r="I2313" s="124"/>
      <c r="J2313" s="125"/>
      <c r="K2313" s="128"/>
    </row>
    <row r="2314" spans="1:11" x14ac:dyDescent="0.3">
      <c r="A2314" s="73">
        <v>40485</v>
      </c>
      <c r="B2314" s="130">
        <v>1197.959961</v>
      </c>
      <c r="C2314" s="125">
        <f t="shared" si="152"/>
        <v>1.6797165316486451E-2</v>
      </c>
      <c r="D2314" s="128">
        <f t="shared" si="153"/>
        <v>16797.165316486451</v>
      </c>
      <c r="E2314" s="128">
        <f t="shared" ca="1" si="154"/>
        <v>82254.158174250464</v>
      </c>
      <c r="F2314" s="124">
        <f t="shared" ca="1" si="155"/>
        <v>0.12312606563135264</v>
      </c>
      <c r="G2314" s="128"/>
      <c r="H2314" s="128"/>
      <c r="I2314" s="124"/>
      <c r="J2314" s="125"/>
      <c r="K2314" s="128"/>
    </row>
    <row r="2315" spans="1:11" x14ac:dyDescent="0.3">
      <c r="A2315" s="73">
        <v>40484</v>
      </c>
      <c r="B2315" s="130">
        <v>1193.5699460000001</v>
      </c>
      <c r="C2315" s="125">
        <f t="shared" si="152"/>
        <v>2.3732671267189254E-2</v>
      </c>
      <c r="D2315" s="128">
        <f t="shared" si="153"/>
        <v>23732.671267189253</v>
      </c>
      <c r="E2315" s="128">
        <f t="shared" ca="1" si="154"/>
        <v>82254.158174250464</v>
      </c>
      <c r="F2315" s="124">
        <f t="shared" ca="1" si="155"/>
        <v>0.14053506545628291</v>
      </c>
      <c r="G2315" s="128"/>
      <c r="H2315" s="128"/>
      <c r="I2315" s="124"/>
      <c r="J2315" s="125"/>
      <c r="K2315" s="128"/>
    </row>
    <row r="2316" spans="1:11" x14ac:dyDescent="0.3">
      <c r="A2316" s="73">
        <v>40483</v>
      </c>
      <c r="B2316" s="130">
        <v>1184.380005</v>
      </c>
      <c r="C2316" s="125">
        <f t="shared" si="152"/>
        <v>-2.7851205008988522E-4</v>
      </c>
      <c r="D2316" s="128">
        <f t="shared" si="153"/>
        <v>-278.51205008988524</v>
      </c>
      <c r="E2316" s="128">
        <f t="shared" ca="1" si="154"/>
        <v>82254.158174250464</v>
      </c>
      <c r="F2316" s="124">
        <f t="shared" ca="1" si="155"/>
        <v>0.132933458145859</v>
      </c>
      <c r="G2316" s="128"/>
      <c r="H2316" s="128"/>
      <c r="I2316" s="124"/>
      <c r="J2316" s="125"/>
      <c r="K2316" s="128"/>
    </row>
    <row r="2317" spans="1:11" x14ac:dyDescent="0.3">
      <c r="A2317" s="73">
        <v>40480</v>
      </c>
      <c r="B2317" s="130">
        <v>1183.26001</v>
      </c>
      <c r="C2317" s="125">
        <f t="shared" si="152"/>
        <v>6.0109925731799407E-3</v>
      </c>
      <c r="D2317" s="128">
        <f t="shared" si="153"/>
        <v>6010.9925731799403</v>
      </c>
      <c r="E2317" s="128">
        <f t="shared" ca="1" si="154"/>
        <v>82254.158174250464</v>
      </c>
      <c r="F2317" s="124">
        <f t="shared" ca="1" si="155"/>
        <v>0.13460801274064127</v>
      </c>
      <c r="G2317" s="128"/>
      <c r="H2317" s="128"/>
      <c r="I2317" s="124"/>
      <c r="J2317" s="125"/>
      <c r="K2317" s="128"/>
    </row>
    <row r="2318" spans="1:11" x14ac:dyDescent="0.3">
      <c r="A2318" s="73">
        <v>40479</v>
      </c>
      <c r="B2318" s="130">
        <v>1183.780029</v>
      </c>
      <c r="C2318" s="125">
        <f t="shared" si="152"/>
        <v>8.4936825370995894E-3</v>
      </c>
      <c r="D2318" s="128">
        <f t="shared" si="153"/>
        <v>8493.6825370995903</v>
      </c>
      <c r="E2318" s="128">
        <f t="shared" ca="1" si="154"/>
        <v>82254.158174250464</v>
      </c>
      <c r="F2318" s="124">
        <f t="shared" ca="1" si="155"/>
        <v>0.14243536069995488</v>
      </c>
      <c r="G2318" s="128"/>
      <c r="H2318" s="128"/>
      <c r="I2318" s="124"/>
      <c r="J2318" s="125"/>
      <c r="K2318" s="128"/>
    </row>
    <row r="2319" spans="1:11" x14ac:dyDescent="0.3">
      <c r="A2319" s="73">
        <v>40478</v>
      </c>
      <c r="B2319" s="130">
        <v>1182.4499510000001</v>
      </c>
      <c r="C2319" s="125">
        <f t="shared" si="152"/>
        <v>3.69236489993785E-3</v>
      </c>
      <c r="D2319" s="128">
        <f t="shared" si="153"/>
        <v>3692.3648999378502</v>
      </c>
      <c r="E2319" s="128">
        <f t="shared" ca="1" si="154"/>
        <v>82254.158174250464</v>
      </c>
      <c r="F2319" s="124">
        <f t="shared" ca="1" si="155"/>
        <v>0.10912566961841175</v>
      </c>
      <c r="G2319" s="128"/>
      <c r="H2319" s="128"/>
      <c r="I2319" s="124"/>
      <c r="J2319" s="125"/>
      <c r="K2319" s="128"/>
    </row>
    <row r="2320" spans="1:11" x14ac:dyDescent="0.3">
      <c r="A2320" s="73">
        <v>40477</v>
      </c>
      <c r="B2320" s="130">
        <v>1185.6400149999999</v>
      </c>
      <c r="C2320" s="125">
        <f t="shared" si="152"/>
        <v>1.3566765029590977E-2</v>
      </c>
      <c r="D2320" s="128">
        <f t="shared" si="153"/>
        <v>13566.765029590977</v>
      </c>
      <c r="E2320" s="128">
        <f t="shared" ca="1" si="154"/>
        <v>82254.158174250464</v>
      </c>
      <c r="F2320" s="124">
        <f t="shared" ca="1" si="155"/>
        <v>0.13716276082041201</v>
      </c>
      <c r="G2320" s="128"/>
      <c r="H2320" s="128"/>
      <c r="I2320" s="124"/>
      <c r="J2320" s="125"/>
      <c r="K2320" s="128"/>
    </row>
    <row r="2321" spans="1:11" x14ac:dyDescent="0.3">
      <c r="A2321" s="73">
        <v>40476</v>
      </c>
      <c r="B2321" s="130">
        <v>1185.619995</v>
      </c>
      <c r="C2321" s="125">
        <f t="shared" si="152"/>
        <v>1.7420150637325493E-2</v>
      </c>
      <c r="D2321" s="128">
        <f t="shared" si="153"/>
        <v>17420.150637325492</v>
      </c>
      <c r="E2321" s="128">
        <f t="shared" ca="1" si="154"/>
        <v>82254.158174250464</v>
      </c>
      <c r="F2321" s="124">
        <f t="shared" ca="1" si="155"/>
        <v>0.11492270816771333</v>
      </c>
      <c r="G2321" s="128"/>
      <c r="H2321" s="128"/>
      <c r="I2321" s="124"/>
      <c r="J2321" s="125"/>
      <c r="K2321" s="128"/>
    </row>
    <row r="2322" spans="1:11" x14ac:dyDescent="0.3">
      <c r="A2322" s="73">
        <v>40473</v>
      </c>
      <c r="B2322" s="130">
        <v>1183.079956</v>
      </c>
      <c r="C2322" s="125">
        <f t="shared" si="152"/>
        <v>1.5388517899562748E-2</v>
      </c>
      <c r="D2322" s="128">
        <f t="shared" si="153"/>
        <v>15388.517899562748</v>
      </c>
      <c r="E2322" s="128">
        <f t="shared" ca="1" si="154"/>
        <v>82254.158174250464</v>
      </c>
      <c r="F2322" s="124">
        <f t="shared" ca="1" si="155"/>
        <v>0.10884297327269854</v>
      </c>
      <c r="G2322" s="128"/>
      <c r="H2322" s="128"/>
      <c r="I2322" s="124"/>
      <c r="J2322" s="125"/>
      <c r="K2322" s="128"/>
    </row>
    <row r="2323" spans="1:11" x14ac:dyDescent="0.3">
      <c r="A2323" s="73">
        <v>40472</v>
      </c>
      <c r="B2323" s="130">
        <v>1180.26001</v>
      </c>
      <c r="C2323" s="125">
        <f t="shared" si="152"/>
        <v>1.9169947903366902E-2</v>
      </c>
      <c r="D2323" s="128">
        <f t="shared" si="153"/>
        <v>19169.947903366901</v>
      </c>
      <c r="E2323" s="128">
        <f t="shared" ca="1" si="154"/>
        <v>82254.158174250464</v>
      </c>
      <c r="F2323" s="124">
        <f t="shared" ca="1" si="155"/>
        <v>9.3238269949720731E-2</v>
      </c>
      <c r="G2323" s="128"/>
      <c r="H2323" s="128"/>
      <c r="I2323" s="124"/>
      <c r="J2323" s="125"/>
      <c r="K2323" s="128"/>
    </row>
    <row r="2324" spans="1:11" x14ac:dyDescent="0.3">
      <c r="A2324" s="73">
        <v>40471</v>
      </c>
      <c r="B2324" s="130">
        <v>1178.170044</v>
      </c>
      <c r="C2324" s="125">
        <f t="shared" si="152"/>
        <v>1.569012427477734E-2</v>
      </c>
      <c r="D2324" s="128">
        <f t="shared" si="153"/>
        <v>15690.124274777339</v>
      </c>
      <c r="E2324" s="128">
        <f t="shared" ca="1" si="154"/>
        <v>82254.158174250464</v>
      </c>
      <c r="F2324" s="124">
        <f t="shared" ca="1" si="155"/>
        <v>7.8011919872262858E-2</v>
      </c>
      <c r="G2324" s="128"/>
      <c r="H2324" s="128"/>
      <c r="I2324" s="124"/>
      <c r="J2324" s="125"/>
      <c r="K2324" s="128"/>
    </row>
    <row r="2325" spans="1:11" x14ac:dyDescent="0.3">
      <c r="A2325" s="73">
        <v>40470</v>
      </c>
      <c r="B2325" s="130">
        <v>1165.900024</v>
      </c>
      <c r="C2325" s="125">
        <f t="shared" si="152"/>
        <v>4.4368072367004796E-3</v>
      </c>
      <c r="D2325" s="128">
        <f t="shared" si="153"/>
        <v>4436.8072367004797</v>
      </c>
      <c r="E2325" s="128">
        <f t="shared" ca="1" si="154"/>
        <v>82254.158174250464</v>
      </c>
      <c r="F2325" s="124">
        <f t="shared" ca="1" si="155"/>
        <v>7.8139447128401374E-2</v>
      </c>
      <c r="G2325" s="128"/>
      <c r="H2325" s="128"/>
      <c r="I2325" s="124"/>
      <c r="J2325" s="125"/>
      <c r="K2325" s="128"/>
    </row>
    <row r="2326" spans="1:11" x14ac:dyDescent="0.3">
      <c r="A2326" s="73">
        <v>40469</v>
      </c>
      <c r="B2326" s="130">
        <v>1184.709961</v>
      </c>
      <c r="C2326" s="125">
        <f t="shared" si="152"/>
        <v>4.1933749139355436E-2</v>
      </c>
      <c r="D2326" s="128">
        <f t="shared" si="153"/>
        <v>41933.749139355437</v>
      </c>
      <c r="E2326" s="128">
        <f t="shared" ca="1" si="154"/>
        <v>82254.158174250464</v>
      </c>
      <c r="F2326" s="124">
        <f t="shared" ca="1" si="155"/>
        <v>8.5833865173136292E-2</v>
      </c>
      <c r="G2326" s="128"/>
      <c r="H2326" s="128"/>
      <c r="I2326" s="124"/>
      <c r="J2326" s="125"/>
      <c r="K2326" s="128"/>
    </row>
    <row r="2327" spans="1:11" x14ac:dyDescent="0.3">
      <c r="A2327" s="73">
        <v>40466</v>
      </c>
      <c r="B2327" s="130">
        <v>1176.1899410000001</v>
      </c>
      <c r="C2327" s="125">
        <f t="shared" si="152"/>
        <v>2.6128865910532539E-2</v>
      </c>
      <c r="D2327" s="128">
        <f t="shared" si="153"/>
        <v>26128.865910532539</v>
      </c>
      <c r="E2327" s="128">
        <f t="shared" ca="1" si="154"/>
        <v>82254.158174250464</v>
      </c>
      <c r="F2327" s="124">
        <f t="shared" ca="1" si="155"/>
        <v>7.1299017748115423E-2</v>
      </c>
      <c r="G2327" s="128"/>
      <c r="H2327" s="128"/>
      <c r="I2327" s="124"/>
      <c r="J2327" s="125"/>
      <c r="K2327" s="128"/>
    </row>
    <row r="2328" spans="1:11" x14ac:dyDescent="0.3">
      <c r="A2328" s="73">
        <v>40465</v>
      </c>
      <c r="B2328" s="130">
        <v>1173.8100589999999</v>
      </c>
      <c r="C2328" s="125">
        <f t="shared" si="152"/>
        <v>2.8575279880992399E-2</v>
      </c>
      <c r="D2328" s="128">
        <f t="shared" si="153"/>
        <v>28575.279880992399</v>
      </c>
      <c r="E2328" s="128">
        <f t="shared" ca="1" si="154"/>
        <v>82254.158174250464</v>
      </c>
      <c r="F2328" s="124">
        <f t="shared" ca="1" si="155"/>
        <v>7.918689386943556E-2</v>
      </c>
      <c r="G2328" s="128"/>
      <c r="H2328" s="128"/>
      <c r="I2328" s="124"/>
      <c r="J2328" s="125"/>
      <c r="K2328" s="128"/>
    </row>
    <row r="2329" spans="1:11" x14ac:dyDescent="0.3">
      <c r="A2329" s="73">
        <v>40464</v>
      </c>
      <c r="B2329" s="130">
        <v>1178.099976</v>
      </c>
      <c r="C2329" s="125">
        <f t="shared" si="152"/>
        <v>2.9150975848470262E-2</v>
      </c>
      <c r="D2329" s="128">
        <f t="shared" si="153"/>
        <v>29150.975848470262</v>
      </c>
      <c r="E2329" s="128">
        <f t="shared" ca="1" si="154"/>
        <v>82254.158174250464</v>
      </c>
      <c r="F2329" s="124">
        <f t="shared" ca="1" si="155"/>
        <v>7.4359736460180681E-2</v>
      </c>
      <c r="G2329" s="128"/>
      <c r="H2329" s="128"/>
      <c r="I2329" s="124"/>
      <c r="J2329" s="125"/>
      <c r="K2329" s="128"/>
    </row>
    <row r="2330" spans="1:11" x14ac:dyDescent="0.3">
      <c r="A2330" s="73">
        <v>40463</v>
      </c>
      <c r="B2330" s="130">
        <v>1169.7700199999999</v>
      </c>
      <c r="C2330" s="125">
        <f t="shared" si="152"/>
        <v>1.9229824816817453E-2</v>
      </c>
      <c r="D2330" s="128">
        <f t="shared" si="153"/>
        <v>19229.824816817454</v>
      </c>
      <c r="E2330" s="128">
        <f t="shared" ca="1" si="154"/>
        <v>82254.158174250464</v>
      </c>
      <c r="F2330" s="124">
        <f t="shared" ca="1" si="155"/>
        <v>7.1198328396946398E-2</v>
      </c>
      <c r="G2330" s="128"/>
      <c r="H2330" s="128"/>
      <c r="I2330" s="124"/>
      <c r="J2330" s="125"/>
      <c r="K2330" s="128"/>
    </row>
    <row r="2331" spans="1:11" x14ac:dyDescent="0.3">
      <c r="A2331" s="73">
        <v>40462</v>
      </c>
      <c r="B2331" s="130">
        <v>1165.3199460000001</v>
      </c>
      <c r="C2331" s="125">
        <f t="shared" si="152"/>
        <v>2.027729154459279E-2</v>
      </c>
      <c r="D2331" s="128">
        <f t="shared" si="153"/>
        <v>20277.29154459279</v>
      </c>
      <c r="E2331" s="128">
        <f t="shared" ca="1" si="154"/>
        <v>82254.158174250464</v>
      </c>
      <c r="F2331" s="124">
        <f t="shared" ca="1" si="155"/>
        <v>8.5846877127969679E-2</v>
      </c>
      <c r="G2331" s="128"/>
      <c r="H2331" s="128"/>
      <c r="I2331" s="124"/>
      <c r="J2331" s="125"/>
      <c r="K2331" s="128"/>
    </row>
    <row r="2332" spans="1:11" x14ac:dyDescent="0.3">
      <c r="A2332" s="73">
        <v>40459</v>
      </c>
      <c r="B2332" s="130">
        <v>1165.150024</v>
      </c>
      <c r="C2332" s="125">
        <f t="shared" si="152"/>
        <v>1.4347009470719652E-2</v>
      </c>
      <c r="D2332" s="128">
        <f t="shared" si="153"/>
        <v>14347.009470719651</v>
      </c>
      <c r="E2332" s="128">
        <f t="shared" ca="1" si="154"/>
        <v>82254.158174250464</v>
      </c>
      <c r="F2332" s="124">
        <f t="shared" ca="1" si="155"/>
        <v>8.2662065134466722E-2</v>
      </c>
      <c r="G2332" s="128"/>
      <c r="H2332" s="128"/>
      <c r="I2332" s="124"/>
      <c r="J2332" s="125"/>
      <c r="K2332" s="128"/>
    </row>
    <row r="2333" spans="1:11" x14ac:dyDescent="0.3">
      <c r="A2333" s="73">
        <v>40458</v>
      </c>
      <c r="B2333" s="130">
        <v>1158.0600589999999</v>
      </c>
      <c r="C2333" s="125">
        <f t="shared" si="152"/>
        <v>2.9542334663782643E-2</v>
      </c>
      <c r="D2333" s="128">
        <f t="shared" si="153"/>
        <v>29542.334663782643</v>
      </c>
      <c r="E2333" s="128">
        <f t="shared" ca="1" si="154"/>
        <v>82254.158174250464</v>
      </c>
      <c r="F2333" s="124">
        <f t="shared" ca="1" si="155"/>
        <v>8.07940996256995E-2</v>
      </c>
      <c r="G2333" s="128"/>
      <c r="H2333" s="128"/>
      <c r="I2333" s="124"/>
      <c r="J2333" s="125"/>
      <c r="K2333" s="128"/>
    </row>
    <row r="2334" spans="1:11" x14ac:dyDescent="0.3">
      <c r="A2334" s="73">
        <v>40457</v>
      </c>
      <c r="B2334" s="130">
        <v>1159.969971</v>
      </c>
      <c r="C2334" s="125">
        <f t="shared" si="152"/>
        <v>2.2648676996145811E-2</v>
      </c>
      <c r="D2334" s="128">
        <f t="shared" si="153"/>
        <v>22648.676996145812</v>
      </c>
      <c r="E2334" s="128">
        <f t="shared" ca="1" si="154"/>
        <v>82254.158174250464</v>
      </c>
      <c r="F2334" s="124">
        <f t="shared" ca="1" si="155"/>
        <v>8.8683028094061367E-2</v>
      </c>
      <c r="G2334" s="128"/>
      <c r="H2334" s="128"/>
      <c r="I2334" s="124"/>
      <c r="J2334" s="125"/>
      <c r="K2334" s="128"/>
    </row>
    <row r="2335" spans="1:11" x14ac:dyDescent="0.3">
      <c r="A2335" s="73">
        <v>40456</v>
      </c>
      <c r="B2335" s="130">
        <v>1160.75</v>
      </c>
      <c r="C2335" s="125">
        <f t="shared" si="152"/>
        <v>1.8398261477171385E-2</v>
      </c>
      <c r="D2335" s="128">
        <f t="shared" si="153"/>
        <v>18398.261477171385</v>
      </c>
      <c r="E2335" s="128">
        <f t="shared" ca="1" si="154"/>
        <v>82254.158174250464</v>
      </c>
      <c r="F2335" s="124">
        <f t="shared" ca="1" si="155"/>
        <v>9.7552949462291094E-2</v>
      </c>
      <c r="G2335" s="128"/>
      <c r="H2335" s="128"/>
      <c r="I2335" s="124"/>
      <c r="J2335" s="125"/>
      <c r="K2335" s="128"/>
    </row>
    <row r="2336" spans="1:11" x14ac:dyDescent="0.3">
      <c r="A2336" s="73">
        <v>40455</v>
      </c>
      <c r="B2336" s="130">
        <v>1137.030029</v>
      </c>
      <c r="C2336" s="125">
        <f t="shared" si="152"/>
        <v>-4.970580631877386E-3</v>
      </c>
      <c r="D2336" s="128">
        <f t="shared" si="153"/>
        <v>-4970.5806318773857</v>
      </c>
      <c r="E2336" s="128">
        <f t="shared" ca="1" si="154"/>
        <v>82254.158174250464</v>
      </c>
      <c r="F2336" s="124">
        <f t="shared" ca="1" si="155"/>
        <v>7.8039726432751921E-2</v>
      </c>
      <c r="G2336" s="128"/>
      <c r="H2336" s="128"/>
      <c r="I2336" s="124"/>
      <c r="J2336" s="125"/>
      <c r="K2336" s="128"/>
    </row>
    <row r="2337" spans="1:11" x14ac:dyDescent="0.3">
      <c r="A2337" s="73">
        <v>40452</v>
      </c>
      <c r="B2337" s="130">
        <v>1146.23999</v>
      </c>
      <c r="C2337" s="125">
        <f t="shared" si="152"/>
        <v>1.8345956008637643E-2</v>
      </c>
      <c r="D2337" s="128">
        <f t="shared" si="153"/>
        <v>18345.956008637644</v>
      </c>
      <c r="E2337" s="128">
        <f t="shared" ca="1" si="154"/>
        <v>82254.158174250464</v>
      </c>
      <c r="F2337" s="124">
        <f t="shared" ca="1" si="155"/>
        <v>0.10166660223843049</v>
      </c>
      <c r="G2337" s="128"/>
      <c r="H2337" s="128"/>
      <c r="I2337" s="124"/>
      <c r="J2337" s="125"/>
      <c r="K2337" s="128"/>
    </row>
    <row r="2338" spans="1:11" x14ac:dyDescent="0.3">
      <c r="A2338" s="73">
        <v>40451</v>
      </c>
      <c r="B2338" s="130">
        <v>1141.1999510000001</v>
      </c>
      <c r="C2338" s="125">
        <f t="shared" si="152"/>
        <v>1.4706592659093243E-2</v>
      </c>
      <c r="D2338" s="128">
        <f t="shared" si="153"/>
        <v>14706.592659093243</v>
      </c>
      <c r="E2338" s="128">
        <f t="shared" ca="1" si="154"/>
        <v>82254.158174250464</v>
      </c>
      <c r="F2338" s="124">
        <f t="shared" ca="1" si="155"/>
        <v>0.11313779070860974</v>
      </c>
      <c r="G2338" s="128"/>
      <c r="H2338" s="128"/>
      <c r="I2338" s="124"/>
      <c r="J2338" s="125"/>
      <c r="K2338" s="128"/>
    </row>
    <row r="2339" spans="1:11" x14ac:dyDescent="0.3">
      <c r="A2339" s="73">
        <v>40450</v>
      </c>
      <c r="B2339" s="130">
        <v>1144.7299800000001</v>
      </c>
      <c r="C2339" s="125">
        <f t="shared" si="152"/>
        <v>1.7474499314374281E-2</v>
      </c>
      <c r="D2339" s="128">
        <f t="shared" si="153"/>
        <v>17474.499314374279</v>
      </c>
      <c r="E2339" s="128">
        <f t="shared" ca="1" si="154"/>
        <v>82254.158174250464</v>
      </c>
      <c r="F2339" s="124">
        <f t="shared" ca="1" si="155"/>
        <v>0.11155023224470129</v>
      </c>
      <c r="G2339" s="128"/>
      <c r="H2339" s="128"/>
      <c r="I2339" s="124"/>
      <c r="J2339" s="125"/>
      <c r="K2339" s="128"/>
    </row>
    <row r="2340" spans="1:11" x14ac:dyDescent="0.3">
      <c r="A2340" s="73">
        <v>40449</v>
      </c>
      <c r="B2340" s="130">
        <v>1147.6999510000001</v>
      </c>
      <c r="C2340" s="125">
        <f t="shared" si="152"/>
        <v>2.372667520242655E-2</v>
      </c>
      <c r="D2340" s="128">
        <f t="shared" si="153"/>
        <v>23726.675202426552</v>
      </c>
      <c r="E2340" s="128">
        <f t="shared" ca="1" si="154"/>
        <v>82254.158174250464</v>
      </c>
      <c r="F2340" s="124">
        <f t="shared" ca="1" si="155"/>
        <v>8.5726717724273982E-2</v>
      </c>
      <c r="G2340" s="128"/>
      <c r="H2340" s="128"/>
      <c r="I2340" s="124"/>
      <c r="J2340" s="125"/>
      <c r="K2340" s="128"/>
    </row>
    <row r="2341" spans="1:11" x14ac:dyDescent="0.3">
      <c r="A2341" s="73">
        <v>40448</v>
      </c>
      <c r="B2341" s="130">
        <v>1142.160034</v>
      </c>
      <c r="C2341" s="125">
        <f t="shared" si="152"/>
        <v>1.8058659030744328E-2</v>
      </c>
      <c r="D2341" s="128">
        <f t="shared" si="153"/>
        <v>18058.659030744329</v>
      </c>
      <c r="E2341" s="128">
        <f t="shared" ca="1" si="154"/>
        <v>82254.158174250464</v>
      </c>
      <c r="F2341" s="124">
        <f t="shared" ca="1" si="155"/>
        <v>7.6889761696897319E-2</v>
      </c>
      <c r="G2341" s="128"/>
      <c r="H2341" s="128"/>
      <c r="I2341" s="124"/>
      <c r="J2341" s="125"/>
      <c r="K2341" s="128"/>
    </row>
    <row r="2342" spans="1:11" x14ac:dyDescent="0.3">
      <c r="A2342" s="73">
        <v>40445</v>
      </c>
      <c r="B2342" s="130">
        <v>1148.670044</v>
      </c>
      <c r="C2342" s="125">
        <f t="shared" si="152"/>
        <v>3.5257530775883117E-2</v>
      </c>
      <c r="D2342" s="128">
        <f t="shared" si="153"/>
        <v>35257.530775883119</v>
      </c>
      <c r="E2342" s="128">
        <f t="shared" ca="1" si="154"/>
        <v>82254.158174250464</v>
      </c>
      <c r="F2342" s="124">
        <f t="shared" ca="1" si="155"/>
        <v>8.0613055384166188E-2</v>
      </c>
      <c r="G2342" s="128"/>
      <c r="H2342" s="128"/>
      <c r="I2342" s="124"/>
      <c r="J2342" s="125"/>
      <c r="K2342" s="128"/>
    </row>
    <row r="2343" spans="1:11" x14ac:dyDescent="0.3">
      <c r="A2343" s="73">
        <v>40444</v>
      </c>
      <c r="B2343" s="130">
        <v>1124.829956</v>
      </c>
      <c r="C2343" s="125">
        <f t="shared" si="152"/>
        <v>1.8701571292828456E-2</v>
      </c>
      <c r="D2343" s="128">
        <f t="shared" si="153"/>
        <v>18701.571292828456</v>
      </c>
      <c r="E2343" s="128">
        <f t="shared" ca="1" si="154"/>
        <v>82254.158174250464</v>
      </c>
      <c r="F2343" s="124">
        <f t="shared" ca="1" si="155"/>
        <v>7.7031301456216728E-2</v>
      </c>
      <c r="G2343" s="128"/>
      <c r="H2343" s="128"/>
      <c r="I2343" s="124"/>
      <c r="J2343" s="125"/>
      <c r="K2343" s="128"/>
    </row>
    <row r="2344" spans="1:11" x14ac:dyDescent="0.3">
      <c r="A2344" s="73">
        <v>40443</v>
      </c>
      <c r="B2344" s="130">
        <v>1134.280029</v>
      </c>
      <c r="C2344" s="125">
        <f t="shared" si="152"/>
        <v>3.2224043027037075E-2</v>
      </c>
      <c r="D2344" s="128">
        <f t="shared" si="153"/>
        <v>32224.043027037074</v>
      </c>
      <c r="E2344" s="128">
        <f t="shared" ca="1" si="154"/>
        <v>82254.158174250464</v>
      </c>
      <c r="F2344" s="124">
        <f t="shared" ca="1" si="155"/>
        <v>7.9464776352349276E-2</v>
      </c>
      <c r="G2344" s="128"/>
      <c r="H2344" s="128"/>
      <c r="I2344" s="124"/>
      <c r="J2344" s="125"/>
      <c r="K2344" s="128"/>
    </row>
    <row r="2345" spans="1:11" x14ac:dyDescent="0.3">
      <c r="A2345" s="73">
        <v>40442</v>
      </c>
      <c r="B2345" s="130">
        <v>1139.780029</v>
      </c>
      <c r="C2345" s="125">
        <f t="shared" si="152"/>
        <v>4.3907591307204452E-2</v>
      </c>
      <c r="D2345" s="128">
        <f t="shared" si="153"/>
        <v>43907.59130720445</v>
      </c>
      <c r="E2345" s="128">
        <f t="shared" ca="1" si="154"/>
        <v>82254.158174250464</v>
      </c>
      <c r="F2345" s="124">
        <f t="shared" ca="1" si="155"/>
        <v>7.4382378964351847E-2</v>
      </c>
      <c r="G2345" s="128"/>
      <c r="H2345" s="128"/>
      <c r="I2345" s="124"/>
      <c r="J2345" s="125"/>
      <c r="K2345" s="128"/>
    </row>
    <row r="2346" spans="1:11" x14ac:dyDescent="0.3">
      <c r="A2346" s="73">
        <v>40441</v>
      </c>
      <c r="B2346" s="130">
        <v>1142.709961</v>
      </c>
      <c r="C2346" s="125">
        <f t="shared" si="152"/>
        <v>3.4585427614187036E-2</v>
      </c>
      <c r="D2346" s="128">
        <f t="shared" si="153"/>
        <v>34585.427614187036</v>
      </c>
      <c r="E2346" s="128">
        <f t="shared" ca="1" si="154"/>
        <v>82254.158174250464</v>
      </c>
      <c r="F2346" s="124">
        <f t="shared" ca="1" si="155"/>
        <v>6.6298942524528393E-2</v>
      </c>
      <c r="G2346" s="128"/>
      <c r="H2346" s="128"/>
      <c r="I2346" s="124"/>
      <c r="J2346" s="125"/>
      <c r="K2346" s="128"/>
    </row>
    <row r="2347" spans="1:11" x14ac:dyDescent="0.3">
      <c r="A2347" s="73">
        <v>40438</v>
      </c>
      <c r="B2347" s="130">
        <v>1125.589966</v>
      </c>
      <c r="C2347" s="125">
        <f t="shared" si="152"/>
        <v>3.2556637722557014E-2</v>
      </c>
      <c r="D2347" s="128">
        <f t="shared" si="153"/>
        <v>32556.637722557014</v>
      </c>
      <c r="E2347" s="128">
        <f t="shared" ca="1" si="154"/>
        <v>82254.158174250464</v>
      </c>
      <c r="F2347" s="124">
        <f t="shared" ca="1" si="155"/>
        <v>5.7229472370708079E-2</v>
      </c>
      <c r="G2347" s="128"/>
      <c r="H2347" s="128"/>
      <c r="I2347" s="124"/>
      <c r="J2347" s="125"/>
      <c r="K2347" s="128"/>
    </row>
    <row r="2348" spans="1:11" x14ac:dyDescent="0.3">
      <c r="A2348" s="73">
        <v>40437</v>
      </c>
      <c r="B2348" s="130">
        <v>1124.660034</v>
      </c>
      <c r="C2348" s="125">
        <f t="shared" si="152"/>
        <v>4.1072298547779162E-2</v>
      </c>
      <c r="D2348" s="128">
        <f t="shared" si="153"/>
        <v>41072.298547779159</v>
      </c>
      <c r="E2348" s="128">
        <f t="shared" ca="1" si="154"/>
        <v>82254.158174250464</v>
      </c>
      <c r="F2348" s="124">
        <f t="shared" ca="1" si="155"/>
        <v>5.2756699817393837E-2</v>
      </c>
      <c r="G2348" s="128"/>
      <c r="H2348" s="128"/>
      <c r="I2348" s="124"/>
      <c r="J2348" s="125"/>
      <c r="K2348" s="128"/>
    </row>
    <row r="2349" spans="1:11" x14ac:dyDescent="0.3">
      <c r="A2349" s="73">
        <v>40436</v>
      </c>
      <c r="B2349" s="130">
        <v>1125.0699460000001</v>
      </c>
      <c r="C2349" s="125">
        <f t="shared" si="152"/>
        <v>7.2179384155502069E-2</v>
      </c>
      <c r="D2349" s="128">
        <f t="shared" si="153"/>
        <v>72179.384155502063</v>
      </c>
      <c r="E2349" s="128">
        <f t="shared" ca="1" si="154"/>
        <v>82254.158174250464</v>
      </c>
      <c r="F2349" s="124">
        <f t="shared" ca="1" si="155"/>
        <v>5.5917893700718979E-2</v>
      </c>
      <c r="G2349" s="128"/>
      <c r="H2349" s="128"/>
      <c r="I2349" s="124"/>
      <c r="J2349" s="125"/>
      <c r="K2349" s="128"/>
    </row>
    <row r="2350" spans="1:11" x14ac:dyDescent="0.3">
      <c r="A2350" s="73">
        <v>40435</v>
      </c>
      <c r="B2350" s="130">
        <v>1121.099976</v>
      </c>
      <c r="C2350" s="125">
        <f t="shared" si="152"/>
        <v>6.8813569168480804E-2</v>
      </c>
      <c r="D2350" s="128">
        <f t="shared" si="153"/>
        <v>68813.569168480797</v>
      </c>
      <c r="E2350" s="128">
        <f t="shared" ca="1" si="154"/>
        <v>82254.158174250464</v>
      </c>
      <c r="F2350" s="124">
        <f t="shared" ca="1" si="155"/>
        <v>4.8972608920874627E-2</v>
      </c>
      <c r="G2350" s="128"/>
      <c r="H2350" s="128"/>
      <c r="I2350" s="124"/>
      <c r="J2350" s="125"/>
      <c r="K2350" s="128"/>
    </row>
    <row r="2351" spans="1:11" x14ac:dyDescent="0.3">
      <c r="A2351" s="73">
        <v>40434</v>
      </c>
      <c r="B2351" s="130">
        <v>1121.900024</v>
      </c>
      <c r="C2351" s="125">
        <f t="shared" si="152"/>
        <v>5.3832987187857784E-2</v>
      </c>
      <c r="D2351" s="128">
        <f t="shared" si="153"/>
        <v>53832.987187857783</v>
      </c>
      <c r="E2351" s="128">
        <f t="shared" ca="1" si="154"/>
        <v>82254.158174250464</v>
      </c>
      <c r="F2351" s="124">
        <f t="shared" ca="1" si="155"/>
        <v>6.5806616447343202E-2</v>
      </c>
      <c r="G2351" s="128"/>
      <c r="H2351" s="128"/>
      <c r="I2351" s="124"/>
      <c r="J2351" s="125"/>
      <c r="K2351" s="128"/>
    </row>
    <row r="2352" spans="1:11" x14ac:dyDescent="0.3">
      <c r="A2352" s="73">
        <v>40431</v>
      </c>
      <c r="B2352" s="130">
        <v>1109.5500489999999</v>
      </c>
      <c r="C2352" s="125">
        <f t="shared" si="152"/>
        <v>5.951956582768414E-2</v>
      </c>
      <c r="D2352" s="128">
        <f t="shared" si="153"/>
        <v>59519.565827684142</v>
      </c>
      <c r="E2352" s="128">
        <f t="shared" ca="1" si="154"/>
        <v>82254.158174250464</v>
      </c>
      <c r="F2352" s="124">
        <f t="shared" ca="1" si="155"/>
        <v>5.7379004851512372E-2</v>
      </c>
      <c r="G2352" s="128"/>
      <c r="H2352" s="128"/>
      <c r="I2352" s="124"/>
      <c r="J2352" s="125"/>
      <c r="K2352" s="128"/>
    </row>
    <row r="2353" spans="1:11" x14ac:dyDescent="0.3">
      <c r="A2353" s="73">
        <v>40430</v>
      </c>
      <c r="B2353" s="130">
        <v>1104.1800539999999</v>
      </c>
      <c r="C2353" s="125">
        <f t="shared" si="152"/>
        <v>4.6288933354223794E-2</v>
      </c>
      <c r="D2353" s="128">
        <f t="shared" si="153"/>
        <v>46288.933354223795</v>
      </c>
      <c r="E2353" s="128">
        <f t="shared" ca="1" si="154"/>
        <v>82254.158174250464</v>
      </c>
      <c r="F2353" s="124">
        <f t="shared" ca="1" si="155"/>
        <v>5.8931914473198344E-2</v>
      </c>
      <c r="G2353" s="128"/>
      <c r="H2353" s="128"/>
      <c r="I2353" s="124"/>
      <c r="J2353" s="125"/>
      <c r="K2353" s="128"/>
    </row>
    <row r="2354" spans="1:11" x14ac:dyDescent="0.3">
      <c r="A2354" s="73">
        <v>40429</v>
      </c>
      <c r="B2354" s="130">
        <v>1098.869995</v>
      </c>
      <c r="C2354" s="125">
        <f t="shared" si="152"/>
        <v>4.4682327876459649E-2</v>
      </c>
      <c r="D2354" s="128">
        <f t="shared" si="153"/>
        <v>44682.327876459647</v>
      </c>
      <c r="E2354" s="128">
        <f t="shared" ca="1" si="154"/>
        <v>82254.158174250464</v>
      </c>
      <c r="F2354" s="124">
        <f t="shared" ca="1" si="155"/>
        <v>5.2416322728518372E-2</v>
      </c>
      <c r="G2354" s="128"/>
      <c r="H2354" s="128"/>
      <c r="I2354" s="124"/>
      <c r="J2354" s="125"/>
      <c r="K2354" s="128"/>
    </row>
    <row r="2355" spans="1:11" x14ac:dyDescent="0.3">
      <c r="A2355" s="73">
        <v>40428</v>
      </c>
      <c r="B2355" s="130">
        <v>1091.839966</v>
      </c>
      <c r="C2355" s="125">
        <f t="shared" si="152"/>
        <v>2.2935074711462056E-2</v>
      </c>
      <c r="D2355" s="128">
        <f t="shared" si="153"/>
        <v>22935.074711462057</v>
      </c>
      <c r="E2355" s="128">
        <f t="shared" ca="1" si="154"/>
        <v>82254.158174250464</v>
      </c>
      <c r="F2355" s="124">
        <f t="shared" ca="1" si="155"/>
        <v>5.6581835434461158E-2</v>
      </c>
      <c r="G2355" s="128"/>
      <c r="H2355" s="128"/>
      <c r="I2355" s="124"/>
      <c r="J2355" s="125"/>
      <c r="K2355" s="128"/>
    </row>
    <row r="2356" spans="1:11" x14ac:dyDescent="0.3">
      <c r="A2356" s="73">
        <v>40424</v>
      </c>
      <c r="B2356" s="130">
        <v>1104.51001</v>
      </c>
      <c r="C2356" s="125">
        <f t="shared" si="152"/>
        <v>3.062459368553494E-2</v>
      </c>
      <c r="D2356" s="128">
        <f t="shared" si="153"/>
        <v>30624.593685534939</v>
      </c>
      <c r="E2356" s="128">
        <f t="shared" ca="1" si="154"/>
        <v>82254.158174250464</v>
      </c>
      <c r="F2356" s="124">
        <f t="shared" ca="1" si="155"/>
        <v>7.716087912168712E-2</v>
      </c>
      <c r="G2356" s="128"/>
      <c r="H2356" s="128"/>
      <c r="I2356" s="124"/>
      <c r="J2356" s="125"/>
      <c r="K2356" s="128"/>
    </row>
    <row r="2357" spans="1:11" x14ac:dyDescent="0.3">
      <c r="A2357" s="73">
        <v>40423</v>
      </c>
      <c r="B2357" s="130">
        <v>1090.099976</v>
      </c>
      <c r="C2357" s="125">
        <f t="shared" si="152"/>
        <v>1.3452554254471449E-2</v>
      </c>
      <c r="D2357" s="128">
        <f t="shared" si="153"/>
        <v>13452.55425447145</v>
      </c>
      <c r="E2357" s="128">
        <f t="shared" ca="1" si="154"/>
        <v>82254.158174250464</v>
      </c>
      <c r="F2357" s="124">
        <f t="shared" ca="1" si="155"/>
        <v>7.251077357314184E-2</v>
      </c>
      <c r="G2357" s="128"/>
      <c r="H2357" s="128"/>
      <c r="I2357" s="124"/>
      <c r="J2357" s="125"/>
      <c r="K2357" s="128"/>
    </row>
    <row r="2358" spans="1:11" x14ac:dyDescent="0.3">
      <c r="A2358" s="73">
        <v>40422</v>
      </c>
      <c r="B2358" s="130">
        <v>1080.290039</v>
      </c>
      <c r="C2358" s="125">
        <f t="shared" si="152"/>
        <v>-1.2676386057800415E-2</v>
      </c>
      <c r="D2358" s="128">
        <f t="shared" si="153"/>
        <v>-12676.386057800415</v>
      </c>
      <c r="E2358" s="128">
        <f t="shared" ca="1" si="154"/>
        <v>82254.158174250464</v>
      </c>
      <c r="F2358" s="124">
        <f t="shared" ca="1" si="155"/>
        <v>7.6801213835186122E-2</v>
      </c>
      <c r="G2358" s="128"/>
      <c r="H2358" s="128"/>
      <c r="I2358" s="124"/>
      <c r="J2358" s="125"/>
      <c r="K2358" s="128"/>
    </row>
    <row r="2359" spans="1:11" x14ac:dyDescent="0.3">
      <c r="A2359" s="73">
        <v>40421</v>
      </c>
      <c r="B2359" s="130">
        <v>1049.329956</v>
      </c>
      <c r="C2359" s="125">
        <f t="shared" si="152"/>
        <v>-3.9550113915779339E-2</v>
      </c>
      <c r="D2359" s="128">
        <f t="shared" si="153"/>
        <v>-39550.113915779337</v>
      </c>
      <c r="E2359" s="128">
        <f t="shared" ca="1" si="154"/>
        <v>82254.158174250464</v>
      </c>
      <c r="F2359" s="124">
        <f t="shared" ca="1" si="155"/>
        <v>5.4868013068610333E-2</v>
      </c>
      <c r="G2359" s="128"/>
      <c r="H2359" s="128"/>
      <c r="I2359" s="124"/>
      <c r="J2359" s="125"/>
      <c r="K2359" s="128"/>
    </row>
    <row r="2360" spans="1:11" x14ac:dyDescent="0.3">
      <c r="A2360" s="73">
        <v>40420</v>
      </c>
      <c r="B2360" s="130">
        <v>1048.920044</v>
      </c>
      <c r="C2360" s="125">
        <f t="shared" si="152"/>
        <v>-2.8219867756397843E-2</v>
      </c>
      <c r="D2360" s="128">
        <f t="shared" si="153"/>
        <v>-28219.867756397842</v>
      </c>
      <c r="E2360" s="128">
        <f t="shared" ca="1" si="154"/>
        <v>82254.158174250464</v>
      </c>
      <c r="F2360" s="124">
        <f t="shared" ca="1" si="155"/>
        <v>5.0979987897839418E-2</v>
      </c>
      <c r="G2360" s="128"/>
      <c r="H2360" s="128"/>
      <c r="I2360" s="124"/>
      <c r="J2360" s="125"/>
      <c r="K2360" s="128"/>
    </row>
    <row r="2361" spans="1:11" x14ac:dyDescent="0.3">
      <c r="A2361" s="73">
        <v>40417</v>
      </c>
      <c r="B2361" s="130">
        <v>1064.589966</v>
      </c>
      <c r="C2361" s="125">
        <f t="shared" si="152"/>
        <v>-1.3583538568450293E-2</v>
      </c>
      <c r="D2361" s="128">
        <f t="shared" si="153"/>
        <v>-13583.538568450293</v>
      </c>
      <c r="E2361" s="128">
        <f t="shared" ca="1" si="154"/>
        <v>82254.158174250464</v>
      </c>
      <c r="F2361" s="124">
        <f t="shared" ca="1" si="155"/>
        <v>4.3081628045117837E-2</v>
      </c>
      <c r="G2361" s="128"/>
      <c r="H2361" s="128"/>
      <c r="I2361" s="124"/>
      <c r="J2361" s="125"/>
      <c r="K2361" s="128"/>
    </row>
    <row r="2362" spans="1:11" x14ac:dyDescent="0.3">
      <c r="A2362" s="73">
        <v>40416</v>
      </c>
      <c r="B2362" s="130">
        <v>1047.219971</v>
      </c>
      <c r="C2362" s="125">
        <f t="shared" si="152"/>
        <v>-3.3582206240006185E-2</v>
      </c>
      <c r="D2362" s="128">
        <f t="shared" si="153"/>
        <v>-33582.206240006184</v>
      </c>
      <c r="E2362" s="128">
        <f t="shared" ca="1" si="154"/>
        <v>82254.158174250464</v>
      </c>
      <c r="F2362" s="124">
        <f t="shared" ca="1" si="155"/>
        <v>1.7775666022094905E-2</v>
      </c>
      <c r="G2362" s="128"/>
      <c r="H2362" s="128"/>
      <c r="I2362" s="124"/>
      <c r="J2362" s="125"/>
      <c r="K2362" s="128"/>
    </row>
    <row r="2363" spans="1:11" x14ac:dyDescent="0.3">
      <c r="A2363" s="73">
        <v>40415</v>
      </c>
      <c r="B2363" s="130">
        <v>1055.329956</v>
      </c>
      <c r="C2363" s="125">
        <f t="shared" si="152"/>
        <v>-3.1336352454637728E-2</v>
      </c>
      <c r="D2363" s="128">
        <f t="shared" si="153"/>
        <v>-31336.352454637727</v>
      </c>
      <c r="E2363" s="128">
        <f t="shared" ca="1" si="154"/>
        <v>82254.158174250464</v>
      </c>
      <c r="F2363" s="124">
        <f t="shared" ca="1" si="155"/>
        <v>2.3618282093120779E-2</v>
      </c>
      <c r="G2363" s="128"/>
      <c r="H2363" s="128"/>
      <c r="I2363" s="124"/>
      <c r="J2363" s="125"/>
      <c r="K2363" s="128"/>
    </row>
    <row r="2364" spans="1:11" x14ac:dyDescent="0.3">
      <c r="A2364" s="73">
        <v>40414</v>
      </c>
      <c r="B2364" s="130">
        <v>1051.869995</v>
      </c>
      <c r="C2364" s="125">
        <f t="shared" si="152"/>
        <v>-6.171842752271306E-2</v>
      </c>
      <c r="D2364" s="128">
        <f t="shared" si="153"/>
        <v>-61718.427522713057</v>
      </c>
      <c r="E2364" s="128">
        <f t="shared" ca="1" si="154"/>
        <v>82254.158174250464</v>
      </c>
      <c r="F2364" s="124">
        <f t="shared" ca="1" si="155"/>
        <v>2.3100416406160784E-2</v>
      </c>
      <c r="G2364" s="128"/>
      <c r="H2364" s="128"/>
      <c r="I2364" s="124"/>
      <c r="J2364" s="125"/>
      <c r="K2364" s="128"/>
    </row>
    <row r="2365" spans="1:11" x14ac:dyDescent="0.3">
      <c r="A2365" s="73">
        <v>40413</v>
      </c>
      <c r="B2365" s="130">
        <v>1067.3599850000001</v>
      </c>
      <c r="C2365" s="125">
        <f t="shared" si="152"/>
        <v>-5.358271656095015E-2</v>
      </c>
      <c r="D2365" s="128">
        <f t="shared" si="153"/>
        <v>-53582.716560950154</v>
      </c>
      <c r="E2365" s="128">
        <f t="shared" ca="1" si="154"/>
        <v>82254.158174250464</v>
      </c>
      <c r="F2365" s="124">
        <f t="shared" ca="1" si="155"/>
        <v>3.8287923151751002E-2</v>
      </c>
      <c r="G2365" s="128"/>
      <c r="H2365" s="128"/>
      <c r="I2365" s="124"/>
      <c r="J2365" s="125"/>
      <c r="K2365" s="128"/>
    </row>
    <row r="2366" spans="1:11" x14ac:dyDescent="0.3">
      <c r="A2366" s="73">
        <v>40410</v>
      </c>
      <c r="B2366" s="130">
        <v>1071.6899410000001</v>
      </c>
      <c r="C2366" s="125">
        <f t="shared" si="152"/>
        <v>-4.4533070621593174E-2</v>
      </c>
      <c r="D2366" s="128">
        <f t="shared" si="153"/>
        <v>-44533.070621593171</v>
      </c>
      <c r="E2366" s="128">
        <f t="shared" ca="1" si="154"/>
        <v>82254.158174250464</v>
      </c>
      <c r="F2366" s="124">
        <f t="shared" ca="1" si="155"/>
        <v>4.4970111672909763E-2</v>
      </c>
      <c r="G2366" s="128"/>
      <c r="H2366" s="128"/>
      <c r="I2366" s="124"/>
      <c r="J2366" s="125"/>
      <c r="K2366" s="128"/>
    </row>
    <row r="2367" spans="1:11" x14ac:dyDescent="0.3">
      <c r="A2367" s="73">
        <v>40409</v>
      </c>
      <c r="B2367" s="130">
        <v>1075.630005</v>
      </c>
      <c r="C2367" s="125">
        <f t="shared" si="152"/>
        <v>-4.4572397980323863E-2</v>
      </c>
      <c r="D2367" s="128">
        <f t="shared" si="153"/>
        <v>-44572.397980323862</v>
      </c>
      <c r="E2367" s="128">
        <f t="shared" ca="1" si="154"/>
        <v>82254.158174250464</v>
      </c>
      <c r="F2367" s="124">
        <f t="shared" ca="1" si="155"/>
        <v>4.8239501582453048E-2</v>
      </c>
      <c r="G2367" s="128"/>
      <c r="H2367" s="128"/>
      <c r="I2367" s="124"/>
      <c r="J2367" s="125"/>
      <c r="K2367" s="128"/>
    </row>
    <row r="2368" spans="1:11" x14ac:dyDescent="0.3">
      <c r="A2368" s="73">
        <v>40408</v>
      </c>
      <c r="B2368" s="130">
        <v>1094.160034</v>
      </c>
      <c r="C2368" s="125">
        <f t="shared" si="152"/>
        <v>-2.9345974498296568E-2</v>
      </c>
      <c r="D2368" s="128">
        <f t="shared" si="153"/>
        <v>-29345.974498296568</v>
      </c>
      <c r="E2368" s="128">
        <f t="shared" ca="1" si="154"/>
        <v>82254.158174250464</v>
      </c>
      <c r="F2368" s="124">
        <f t="shared" ca="1" si="155"/>
        <v>8.6155076516846174E-2</v>
      </c>
      <c r="G2368" s="128"/>
      <c r="H2368" s="128"/>
      <c r="I2368" s="124"/>
      <c r="J2368" s="125"/>
      <c r="K2368" s="128"/>
    </row>
    <row r="2369" spans="1:11" x14ac:dyDescent="0.3">
      <c r="A2369" s="73">
        <v>40407</v>
      </c>
      <c r="B2369" s="130">
        <v>1092.540039</v>
      </c>
      <c r="C2369" s="125">
        <f t="shared" si="152"/>
        <v>-2.4918268364611418E-2</v>
      </c>
      <c r="D2369" s="128">
        <f t="shared" si="153"/>
        <v>-24918.268364611416</v>
      </c>
      <c r="E2369" s="128">
        <f t="shared" ca="1" si="154"/>
        <v>82254.158174250464</v>
      </c>
      <c r="F2369" s="124">
        <f t="shared" ca="1" si="155"/>
        <v>9.6421346445146217E-2</v>
      </c>
      <c r="G2369" s="128"/>
      <c r="H2369" s="128"/>
      <c r="I2369" s="124"/>
      <c r="J2369" s="125"/>
      <c r="K2369" s="128"/>
    </row>
    <row r="2370" spans="1:11" x14ac:dyDescent="0.3">
      <c r="A2370" s="73">
        <v>40406</v>
      </c>
      <c r="B2370" s="130">
        <v>1079.380005</v>
      </c>
      <c r="C2370" s="125">
        <f t="shared" si="152"/>
        <v>-4.1283979019824613E-2</v>
      </c>
      <c r="D2370" s="128">
        <f t="shared" si="153"/>
        <v>-41283.979019824612</v>
      </c>
      <c r="E2370" s="128">
        <f t="shared" ca="1" si="154"/>
        <v>82254.158174250464</v>
      </c>
      <c r="F2370" s="124">
        <f t="shared" ca="1" si="155"/>
        <v>9.0646400861892129E-2</v>
      </c>
      <c r="G2370" s="128"/>
      <c r="H2370" s="128"/>
      <c r="I2370" s="124"/>
      <c r="J2370" s="125"/>
      <c r="K2370" s="128"/>
    </row>
    <row r="2371" spans="1:11" x14ac:dyDescent="0.3">
      <c r="A2371" s="73">
        <v>40403</v>
      </c>
      <c r="B2371" s="130">
        <v>1079.25</v>
      </c>
      <c r="C2371" s="125">
        <f t="shared" si="152"/>
        <v>-2.0288649679491289E-2</v>
      </c>
      <c r="D2371" s="128">
        <f t="shared" si="153"/>
        <v>-20288.649679491289</v>
      </c>
      <c r="E2371" s="128">
        <f t="shared" ca="1" si="154"/>
        <v>82254.158174250464</v>
      </c>
      <c r="F2371" s="124">
        <f t="shared" ca="1" si="155"/>
        <v>0.10157902894836401</v>
      </c>
      <c r="G2371" s="128"/>
      <c r="H2371" s="128"/>
      <c r="I2371" s="124"/>
      <c r="J2371" s="125"/>
      <c r="K2371" s="128"/>
    </row>
    <row r="2372" spans="1:11" x14ac:dyDescent="0.3">
      <c r="A2372" s="73">
        <v>40402</v>
      </c>
      <c r="B2372" s="130">
        <v>1083.6099850000001</v>
      </c>
      <c r="C2372" s="125">
        <f t="shared" si="152"/>
        <v>-1.6268320906574152E-2</v>
      </c>
      <c r="D2372" s="128">
        <f t="shared" si="153"/>
        <v>-16268.320906574152</v>
      </c>
      <c r="E2372" s="128">
        <f t="shared" ca="1" si="154"/>
        <v>82254.158174250464</v>
      </c>
      <c r="F2372" s="124">
        <f t="shared" ca="1" si="155"/>
        <v>7.9196044041576874E-2</v>
      </c>
      <c r="G2372" s="128"/>
      <c r="H2372" s="128"/>
      <c r="I2372" s="124"/>
      <c r="J2372" s="125"/>
      <c r="K2372" s="128"/>
    </row>
    <row r="2373" spans="1:11" x14ac:dyDescent="0.3">
      <c r="A2373" s="73">
        <v>40401</v>
      </c>
      <c r="B2373" s="130">
        <v>1089.469971</v>
      </c>
      <c r="C2373" s="125">
        <f t="shared" si="152"/>
        <v>-1.5061551467451584E-2</v>
      </c>
      <c r="D2373" s="128">
        <f t="shared" si="153"/>
        <v>-15061.551467451583</v>
      </c>
      <c r="E2373" s="128">
        <f t="shared" ca="1" si="154"/>
        <v>82254.158174250464</v>
      </c>
      <c r="F2373" s="124">
        <f t="shared" ca="1" si="155"/>
        <v>7.5775372029571075E-2</v>
      </c>
      <c r="G2373" s="128"/>
      <c r="H2373" s="128"/>
      <c r="I2373" s="124"/>
      <c r="J2373" s="125"/>
      <c r="K2373" s="128"/>
    </row>
    <row r="2374" spans="1:11" x14ac:dyDescent="0.3">
      <c r="A2374" s="73">
        <v>40400</v>
      </c>
      <c r="B2374" s="130">
        <v>1121.0600589999999</v>
      </c>
      <c r="C2374" s="125">
        <f t="shared" si="152"/>
        <v>6.4821637042964397E-3</v>
      </c>
      <c r="D2374" s="128">
        <f t="shared" si="153"/>
        <v>6482.1637042964394</v>
      </c>
      <c r="E2374" s="128">
        <f t="shared" ca="1" si="154"/>
        <v>82254.158174250464</v>
      </c>
      <c r="F2374" s="124">
        <f t="shared" ca="1" si="155"/>
        <v>0.11458432629340387</v>
      </c>
      <c r="G2374" s="128"/>
      <c r="H2374" s="128"/>
      <c r="I2374" s="124"/>
      <c r="J2374" s="125"/>
      <c r="K2374" s="128"/>
    </row>
    <row r="2375" spans="1:11" x14ac:dyDescent="0.3">
      <c r="A2375" s="73">
        <v>40399</v>
      </c>
      <c r="B2375" s="130">
        <v>1127.790039</v>
      </c>
      <c r="C2375" s="125">
        <f t="shared" si="152"/>
        <v>1.1461806517772954E-2</v>
      </c>
      <c r="D2375" s="128">
        <f t="shared" si="153"/>
        <v>11461.806517772955</v>
      </c>
      <c r="E2375" s="128">
        <f t="shared" ca="1" si="154"/>
        <v>82254.158174250464</v>
      </c>
      <c r="F2375" s="124">
        <f t="shared" ca="1" si="155"/>
        <v>0.13419828653970822</v>
      </c>
      <c r="G2375" s="128"/>
      <c r="H2375" s="128"/>
      <c r="I2375" s="124"/>
      <c r="J2375" s="125"/>
      <c r="K2375" s="128"/>
    </row>
    <row r="2376" spans="1:11" x14ac:dyDescent="0.3">
      <c r="A2376" s="73">
        <v>40396</v>
      </c>
      <c r="B2376" s="130">
        <v>1121.6400149999999</v>
      </c>
      <c r="C2376" s="125">
        <f t="shared" ref="C2376:C2439" si="156">B2376/B2386-1</f>
        <v>1.7212903718971662E-2</v>
      </c>
      <c r="D2376" s="128">
        <f t="shared" ref="D2376:D2439" si="157">C2376*$B$5</f>
        <v>17212.903718971662</v>
      </c>
      <c r="E2376" s="128">
        <f t="shared" ref="E2376:E2439" ca="1" si="158">ABS(_xlfn.PERCENTILE.INC(OFFSET(D2376,0,0,Window),1-VaRLevel))</f>
        <v>82254.158174250464</v>
      </c>
      <c r="F2376" s="124">
        <f t="shared" ca="1" si="155"/>
        <v>0.11373254069067706</v>
      </c>
      <c r="G2376" s="128"/>
      <c r="H2376" s="128"/>
      <c r="I2376" s="124"/>
      <c r="J2376" s="125"/>
      <c r="K2376" s="128"/>
    </row>
    <row r="2377" spans="1:11" x14ac:dyDescent="0.3">
      <c r="A2377" s="73">
        <v>40395</v>
      </c>
      <c r="B2377" s="130">
        <v>1125.8100589999999</v>
      </c>
      <c r="C2377" s="125">
        <f t="shared" si="156"/>
        <v>2.9387304860660546E-2</v>
      </c>
      <c r="D2377" s="128">
        <f t="shared" si="157"/>
        <v>29387.304860660544</v>
      </c>
      <c r="E2377" s="128">
        <f t="shared" ca="1" si="158"/>
        <v>82254.158174250464</v>
      </c>
      <c r="F2377" s="124">
        <f t="shared" ref="F2377:F2440" ca="1" si="159">B2377/OFFSET(B2377,250,0)-1</f>
        <v>0.11413395740903254</v>
      </c>
      <c r="G2377" s="128"/>
      <c r="H2377" s="128"/>
      <c r="I2377" s="124"/>
      <c r="J2377" s="125"/>
      <c r="K2377" s="128"/>
    </row>
    <row r="2378" spans="1:11" x14ac:dyDescent="0.3">
      <c r="A2378" s="73">
        <v>40394</v>
      </c>
      <c r="B2378" s="130">
        <v>1127.23999</v>
      </c>
      <c r="C2378" s="125">
        <f t="shared" si="156"/>
        <v>5.3899181772989913E-2</v>
      </c>
      <c r="D2378" s="128">
        <f t="shared" si="157"/>
        <v>53899.181772989912</v>
      </c>
      <c r="E2378" s="128">
        <f t="shared" ca="1" si="158"/>
        <v>82254.158174250464</v>
      </c>
      <c r="F2378" s="124">
        <f t="shared" ca="1" si="159"/>
        <v>0.13054115094154972</v>
      </c>
      <c r="G2378" s="128"/>
      <c r="H2378" s="128"/>
      <c r="I2378" s="124"/>
      <c r="J2378" s="125"/>
      <c r="K2378" s="128"/>
    </row>
    <row r="2379" spans="1:11" x14ac:dyDescent="0.3">
      <c r="A2379" s="73">
        <v>40393</v>
      </c>
      <c r="B2379" s="130">
        <v>1120.459961</v>
      </c>
      <c r="C2379" s="125">
        <f t="shared" si="156"/>
        <v>3.4130746928983324E-2</v>
      </c>
      <c r="D2379" s="128">
        <f t="shared" si="157"/>
        <v>34130.746928983324</v>
      </c>
      <c r="E2379" s="128">
        <f t="shared" ca="1" si="158"/>
        <v>82254.158174250464</v>
      </c>
      <c r="F2379" s="124">
        <f t="shared" ca="1" si="159"/>
        <v>0.11742060934777188</v>
      </c>
      <c r="G2379" s="128"/>
      <c r="H2379" s="128"/>
      <c r="I2379" s="124"/>
      <c r="J2379" s="125"/>
      <c r="K2379" s="128"/>
    </row>
    <row r="2380" spans="1:11" x14ac:dyDescent="0.3">
      <c r="A2380" s="73">
        <v>40392</v>
      </c>
      <c r="B2380" s="130">
        <v>1125.8599850000001</v>
      </c>
      <c r="C2380" s="125">
        <f t="shared" si="156"/>
        <v>5.0977815635939283E-2</v>
      </c>
      <c r="D2380" s="128">
        <f t="shared" si="157"/>
        <v>50977.815635939281</v>
      </c>
      <c r="E2380" s="128">
        <f t="shared" ca="1" si="158"/>
        <v>82254.158174250464</v>
      </c>
      <c r="F2380" s="124">
        <f t="shared" ca="1" si="159"/>
        <v>0.1195345877106051</v>
      </c>
      <c r="G2380" s="128"/>
      <c r="H2380" s="128"/>
      <c r="I2380" s="124"/>
      <c r="J2380" s="125"/>
      <c r="K2380" s="128"/>
    </row>
    <row r="2381" spans="1:11" x14ac:dyDescent="0.3">
      <c r="A2381" s="73">
        <v>40389</v>
      </c>
      <c r="B2381" s="130">
        <v>1101.599976</v>
      </c>
      <c r="C2381" s="125">
        <f t="shared" si="156"/>
        <v>3.4482731225665253E-2</v>
      </c>
      <c r="D2381" s="128">
        <f t="shared" si="157"/>
        <v>34482.731225665251</v>
      </c>
      <c r="E2381" s="128">
        <f t="shared" ca="1" si="158"/>
        <v>82254.158174250464</v>
      </c>
      <c r="F2381" s="124">
        <f t="shared" ca="1" si="159"/>
        <v>9.8710362253720874E-2</v>
      </c>
      <c r="G2381" s="128"/>
      <c r="H2381" s="128"/>
      <c r="I2381" s="124"/>
      <c r="J2381" s="125"/>
      <c r="K2381" s="128"/>
    </row>
    <row r="2382" spans="1:11" x14ac:dyDescent="0.3">
      <c r="A2382" s="73">
        <v>40388</v>
      </c>
      <c r="B2382" s="130">
        <v>1101.530029</v>
      </c>
      <c r="C2382" s="125">
        <f t="shared" si="156"/>
        <v>4.6056919342931657E-3</v>
      </c>
      <c r="D2382" s="128">
        <f t="shared" si="157"/>
        <v>4605.691934293166</v>
      </c>
      <c r="E2382" s="128">
        <f t="shared" ca="1" si="158"/>
        <v>82254.158174250464</v>
      </c>
      <c r="F2382" s="124">
        <f t="shared" ca="1" si="159"/>
        <v>0.11549606200623952</v>
      </c>
      <c r="G2382" s="128"/>
      <c r="H2382" s="128"/>
      <c r="I2382" s="124"/>
      <c r="J2382" s="125"/>
      <c r="K2382" s="128"/>
    </row>
    <row r="2383" spans="1:11" x14ac:dyDescent="0.3">
      <c r="A2383" s="73">
        <v>40387</v>
      </c>
      <c r="B2383" s="130">
        <v>1106.130005</v>
      </c>
      <c r="C2383" s="125">
        <f t="shared" si="156"/>
        <v>1.0007542719092211E-2</v>
      </c>
      <c r="D2383" s="128">
        <f t="shared" si="157"/>
        <v>10007.542719092211</v>
      </c>
      <c r="E2383" s="128">
        <f t="shared" ca="1" si="158"/>
        <v>82254.158174250464</v>
      </c>
      <c r="F2383" s="124">
        <f t="shared" ca="1" si="159"/>
        <v>0.12098303014948053</v>
      </c>
      <c r="G2383" s="128"/>
      <c r="H2383" s="128"/>
      <c r="I2383" s="124"/>
      <c r="J2383" s="125"/>
      <c r="K2383" s="128"/>
    </row>
    <row r="2384" spans="1:11" x14ac:dyDescent="0.3">
      <c r="A2384" s="73">
        <v>40386</v>
      </c>
      <c r="B2384" s="130">
        <v>1113.839966</v>
      </c>
      <c r="C2384" s="125">
        <f t="shared" si="156"/>
        <v>1.6889733392600359E-2</v>
      </c>
      <c r="D2384" s="128">
        <f t="shared" si="157"/>
        <v>16889.733392600359</v>
      </c>
      <c r="E2384" s="128">
        <f t="shared" ca="1" si="158"/>
        <v>82254.158174250464</v>
      </c>
      <c r="F2384" s="124">
        <f t="shared" ca="1" si="159"/>
        <v>0.14222421021034592</v>
      </c>
      <c r="G2384" s="128"/>
      <c r="H2384" s="128"/>
      <c r="I2384" s="124"/>
      <c r="J2384" s="125"/>
      <c r="K2384" s="128"/>
    </row>
    <row r="2385" spans="1:11" x14ac:dyDescent="0.3">
      <c r="A2385" s="73">
        <v>40385</v>
      </c>
      <c r="B2385" s="130">
        <v>1115.01001</v>
      </c>
      <c r="C2385" s="125">
        <f t="shared" si="156"/>
        <v>3.3612987253765825E-2</v>
      </c>
      <c r="D2385" s="128">
        <f t="shared" si="157"/>
        <v>33612.987253765823</v>
      </c>
      <c r="E2385" s="128">
        <f t="shared" ca="1" si="158"/>
        <v>82254.158174250464</v>
      </c>
      <c r="F2385" s="124">
        <f t="shared" ca="1" si="159"/>
        <v>0.13820666757623701</v>
      </c>
      <c r="G2385" s="128"/>
      <c r="H2385" s="128"/>
      <c r="I2385" s="124"/>
      <c r="J2385" s="125"/>
      <c r="K2385" s="128"/>
    </row>
    <row r="2386" spans="1:11" x14ac:dyDescent="0.3">
      <c r="A2386" s="73">
        <v>40382</v>
      </c>
      <c r="B2386" s="130">
        <v>1102.660034</v>
      </c>
      <c r="C2386" s="125">
        <f t="shared" si="156"/>
        <v>2.2913720262008885E-2</v>
      </c>
      <c r="D2386" s="128">
        <f t="shared" si="157"/>
        <v>22913.720262008886</v>
      </c>
      <c r="E2386" s="128">
        <f t="shared" ca="1" si="158"/>
        <v>82254.158174250464</v>
      </c>
      <c r="F2386" s="124">
        <f t="shared" ca="1" si="159"/>
        <v>0.12266594907110884</v>
      </c>
      <c r="G2386" s="128"/>
      <c r="H2386" s="128"/>
      <c r="I2386" s="124"/>
      <c r="J2386" s="125"/>
      <c r="K2386" s="128"/>
    </row>
    <row r="2387" spans="1:11" x14ac:dyDescent="0.3">
      <c r="A2387" s="73">
        <v>40381</v>
      </c>
      <c r="B2387" s="130">
        <v>1093.670044</v>
      </c>
      <c r="C2387" s="125">
        <f t="shared" si="156"/>
        <v>2.1882778790002222E-2</v>
      </c>
      <c r="D2387" s="128">
        <f t="shared" si="157"/>
        <v>21882.778790002223</v>
      </c>
      <c r="E2387" s="128">
        <f t="shared" ca="1" si="158"/>
        <v>82254.158174250464</v>
      </c>
      <c r="F2387" s="124">
        <f t="shared" ca="1" si="159"/>
        <v>0.11683315241270797</v>
      </c>
      <c r="G2387" s="128"/>
      <c r="H2387" s="128"/>
      <c r="I2387" s="124"/>
      <c r="J2387" s="125"/>
      <c r="K2387" s="128"/>
    </row>
    <row r="2388" spans="1:11" x14ac:dyDescent="0.3">
      <c r="A2388" s="73">
        <v>40380</v>
      </c>
      <c r="B2388" s="130">
        <v>1069.589966</v>
      </c>
      <c r="C2388" s="125">
        <f t="shared" si="156"/>
        <v>8.7901627172293217E-3</v>
      </c>
      <c r="D2388" s="128">
        <f t="shared" si="157"/>
        <v>8790.1627172293211</v>
      </c>
      <c r="E2388" s="128">
        <f t="shared" ca="1" si="158"/>
        <v>82254.158174250464</v>
      </c>
      <c r="F2388" s="124">
        <f t="shared" ca="1" si="159"/>
        <v>9.55658565615225E-2</v>
      </c>
      <c r="G2388" s="128"/>
      <c r="H2388" s="128"/>
      <c r="I2388" s="124"/>
      <c r="J2388" s="125"/>
      <c r="K2388" s="128"/>
    </row>
    <row r="2389" spans="1:11" x14ac:dyDescent="0.3">
      <c r="A2389" s="73">
        <v>40379</v>
      </c>
      <c r="B2389" s="130">
        <v>1083.4799800000001</v>
      </c>
      <c r="C2389" s="125">
        <f t="shared" si="156"/>
        <v>5.3907279555153176E-2</v>
      </c>
      <c r="D2389" s="128">
        <f t="shared" si="157"/>
        <v>53907.279555153174</v>
      </c>
      <c r="E2389" s="128">
        <f t="shared" ca="1" si="158"/>
        <v>82254.158174250464</v>
      </c>
      <c r="F2389" s="124">
        <f t="shared" ca="1" si="159"/>
        <v>0.13563991326686797</v>
      </c>
      <c r="G2389" s="128"/>
      <c r="H2389" s="128"/>
      <c r="I2389" s="124"/>
      <c r="J2389" s="125"/>
      <c r="K2389" s="128"/>
    </row>
    <row r="2390" spans="1:11" x14ac:dyDescent="0.3">
      <c r="A2390" s="73">
        <v>40378</v>
      </c>
      <c r="B2390" s="130">
        <v>1071.25</v>
      </c>
      <c r="C2390" s="125">
        <f t="shared" si="156"/>
        <v>4.7595280751511204E-2</v>
      </c>
      <c r="D2390" s="128">
        <f t="shared" si="157"/>
        <v>47595.280751511207</v>
      </c>
      <c r="E2390" s="128">
        <f t="shared" ca="1" si="158"/>
        <v>82254.158174250464</v>
      </c>
      <c r="F2390" s="124">
        <f t="shared" ca="1" si="159"/>
        <v>0.12222127105348779</v>
      </c>
      <c r="G2390" s="128"/>
      <c r="H2390" s="128"/>
      <c r="I2390" s="124"/>
      <c r="J2390" s="125"/>
      <c r="K2390" s="128"/>
    </row>
    <row r="2391" spans="1:11" x14ac:dyDescent="0.3">
      <c r="A2391" s="73">
        <v>40375</v>
      </c>
      <c r="B2391" s="130">
        <v>1064.880005</v>
      </c>
      <c r="C2391" s="125">
        <f t="shared" si="156"/>
        <v>3.6510711995243694E-2</v>
      </c>
      <c r="D2391" s="128">
        <f t="shared" si="157"/>
        <v>36510.711995243691</v>
      </c>
      <c r="E2391" s="128">
        <f t="shared" ca="1" si="158"/>
        <v>82254.158174250464</v>
      </c>
      <c r="F2391" s="124">
        <f t="shared" ca="1" si="159"/>
        <v>0.11959458686197166</v>
      </c>
      <c r="G2391" s="128"/>
      <c r="H2391" s="128"/>
      <c r="I2391" s="124"/>
      <c r="J2391" s="125"/>
      <c r="K2391" s="128"/>
    </row>
    <row r="2392" spans="1:11" x14ac:dyDescent="0.3">
      <c r="A2392" s="73">
        <v>40374</v>
      </c>
      <c r="B2392" s="130">
        <v>1096.4799800000001</v>
      </c>
      <c r="C2392" s="125">
        <f t="shared" si="156"/>
        <v>6.3810403982309083E-2</v>
      </c>
      <c r="D2392" s="128">
        <f t="shared" si="157"/>
        <v>63810.403982309086</v>
      </c>
      <c r="E2392" s="128">
        <f t="shared" ca="1" si="158"/>
        <v>82254.158174250464</v>
      </c>
      <c r="F2392" s="124">
        <f t="shared" ca="1" si="159"/>
        <v>0.16599669726069943</v>
      </c>
      <c r="G2392" s="128"/>
      <c r="H2392" s="128"/>
      <c r="I2392" s="124"/>
      <c r="J2392" s="125"/>
      <c r="K2392" s="128"/>
    </row>
    <row r="2393" spans="1:11" x14ac:dyDescent="0.3">
      <c r="A2393" s="73">
        <v>40373</v>
      </c>
      <c r="B2393" s="130">
        <v>1095.170044</v>
      </c>
      <c r="C2393" s="125">
        <f t="shared" si="156"/>
        <v>5.1794067187142856E-2</v>
      </c>
      <c r="D2393" s="128">
        <f t="shared" si="157"/>
        <v>51794.067187142857</v>
      </c>
      <c r="E2393" s="128">
        <f t="shared" ca="1" si="158"/>
        <v>82254.158174250464</v>
      </c>
      <c r="F2393" s="124">
        <f t="shared" ca="1" si="159"/>
        <v>0.16415806242062692</v>
      </c>
      <c r="G2393" s="128"/>
      <c r="H2393" s="128"/>
      <c r="I2393" s="124"/>
      <c r="J2393" s="125"/>
      <c r="K2393" s="128"/>
    </row>
    <row r="2394" spans="1:11" x14ac:dyDescent="0.3">
      <c r="A2394" s="73">
        <v>40372</v>
      </c>
      <c r="B2394" s="130">
        <v>1095.339966</v>
      </c>
      <c r="C2394" s="125">
        <f t="shared" si="156"/>
        <v>1.9328681280650573E-2</v>
      </c>
      <c r="D2394" s="128">
        <f t="shared" si="157"/>
        <v>19328.681280650573</v>
      </c>
      <c r="E2394" s="128">
        <f t="shared" ca="1" si="158"/>
        <v>82254.158174250464</v>
      </c>
      <c r="F2394" s="124">
        <f t="shared" ca="1" si="159"/>
        <v>0.17440062424497627</v>
      </c>
      <c r="G2394" s="128"/>
      <c r="H2394" s="128"/>
      <c r="I2394" s="124"/>
      <c r="J2394" s="125"/>
      <c r="K2394" s="128"/>
    </row>
    <row r="2395" spans="1:11" x14ac:dyDescent="0.3">
      <c r="A2395" s="73">
        <v>40371</v>
      </c>
      <c r="B2395" s="130">
        <v>1078.75</v>
      </c>
      <c r="C2395" s="125">
        <f t="shared" si="156"/>
        <v>1.8481276993189688E-3</v>
      </c>
      <c r="D2395" s="128">
        <f t="shared" si="157"/>
        <v>1848.1276993189688</v>
      </c>
      <c r="E2395" s="128">
        <f t="shared" ca="1" si="158"/>
        <v>82254.158174250464</v>
      </c>
      <c r="F2395" s="124">
        <f t="shared" ca="1" si="159"/>
        <v>0.19088356425653963</v>
      </c>
      <c r="G2395" s="128"/>
      <c r="H2395" s="128"/>
      <c r="I2395" s="124"/>
      <c r="J2395" s="125"/>
      <c r="K2395" s="128"/>
    </row>
    <row r="2396" spans="1:11" x14ac:dyDescent="0.3">
      <c r="A2396" s="73">
        <v>40368</v>
      </c>
      <c r="B2396" s="130">
        <v>1077.959961</v>
      </c>
      <c r="C2396" s="125">
        <f t="shared" si="156"/>
        <v>3.976958185919921E-3</v>
      </c>
      <c r="D2396" s="128">
        <f t="shared" si="157"/>
        <v>3976.9581859199211</v>
      </c>
      <c r="E2396" s="128">
        <f t="shared" ca="1" si="158"/>
        <v>82254.158174250464</v>
      </c>
      <c r="F2396" s="124">
        <f t="shared" ca="1" si="159"/>
        <v>0.19633757877592917</v>
      </c>
      <c r="G2396" s="128"/>
      <c r="H2396" s="128"/>
      <c r="I2396" s="124"/>
      <c r="J2396" s="125"/>
      <c r="K2396" s="128"/>
    </row>
    <row r="2397" spans="1:11" x14ac:dyDescent="0.3">
      <c r="A2397" s="73">
        <v>40367</v>
      </c>
      <c r="B2397" s="130">
        <v>1070.25</v>
      </c>
      <c r="C2397" s="125">
        <f t="shared" si="156"/>
        <v>-1.9953516557830175E-2</v>
      </c>
      <c r="D2397" s="128">
        <f t="shared" si="157"/>
        <v>-19953.516557830175</v>
      </c>
      <c r="E2397" s="128">
        <f t="shared" ca="1" si="158"/>
        <v>82254.158174250464</v>
      </c>
      <c r="F2397" s="124">
        <f t="shared" ca="1" si="159"/>
        <v>0.21739673758490374</v>
      </c>
      <c r="G2397" s="128"/>
      <c r="H2397" s="128"/>
      <c r="I2397" s="124"/>
      <c r="J2397" s="125"/>
      <c r="K2397" s="128"/>
    </row>
    <row r="2398" spans="1:11" x14ac:dyDescent="0.3">
      <c r="A2398" s="73">
        <v>40366</v>
      </c>
      <c r="B2398" s="130">
        <v>1060.2700199999999</v>
      </c>
      <c r="C2398" s="125">
        <f t="shared" si="156"/>
        <v>-3.1990977086425176E-2</v>
      </c>
      <c r="D2398" s="128">
        <f t="shared" si="157"/>
        <v>-31990.977086425177</v>
      </c>
      <c r="E2398" s="128">
        <f t="shared" ca="1" si="158"/>
        <v>82254.158174250464</v>
      </c>
      <c r="F2398" s="124">
        <f t="shared" ca="1" si="159"/>
        <v>0.2011941229079155</v>
      </c>
      <c r="G2398" s="128"/>
      <c r="H2398" s="128"/>
      <c r="I2398" s="124"/>
      <c r="J2398" s="125"/>
      <c r="K2398" s="128"/>
    </row>
    <row r="2399" spans="1:11" x14ac:dyDescent="0.3">
      <c r="A2399" s="73">
        <v>40365</v>
      </c>
      <c r="B2399" s="130">
        <v>1028.0600589999999</v>
      </c>
      <c r="C2399" s="125">
        <f t="shared" si="156"/>
        <v>-7.6482119787660841E-2</v>
      </c>
      <c r="D2399" s="128">
        <f t="shared" si="157"/>
        <v>-76482.119787660835</v>
      </c>
      <c r="E2399" s="128">
        <f t="shared" ca="1" si="158"/>
        <v>82254.158174250464</v>
      </c>
      <c r="F2399" s="124">
        <f t="shared" ca="1" si="159"/>
        <v>0.16883448694536929</v>
      </c>
      <c r="G2399" s="128"/>
      <c r="H2399" s="128"/>
      <c r="I2399" s="124"/>
      <c r="J2399" s="125"/>
      <c r="K2399" s="128"/>
    </row>
    <row r="2400" spans="1:11" x14ac:dyDescent="0.3">
      <c r="A2400" s="73">
        <v>40361</v>
      </c>
      <c r="B2400" s="130">
        <v>1022.580017</v>
      </c>
      <c r="C2400" s="125">
        <f t="shared" si="156"/>
        <v>-8.4947778678063024E-2</v>
      </c>
      <c r="D2400" s="128">
        <f t="shared" si="157"/>
        <v>-84947.778678063027</v>
      </c>
      <c r="E2400" s="128">
        <f t="shared" ca="1" si="158"/>
        <v>82254.158174250464</v>
      </c>
      <c r="F2400" s="124">
        <f t="shared" ca="1" si="159"/>
        <v>0.1606642036488406</v>
      </c>
      <c r="G2400" s="128"/>
      <c r="H2400" s="128"/>
      <c r="I2400" s="124"/>
      <c r="J2400" s="125"/>
      <c r="K2400" s="128"/>
    </row>
    <row r="2401" spans="1:11" x14ac:dyDescent="0.3">
      <c r="A2401" s="73">
        <v>40360</v>
      </c>
      <c r="B2401" s="130">
        <v>1027.369995</v>
      </c>
      <c r="C2401" s="125">
        <f t="shared" si="156"/>
        <v>-7.9450593976404749E-2</v>
      </c>
      <c r="D2401" s="128">
        <f t="shared" si="157"/>
        <v>-79450.593976404751</v>
      </c>
      <c r="E2401" s="128">
        <f t="shared" ca="1" si="158"/>
        <v>77403.56703671877</v>
      </c>
      <c r="F2401" s="124">
        <f t="shared" ca="1" si="159"/>
        <v>0.14314806408146463</v>
      </c>
      <c r="G2401" s="128"/>
      <c r="H2401" s="128"/>
      <c r="I2401" s="124"/>
      <c r="J2401" s="125"/>
      <c r="K2401" s="128"/>
    </row>
    <row r="2402" spans="1:11" x14ac:dyDescent="0.3">
      <c r="A2402" s="73">
        <v>40359</v>
      </c>
      <c r="B2402" s="130">
        <v>1030.709961</v>
      </c>
      <c r="C2402" s="125">
        <f t="shared" si="156"/>
        <v>-7.5272987977045624E-2</v>
      </c>
      <c r="D2402" s="128">
        <f t="shared" si="157"/>
        <v>-75272.987977045617</v>
      </c>
      <c r="E2402" s="128">
        <f t="shared" ca="1" si="158"/>
        <v>74759.050610204373</v>
      </c>
      <c r="F2402" s="124">
        <f t="shared" ca="1" si="159"/>
        <v>0.14980698840579065</v>
      </c>
      <c r="G2402" s="128"/>
      <c r="H2402" s="128"/>
      <c r="I2402" s="124"/>
      <c r="J2402" s="125"/>
      <c r="K2402" s="128"/>
    </row>
    <row r="2403" spans="1:11" x14ac:dyDescent="0.3">
      <c r="A2403" s="73">
        <v>40358</v>
      </c>
      <c r="B2403" s="130">
        <v>1041.23999</v>
      </c>
      <c r="C2403" s="125">
        <f t="shared" si="156"/>
        <v>-6.6345051089821028E-2</v>
      </c>
      <c r="D2403" s="128">
        <f t="shared" si="157"/>
        <v>-66345.051089821034</v>
      </c>
      <c r="E2403" s="128">
        <f t="shared" ca="1" si="158"/>
        <v>72516.664693376835</v>
      </c>
      <c r="F2403" s="124">
        <f t="shared" ca="1" si="159"/>
        <v>0.12770079043146709</v>
      </c>
      <c r="G2403" s="128"/>
      <c r="H2403" s="128"/>
      <c r="I2403" s="124"/>
      <c r="J2403" s="125"/>
      <c r="K2403" s="128"/>
    </row>
    <row r="2404" spans="1:11" x14ac:dyDescent="0.3">
      <c r="A2404" s="73">
        <v>40357</v>
      </c>
      <c r="B2404" s="130">
        <v>1074.5699460000001</v>
      </c>
      <c r="C2404" s="125">
        <f t="shared" si="156"/>
        <v>-1.3821259446687106E-2</v>
      </c>
      <c r="D2404" s="128">
        <f t="shared" si="157"/>
        <v>-13821.259446687107</v>
      </c>
      <c r="E2404" s="128">
        <f t="shared" ca="1" si="158"/>
        <v>72516.664693376835</v>
      </c>
      <c r="F2404" s="124">
        <f t="shared" ca="1" si="159"/>
        <v>0.16887475288025589</v>
      </c>
      <c r="G2404" s="128"/>
      <c r="H2404" s="128"/>
      <c r="I2404" s="124"/>
      <c r="J2404" s="125"/>
      <c r="K2404" s="128"/>
    </row>
    <row r="2405" spans="1:11" x14ac:dyDescent="0.3">
      <c r="A2405" s="73">
        <v>40354</v>
      </c>
      <c r="B2405" s="130">
        <v>1076.76001</v>
      </c>
      <c r="C2405" s="125">
        <f t="shared" si="156"/>
        <v>-1.3594692493837157E-2</v>
      </c>
      <c r="D2405" s="128">
        <f t="shared" si="157"/>
        <v>-13594.692493837158</v>
      </c>
      <c r="E2405" s="128">
        <f t="shared" ca="1" si="158"/>
        <v>72516.664693376835</v>
      </c>
      <c r="F2405" s="124">
        <f t="shared" ca="1" si="159"/>
        <v>0.16126530982097886</v>
      </c>
      <c r="G2405" s="128"/>
      <c r="H2405" s="128"/>
      <c r="I2405" s="124"/>
      <c r="J2405" s="125"/>
      <c r="K2405" s="128"/>
    </row>
    <row r="2406" spans="1:11" x14ac:dyDescent="0.3">
      <c r="A2406" s="73">
        <v>40353</v>
      </c>
      <c r="B2406" s="130">
        <v>1073.6899410000001</v>
      </c>
      <c r="C2406" s="125">
        <f t="shared" si="156"/>
        <v>-1.2099320425616344E-2</v>
      </c>
      <c r="D2406" s="128">
        <f t="shared" si="157"/>
        <v>-12099.320425616344</v>
      </c>
      <c r="E2406" s="128">
        <f t="shared" ca="1" si="158"/>
        <v>72516.664693376835</v>
      </c>
      <c r="F2406" s="124">
        <f t="shared" ca="1" si="159"/>
        <v>0.16845131456868923</v>
      </c>
      <c r="G2406" s="128"/>
      <c r="H2406" s="128"/>
      <c r="I2406" s="124"/>
      <c r="J2406" s="125"/>
      <c r="K2406" s="128"/>
    </row>
    <row r="2407" spans="1:11" x14ac:dyDescent="0.3">
      <c r="A2407" s="73">
        <v>40352</v>
      </c>
      <c r="B2407" s="130">
        <v>1092.040039</v>
      </c>
      <c r="C2407" s="125">
        <f t="shared" si="156"/>
        <v>3.4432551252280952E-2</v>
      </c>
      <c r="D2407" s="128">
        <f t="shared" si="157"/>
        <v>34432.551252280951</v>
      </c>
      <c r="E2407" s="128">
        <f t="shared" ca="1" si="158"/>
        <v>72516.664693376835</v>
      </c>
      <c r="F2407" s="124">
        <f t="shared" ca="1" si="159"/>
        <v>0.18666466773884927</v>
      </c>
      <c r="G2407" s="128"/>
      <c r="H2407" s="128"/>
      <c r="I2407" s="124"/>
      <c r="J2407" s="125"/>
      <c r="K2407" s="128"/>
    </row>
    <row r="2408" spans="1:11" x14ac:dyDescent="0.3">
      <c r="A2408" s="73">
        <v>40351</v>
      </c>
      <c r="B2408" s="130">
        <v>1095.3100589999999</v>
      </c>
      <c r="C2408" s="125">
        <f t="shared" si="156"/>
        <v>3.136540395480214E-2</v>
      </c>
      <c r="D2408" s="128">
        <f t="shared" si="157"/>
        <v>31365.403954802139</v>
      </c>
      <c r="E2408" s="128">
        <f t="shared" ca="1" si="158"/>
        <v>72516.664693376835</v>
      </c>
      <c r="F2408" s="124">
        <f t="shared" ca="1" si="159"/>
        <v>0.21574139961431071</v>
      </c>
      <c r="G2408" s="128"/>
      <c r="H2408" s="128"/>
      <c r="I2408" s="124"/>
      <c r="J2408" s="125"/>
      <c r="K2408" s="128"/>
    </row>
    <row r="2409" spans="1:11" x14ac:dyDescent="0.3">
      <c r="A2409" s="73">
        <v>40350</v>
      </c>
      <c r="B2409" s="130">
        <v>1113.1999510000001</v>
      </c>
      <c r="C2409" s="125">
        <f t="shared" si="156"/>
        <v>5.9716109676399398E-2</v>
      </c>
      <c r="D2409" s="128">
        <f t="shared" si="157"/>
        <v>59716.109676399399</v>
      </c>
      <c r="E2409" s="128">
        <f t="shared" ca="1" si="158"/>
        <v>72516.664693376835</v>
      </c>
      <c r="F2409" s="124">
        <f t="shared" ca="1" si="159"/>
        <v>0.2436599048685486</v>
      </c>
      <c r="G2409" s="128"/>
      <c r="H2409" s="128"/>
      <c r="I2409" s="124"/>
      <c r="J2409" s="125"/>
      <c r="K2409" s="128"/>
    </row>
    <row r="2410" spans="1:11" x14ac:dyDescent="0.3">
      <c r="A2410" s="73">
        <v>40347</v>
      </c>
      <c r="B2410" s="130">
        <v>1117.51001</v>
      </c>
      <c r="C2410" s="125">
        <f t="shared" si="156"/>
        <v>4.9423413673731265E-2</v>
      </c>
      <c r="D2410" s="128">
        <f t="shared" si="157"/>
        <v>49423.413673731266</v>
      </c>
      <c r="E2410" s="128">
        <f t="shared" ca="1" si="158"/>
        <v>72516.664693376835</v>
      </c>
      <c r="F2410" s="124">
        <f t="shared" ca="1" si="159"/>
        <v>0.25135496453664907</v>
      </c>
      <c r="G2410" s="128"/>
      <c r="H2410" s="128"/>
      <c r="I2410" s="124"/>
      <c r="J2410" s="125"/>
      <c r="K2410" s="128"/>
    </row>
    <row r="2411" spans="1:11" x14ac:dyDescent="0.3">
      <c r="A2411" s="73">
        <v>40346</v>
      </c>
      <c r="B2411" s="130">
        <v>1116.040039</v>
      </c>
      <c r="C2411" s="125">
        <f t="shared" si="156"/>
        <v>1.1978349815517708E-2</v>
      </c>
      <c r="D2411" s="128">
        <f t="shared" si="157"/>
        <v>11978.349815517708</v>
      </c>
      <c r="E2411" s="128">
        <f t="shared" ca="1" si="158"/>
        <v>72516.664693376835</v>
      </c>
      <c r="F2411" s="124">
        <f t="shared" ca="1" si="159"/>
        <v>0.21146734608007445</v>
      </c>
      <c r="G2411" s="128"/>
      <c r="H2411" s="128"/>
      <c r="I2411" s="124"/>
      <c r="J2411" s="125"/>
      <c r="K2411" s="128"/>
    </row>
    <row r="2412" spans="1:11" x14ac:dyDescent="0.3">
      <c r="A2412" s="73">
        <v>40345</v>
      </c>
      <c r="B2412" s="130">
        <v>1114.6099850000001</v>
      </c>
      <c r="C2412" s="125">
        <f t="shared" si="156"/>
        <v>1.4776288648845171E-2</v>
      </c>
      <c r="D2412" s="128">
        <f t="shared" si="157"/>
        <v>14776.288648845171</v>
      </c>
      <c r="E2412" s="128">
        <f t="shared" ca="1" si="158"/>
        <v>72516.664693376835</v>
      </c>
      <c r="F2412" s="124">
        <f t="shared" ca="1" si="159"/>
        <v>0.21368292852381354</v>
      </c>
      <c r="G2412" s="128"/>
      <c r="H2412" s="128"/>
      <c r="I2412" s="124"/>
      <c r="J2412" s="125"/>
      <c r="K2412" s="128"/>
    </row>
    <row r="2413" spans="1:11" x14ac:dyDescent="0.3">
      <c r="A2413" s="73">
        <v>40344</v>
      </c>
      <c r="B2413" s="130">
        <v>1115.2299800000001</v>
      </c>
      <c r="C2413" s="125">
        <f t="shared" si="156"/>
        <v>4.1579905503466241E-2</v>
      </c>
      <c r="D2413" s="128">
        <f t="shared" si="157"/>
        <v>41579.905503466238</v>
      </c>
      <c r="E2413" s="128">
        <f t="shared" ca="1" si="158"/>
        <v>72516.664693376835</v>
      </c>
      <c r="F2413" s="124">
        <f t="shared" ca="1" si="159"/>
        <v>0.22457198565889946</v>
      </c>
      <c r="G2413" s="128"/>
      <c r="H2413" s="128"/>
      <c r="I2413" s="124"/>
      <c r="J2413" s="125"/>
      <c r="K2413" s="128"/>
    </row>
    <row r="2414" spans="1:11" x14ac:dyDescent="0.3">
      <c r="A2414" s="73">
        <v>40343</v>
      </c>
      <c r="B2414" s="130">
        <v>1089.630005</v>
      </c>
      <c r="C2414" s="125">
        <f t="shared" si="156"/>
        <v>2.0191754540044293E-4</v>
      </c>
      <c r="D2414" s="128">
        <f t="shared" si="157"/>
        <v>201.91754540044292</v>
      </c>
      <c r="E2414" s="128">
        <f t="shared" ca="1" si="158"/>
        <v>72516.664693376835</v>
      </c>
      <c r="F2414" s="124">
        <f t="shared" ca="1" si="159"/>
        <v>0.19480908324776403</v>
      </c>
      <c r="G2414" s="128"/>
      <c r="H2414" s="128"/>
      <c r="I2414" s="124"/>
      <c r="J2414" s="125"/>
      <c r="K2414" s="128"/>
    </row>
    <row r="2415" spans="1:11" x14ac:dyDescent="0.3">
      <c r="A2415" s="73">
        <v>40340</v>
      </c>
      <c r="B2415" s="130">
        <v>1091.599976</v>
      </c>
      <c r="C2415" s="125">
        <f t="shared" si="156"/>
        <v>-1.0389355417681712E-2</v>
      </c>
      <c r="D2415" s="128">
        <f t="shared" si="157"/>
        <v>-10389.355417681712</v>
      </c>
      <c r="E2415" s="128">
        <f t="shared" ca="1" si="158"/>
        <v>72516.664693376835</v>
      </c>
      <c r="F2415" s="124">
        <f t="shared" ca="1" si="159"/>
        <v>0.18174339656016802</v>
      </c>
      <c r="G2415" s="128"/>
      <c r="H2415" s="128"/>
      <c r="I2415" s="124"/>
      <c r="J2415" s="125"/>
      <c r="K2415" s="128"/>
    </row>
    <row r="2416" spans="1:11" x14ac:dyDescent="0.3">
      <c r="A2416" s="73">
        <v>40339</v>
      </c>
      <c r="B2416" s="130">
        <v>1086.839966</v>
      </c>
      <c r="C2416" s="125">
        <f t="shared" si="156"/>
        <v>1.7688108869064356E-2</v>
      </c>
      <c r="D2416" s="128">
        <f t="shared" si="157"/>
        <v>17688.108869064356</v>
      </c>
      <c r="E2416" s="128">
        <f t="shared" ca="1" si="158"/>
        <v>72516.664693376835</v>
      </c>
      <c r="F2416" s="124">
        <f t="shared" ca="1" si="159"/>
        <v>0.14862444988983636</v>
      </c>
      <c r="G2416" s="128"/>
      <c r="H2416" s="128"/>
      <c r="I2416" s="124"/>
      <c r="J2416" s="125"/>
      <c r="K2416" s="128"/>
    </row>
    <row r="2417" spans="1:11" x14ac:dyDescent="0.3">
      <c r="A2417" s="73">
        <v>40338</v>
      </c>
      <c r="B2417" s="130">
        <v>1055.6899410000001</v>
      </c>
      <c r="C2417" s="125">
        <f t="shared" si="156"/>
        <v>-1.7075954586740827E-2</v>
      </c>
      <c r="D2417" s="128">
        <f t="shared" si="157"/>
        <v>-17075.954586740827</v>
      </c>
      <c r="E2417" s="128">
        <f t="shared" ca="1" si="158"/>
        <v>72516.664693376835</v>
      </c>
      <c r="F2417" s="124">
        <f t="shared" ca="1" si="159"/>
        <v>0.11726224665417817</v>
      </c>
      <c r="G2417" s="128"/>
      <c r="H2417" s="128"/>
      <c r="I2417" s="124"/>
      <c r="J2417" s="125"/>
      <c r="K2417" s="128"/>
    </row>
    <row r="2418" spans="1:11" x14ac:dyDescent="0.3">
      <c r="A2418" s="73">
        <v>40337</v>
      </c>
      <c r="B2418" s="130">
        <v>1062</v>
      </c>
      <c r="C2418" s="125">
        <f t="shared" si="156"/>
        <v>-1.0850858044595069E-2</v>
      </c>
      <c r="D2418" s="128">
        <f t="shared" si="157"/>
        <v>-10850.858044595068</v>
      </c>
      <c r="E2418" s="128">
        <f t="shared" ca="1" si="158"/>
        <v>72516.664693376835</v>
      </c>
      <c r="F2418" s="124">
        <f t="shared" ca="1" si="159"/>
        <v>0.13080974589848915</v>
      </c>
      <c r="G2418" s="128"/>
      <c r="H2418" s="128"/>
      <c r="I2418" s="124"/>
      <c r="J2418" s="125"/>
      <c r="K2418" s="128"/>
    </row>
    <row r="2419" spans="1:11" x14ac:dyDescent="0.3">
      <c r="A2419" s="73">
        <v>40336</v>
      </c>
      <c r="B2419" s="130">
        <v>1050.469971</v>
      </c>
      <c r="C2419" s="125">
        <f t="shared" si="156"/>
        <v>-3.4219283085196839E-2</v>
      </c>
      <c r="D2419" s="128">
        <f t="shared" si="157"/>
        <v>-34219.283085196839</v>
      </c>
      <c r="E2419" s="128">
        <f t="shared" ca="1" si="158"/>
        <v>72516.664693376835</v>
      </c>
      <c r="F2419" s="124">
        <f t="shared" ca="1" si="159"/>
        <v>0.11463979160518933</v>
      </c>
      <c r="G2419" s="128"/>
      <c r="H2419" s="128"/>
      <c r="I2419" s="124"/>
      <c r="J2419" s="125"/>
      <c r="K2419" s="128"/>
    </row>
    <row r="2420" spans="1:11" x14ac:dyDescent="0.3">
      <c r="A2420" s="73">
        <v>40333</v>
      </c>
      <c r="B2420" s="130">
        <v>1064.880005</v>
      </c>
      <c r="C2420" s="125">
        <f t="shared" si="156"/>
        <v>-6.2616870378572331E-3</v>
      </c>
      <c r="D2420" s="128">
        <f t="shared" si="157"/>
        <v>-6261.687037857233</v>
      </c>
      <c r="E2420" s="128">
        <f t="shared" ca="1" si="158"/>
        <v>72516.664693376835</v>
      </c>
      <c r="F2420" s="124">
        <f t="shared" ca="1" si="159"/>
        <v>0.13388843834963216</v>
      </c>
      <c r="G2420" s="128"/>
      <c r="H2420" s="128"/>
      <c r="I2420" s="124"/>
      <c r="J2420" s="125"/>
      <c r="K2420" s="128"/>
    </row>
    <row r="2421" spans="1:11" x14ac:dyDescent="0.3">
      <c r="A2421" s="73">
        <v>40332</v>
      </c>
      <c r="B2421" s="130">
        <v>1102.829956</v>
      </c>
      <c r="C2421" s="125">
        <f t="shared" si="156"/>
        <v>-1.095923273664634E-2</v>
      </c>
      <c r="D2421" s="128">
        <f t="shared" si="157"/>
        <v>-10959.23273664634</v>
      </c>
      <c r="E2421" s="128">
        <f t="shared" ca="1" si="158"/>
        <v>72516.664693376835</v>
      </c>
      <c r="F2421" s="124">
        <f t="shared" ca="1" si="159"/>
        <v>0.17311100461232742</v>
      </c>
      <c r="G2421" s="128"/>
      <c r="H2421" s="128"/>
      <c r="I2421" s="124"/>
      <c r="J2421" s="125"/>
      <c r="K2421" s="128"/>
    </row>
    <row r="2422" spans="1:11" x14ac:dyDescent="0.3">
      <c r="A2422" s="73">
        <v>40331</v>
      </c>
      <c r="B2422" s="130">
        <v>1098.380005</v>
      </c>
      <c r="C2422" s="125">
        <f t="shared" si="156"/>
        <v>-2.0003607262511824E-2</v>
      </c>
      <c r="D2422" s="128">
        <f t="shared" si="157"/>
        <v>-20003.607262511825</v>
      </c>
      <c r="E2422" s="128">
        <f t="shared" ca="1" si="158"/>
        <v>72516.664693376835</v>
      </c>
      <c r="F2422" s="124">
        <f t="shared" ca="1" si="159"/>
        <v>0.16543936014296001</v>
      </c>
      <c r="G2422" s="128"/>
      <c r="H2422" s="128"/>
      <c r="I2422" s="124"/>
      <c r="J2422" s="125"/>
      <c r="K2422" s="128"/>
    </row>
    <row r="2423" spans="1:11" x14ac:dyDescent="0.3">
      <c r="A2423" s="73">
        <v>40330</v>
      </c>
      <c r="B2423" s="130">
        <v>1070.709961</v>
      </c>
      <c r="C2423" s="125">
        <f t="shared" si="156"/>
        <v>-5.8252839584250315E-2</v>
      </c>
      <c r="D2423" s="128">
        <f t="shared" si="157"/>
        <v>-58252.839584250316</v>
      </c>
      <c r="E2423" s="128">
        <f t="shared" ca="1" si="158"/>
        <v>72516.664693376835</v>
      </c>
      <c r="F2423" s="124">
        <f t="shared" ca="1" si="159"/>
        <v>0.14912633028755984</v>
      </c>
      <c r="G2423" s="128"/>
      <c r="H2423" s="128"/>
      <c r="I2423" s="124"/>
      <c r="J2423" s="125"/>
      <c r="K2423" s="128"/>
    </row>
    <row r="2424" spans="1:11" x14ac:dyDescent="0.3">
      <c r="A2424" s="73">
        <v>40326</v>
      </c>
      <c r="B2424" s="130">
        <v>1089.410034</v>
      </c>
      <c r="C2424" s="125">
        <f t="shared" si="156"/>
        <v>-4.0742126127012113E-2</v>
      </c>
      <c r="D2424" s="128">
        <f t="shared" si="157"/>
        <v>-40742.12612701211</v>
      </c>
      <c r="E2424" s="128">
        <f t="shared" ca="1" si="158"/>
        <v>72516.664693376835</v>
      </c>
      <c r="F2424" s="124">
        <f t="shared" ca="1" si="159"/>
        <v>0.15313212686169875</v>
      </c>
      <c r="G2424" s="128"/>
      <c r="H2424" s="128"/>
      <c r="I2424" s="124"/>
      <c r="J2424" s="125"/>
      <c r="K2424" s="128"/>
    </row>
    <row r="2425" spans="1:11" x14ac:dyDescent="0.3">
      <c r="A2425" s="73">
        <v>40325</v>
      </c>
      <c r="B2425" s="130">
        <v>1103.0600589999999</v>
      </c>
      <c r="C2425" s="125">
        <f t="shared" si="156"/>
        <v>-4.6982897404609369E-2</v>
      </c>
      <c r="D2425" s="128">
        <f t="shared" si="157"/>
        <v>-46982.897404609372</v>
      </c>
      <c r="E2425" s="128">
        <f t="shared" ca="1" si="158"/>
        <v>72516.664693376835</v>
      </c>
      <c r="F2425" s="124">
        <f t="shared" ca="1" si="159"/>
        <v>0.16989623686137123</v>
      </c>
      <c r="G2425" s="128"/>
      <c r="H2425" s="128"/>
      <c r="I2425" s="124"/>
      <c r="J2425" s="125"/>
      <c r="K2425" s="128"/>
    </row>
    <row r="2426" spans="1:11" x14ac:dyDescent="0.3">
      <c r="A2426" s="73">
        <v>40324</v>
      </c>
      <c r="B2426" s="130">
        <v>1067.9499510000001</v>
      </c>
      <c r="C2426" s="125">
        <f t="shared" si="156"/>
        <v>-8.852329504465839E-2</v>
      </c>
      <c r="D2426" s="128">
        <f t="shared" si="157"/>
        <v>-88523.295044658385</v>
      </c>
      <c r="E2426" s="128">
        <f t="shared" ca="1" si="158"/>
        <v>72516.664693376835</v>
      </c>
      <c r="F2426" s="124">
        <f t="shared" ca="1" si="159"/>
        <v>0.16190127028687806</v>
      </c>
      <c r="G2426" s="128"/>
      <c r="H2426" s="128"/>
      <c r="I2426" s="124"/>
      <c r="J2426" s="125"/>
      <c r="K2426" s="128"/>
    </row>
    <row r="2427" spans="1:11" x14ac:dyDescent="0.3">
      <c r="A2427" s="73">
        <v>40323</v>
      </c>
      <c r="B2427" s="130">
        <v>1074.030029</v>
      </c>
      <c r="C2427" s="125">
        <f t="shared" si="156"/>
        <v>-7.0739500463889993E-2</v>
      </c>
      <c r="D2427" s="128">
        <f t="shared" si="157"/>
        <v>-70739.500463889999</v>
      </c>
      <c r="E2427" s="128">
        <f t="shared" ca="1" si="158"/>
        <v>68720.305374339398</v>
      </c>
      <c r="F2427" s="124">
        <f t="shared" ca="1" si="159"/>
        <v>0.18437855922892332</v>
      </c>
      <c r="G2427" s="128"/>
      <c r="H2427" s="128"/>
      <c r="I2427" s="124"/>
      <c r="J2427" s="125"/>
      <c r="K2427" s="128"/>
    </row>
    <row r="2428" spans="1:11" x14ac:dyDescent="0.3">
      <c r="A2428" s="73">
        <v>40322</v>
      </c>
      <c r="B2428" s="130">
        <v>1073.650024</v>
      </c>
      <c r="C2428" s="125">
        <f t="shared" si="156"/>
        <v>-7.422413620798185E-2</v>
      </c>
      <c r="D2428" s="128">
        <f t="shared" si="157"/>
        <v>-74224.13620798185</v>
      </c>
      <c r="E2428" s="128">
        <f t="shared" ca="1" si="158"/>
        <v>65799.963762629166</v>
      </c>
      <c r="F2428" s="124">
        <f t="shared" ca="1" si="159"/>
        <v>0.20221488635078244</v>
      </c>
      <c r="G2428" s="128"/>
      <c r="H2428" s="128"/>
      <c r="I2428" s="124"/>
      <c r="J2428" s="125"/>
      <c r="K2428" s="128"/>
    </row>
    <row r="2429" spans="1:11" x14ac:dyDescent="0.3">
      <c r="A2429" s="73">
        <v>40319</v>
      </c>
      <c r="B2429" s="130">
        <v>1087.6899410000001</v>
      </c>
      <c r="C2429" s="125">
        <f t="shared" si="156"/>
        <v>-2.087539958917517E-2</v>
      </c>
      <c r="D2429" s="128">
        <f t="shared" si="157"/>
        <v>-20875.399589175169</v>
      </c>
      <c r="E2429" s="128">
        <f t="shared" ca="1" si="158"/>
        <v>59745.608824624738</v>
      </c>
      <c r="F2429" s="124">
        <f t="shared" ca="1" si="159"/>
        <v>0.19483035897738632</v>
      </c>
      <c r="G2429" s="128"/>
      <c r="H2429" s="128"/>
      <c r="I2429" s="124"/>
      <c r="J2429" s="125"/>
      <c r="K2429" s="128"/>
    </row>
    <row r="2430" spans="1:11" x14ac:dyDescent="0.3">
      <c r="A2430" s="73">
        <v>40318</v>
      </c>
      <c r="B2430" s="130">
        <v>1071.589966</v>
      </c>
      <c r="C2430" s="125">
        <f t="shared" si="156"/>
        <v>-5.0135227404826122E-2</v>
      </c>
      <c r="D2430" s="128">
        <f t="shared" si="157"/>
        <v>-50135.227404826124</v>
      </c>
      <c r="E2430" s="128">
        <f t="shared" ca="1" si="158"/>
        <v>59745.608824624738</v>
      </c>
      <c r="F2430" s="124">
        <f t="shared" ca="1" si="159"/>
        <v>0.20810593686584</v>
      </c>
      <c r="G2430" s="128"/>
      <c r="H2430" s="128"/>
      <c r="I2430" s="124"/>
      <c r="J2430" s="125"/>
      <c r="K2430" s="128"/>
    </row>
    <row r="2431" spans="1:11" x14ac:dyDescent="0.3">
      <c r="A2431" s="73">
        <v>40317</v>
      </c>
      <c r="B2431" s="130">
        <v>1115.0500489999999</v>
      </c>
      <c r="C2431" s="125">
        <f t="shared" si="156"/>
        <v>-4.3589719452382103E-2</v>
      </c>
      <c r="D2431" s="128">
        <f t="shared" si="157"/>
        <v>-43589.719452382102</v>
      </c>
      <c r="E2431" s="128">
        <f t="shared" ca="1" si="158"/>
        <v>59745.608824624738</v>
      </c>
      <c r="F2431" s="124">
        <f t="shared" ca="1" si="159"/>
        <v>0.25522050100891724</v>
      </c>
      <c r="G2431" s="128"/>
      <c r="H2431" s="128"/>
      <c r="I2431" s="124"/>
      <c r="J2431" s="125"/>
      <c r="K2431" s="128"/>
    </row>
    <row r="2432" spans="1:11" x14ac:dyDescent="0.3">
      <c r="A2432" s="73">
        <v>40316</v>
      </c>
      <c r="B2432" s="130">
        <v>1120.8000489999999</v>
      </c>
      <c r="C2432" s="125">
        <f t="shared" si="156"/>
        <v>-4.498971376938754E-2</v>
      </c>
      <c r="D2432" s="128">
        <f t="shared" si="157"/>
        <v>-44989.713769387541</v>
      </c>
      <c r="E2432" s="128">
        <f t="shared" ca="1" si="158"/>
        <v>59745.608824624738</v>
      </c>
      <c r="F2432" s="124">
        <f t="shared" ca="1" si="159"/>
        <v>0.24055041670001454</v>
      </c>
      <c r="G2432" s="128"/>
      <c r="H2432" s="128"/>
      <c r="I2432" s="124"/>
      <c r="J2432" s="125"/>
      <c r="K2432" s="128"/>
    </row>
    <row r="2433" spans="1:11" x14ac:dyDescent="0.3">
      <c r="A2433" s="73">
        <v>40315</v>
      </c>
      <c r="B2433" s="130">
        <v>1136.9399410000001</v>
      </c>
      <c r="C2433" s="125">
        <f t="shared" si="156"/>
        <v>-5.4331066871300071E-2</v>
      </c>
      <c r="D2433" s="128">
        <f t="shared" si="157"/>
        <v>-54331.06687130007</v>
      </c>
      <c r="E2433" s="128">
        <f t="shared" ca="1" si="158"/>
        <v>59745.608824624738</v>
      </c>
      <c r="F2433" s="124">
        <f t="shared" ca="1" si="159"/>
        <v>0.25195724702434008</v>
      </c>
      <c r="G2433" s="128"/>
      <c r="H2433" s="128"/>
      <c r="I2433" s="124"/>
      <c r="J2433" s="125"/>
      <c r="K2433" s="128"/>
    </row>
    <row r="2434" spans="1:11" x14ac:dyDescent="0.3">
      <c r="A2434" s="73">
        <v>40312</v>
      </c>
      <c r="B2434" s="130">
        <v>1135.6800539999999</v>
      </c>
      <c r="C2434" s="125">
        <f t="shared" si="156"/>
        <v>-4.2985016757633554E-2</v>
      </c>
      <c r="D2434" s="128">
        <f t="shared" si="157"/>
        <v>-42985.016757633552</v>
      </c>
      <c r="E2434" s="128">
        <f t="shared" ca="1" si="158"/>
        <v>59276.858962610888</v>
      </c>
      <c r="F2434" s="124">
        <f t="shared" ca="1" si="159"/>
        <v>0.24839787023913873</v>
      </c>
      <c r="G2434" s="128"/>
      <c r="H2434" s="128"/>
      <c r="I2434" s="124"/>
      <c r="J2434" s="125"/>
      <c r="K2434" s="128"/>
    </row>
    <row r="2435" spans="1:11" x14ac:dyDescent="0.3">
      <c r="A2435" s="73">
        <v>40311</v>
      </c>
      <c r="B2435" s="130">
        <v>1157.4399410000001</v>
      </c>
      <c r="C2435" s="125">
        <f t="shared" si="156"/>
        <v>-4.0885734611373792E-2</v>
      </c>
      <c r="D2435" s="128">
        <f t="shared" si="157"/>
        <v>-40885.734611373795</v>
      </c>
      <c r="E2435" s="128">
        <f t="shared" ca="1" si="158"/>
        <v>59276.858962610888</v>
      </c>
      <c r="F2435" s="124">
        <f t="shared" ca="1" si="159"/>
        <v>0.31098216569079518</v>
      </c>
      <c r="G2435" s="128"/>
      <c r="H2435" s="128"/>
      <c r="I2435" s="124"/>
      <c r="J2435" s="125"/>
      <c r="K2435" s="128"/>
    </row>
    <row r="2436" spans="1:11" x14ac:dyDescent="0.3">
      <c r="A2436" s="73">
        <v>40310</v>
      </c>
      <c r="B2436" s="130">
        <v>1171.670044</v>
      </c>
      <c r="C2436" s="125">
        <f t="shared" si="156"/>
        <v>-1.6527280794981669E-2</v>
      </c>
      <c r="D2436" s="128">
        <f t="shared" si="157"/>
        <v>-16527.280794981671</v>
      </c>
      <c r="E2436" s="128">
        <f t="shared" ca="1" si="158"/>
        <v>59276.858962610888</v>
      </c>
      <c r="F2436" s="124">
        <f t="shared" ca="1" si="159"/>
        <v>0.31195766828613247</v>
      </c>
      <c r="G2436" s="128"/>
      <c r="H2436" s="128"/>
      <c r="I2436" s="124"/>
      <c r="J2436" s="125"/>
      <c r="K2436" s="128"/>
    </row>
    <row r="2437" spans="1:11" x14ac:dyDescent="0.3">
      <c r="A2437" s="73">
        <v>40309</v>
      </c>
      <c r="B2437" s="130">
        <v>1155.790039</v>
      </c>
      <c r="C2437" s="125">
        <f t="shared" si="156"/>
        <v>-2.3586793150252139E-2</v>
      </c>
      <c r="D2437" s="128">
        <f t="shared" si="157"/>
        <v>-23586.793150252139</v>
      </c>
      <c r="E2437" s="128">
        <f t="shared" ca="1" si="158"/>
        <v>59276.858962610888</v>
      </c>
      <c r="F2437" s="124">
        <f t="shared" ca="1" si="159"/>
        <v>0.30757315280652509</v>
      </c>
      <c r="G2437" s="128"/>
      <c r="H2437" s="128"/>
      <c r="I2437" s="124"/>
      <c r="J2437" s="125"/>
      <c r="K2437" s="128"/>
    </row>
    <row r="2438" spans="1:11" x14ac:dyDescent="0.3">
      <c r="A2438" s="73">
        <v>40308</v>
      </c>
      <c r="B2438" s="130">
        <v>1159.7299800000001</v>
      </c>
      <c r="C2438" s="125">
        <f t="shared" si="156"/>
        <v>-4.3166591217224437E-2</v>
      </c>
      <c r="D2438" s="128">
        <f t="shared" si="157"/>
        <v>-43166.591217224435</v>
      </c>
      <c r="E2438" s="128">
        <f t="shared" ca="1" si="158"/>
        <v>59276.858962610888</v>
      </c>
      <c r="F2438" s="124">
        <f t="shared" ca="1" si="159"/>
        <v>0.27674355770556014</v>
      </c>
      <c r="G2438" s="128"/>
      <c r="H2438" s="128"/>
      <c r="I2438" s="124"/>
      <c r="J2438" s="125"/>
      <c r="K2438" s="128"/>
    </row>
    <row r="2439" spans="1:11" x14ac:dyDescent="0.3">
      <c r="A2439" s="73">
        <v>40305</v>
      </c>
      <c r="B2439" s="130">
        <v>1110.880005</v>
      </c>
      <c r="C2439" s="125">
        <f t="shared" si="156"/>
        <v>-8.7408009221516592E-2</v>
      </c>
      <c r="D2439" s="128">
        <f t="shared" si="157"/>
        <v>-87408.009221516593</v>
      </c>
      <c r="E2439" s="128">
        <f t="shared" ca="1" si="158"/>
        <v>59276.858962610888</v>
      </c>
      <c r="F2439" s="124">
        <f t="shared" ca="1" si="159"/>
        <v>0.22176764904500068</v>
      </c>
      <c r="G2439" s="128"/>
      <c r="H2439" s="128"/>
      <c r="I2439" s="124"/>
      <c r="J2439" s="125"/>
      <c r="K2439" s="128"/>
    </row>
    <row r="2440" spans="1:11" x14ac:dyDescent="0.3">
      <c r="A2440" s="73">
        <v>40304</v>
      </c>
      <c r="B2440" s="130">
        <v>1128.150024</v>
      </c>
      <c r="C2440" s="125">
        <f t="shared" ref="C2440:C2503" si="160">B2440/B2450-1</f>
        <v>-6.661869415868471E-2</v>
      </c>
      <c r="D2440" s="128">
        <f t="shared" ref="D2440:D2503" si="161">C2440*$B$5</f>
        <v>-66618.69415868471</v>
      </c>
      <c r="E2440" s="128">
        <f t="shared" ref="E2440:E2503" ca="1" si="162">ABS(_xlfn.PERCENTILE.INC(OFFSET(D2440,0,0,Window),1-VaRLevel))</f>
        <v>51829.376545907304</v>
      </c>
      <c r="F2440" s="124">
        <f t="shared" ca="1" si="159"/>
        <v>0.21406976559236712</v>
      </c>
      <c r="G2440" s="128"/>
      <c r="H2440" s="128"/>
      <c r="I2440" s="124"/>
      <c r="J2440" s="125"/>
      <c r="K2440" s="128"/>
    </row>
    <row r="2441" spans="1:11" x14ac:dyDescent="0.3">
      <c r="A2441" s="73">
        <v>40303</v>
      </c>
      <c r="B2441" s="130">
        <v>1165.869995</v>
      </c>
      <c r="C2441" s="125">
        <f t="shared" si="160"/>
        <v>-3.3227148913214433E-2</v>
      </c>
      <c r="D2441" s="128">
        <f t="shared" si="161"/>
        <v>-33227.148913214434</v>
      </c>
      <c r="E2441" s="128">
        <f t="shared" ca="1" si="162"/>
        <v>50172.87992219974</v>
      </c>
      <c r="F2441" s="124">
        <f t="shared" ref="F2441:F2504" ca="1" si="163">B2441/OFFSET(B2441,250,0)-1</f>
        <v>0.28486094813375273</v>
      </c>
      <c r="G2441" s="128"/>
      <c r="H2441" s="128"/>
      <c r="I2441" s="124"/>
      <c r="J2441" s="125"/>
      <c r="K2441" s="128"/>
    </row>
    <row r="2442" spans="1:11" x14ac:dyDescent="0.3">
      <c r="A2442" s="73">
        <v>40302</v>
      </c>
      <c r="B2442" s="130">
        <v>1173.599976</v>
      </c>
      <c r="C2442" s="125">
        <f t="shared" si="160"/>
        <v>-2.7808897484536965E-2</v>
      </c>
      <c r="D2442" s="128">
        <f t="shared" si="161"/>
        <v>-27808.897484536967</v>
      </c>
      <c r="E2442" s="128">
        <f t="shared" ca="1" si="162"/>
        <v>50172.87992219974</v>
      </c>
      <c r="F2442" s="124">
        <f t="shared" ca="1" si="163"/>
        <v>0.27630413253203279</v>
      </c>
      <c r="G2442" s="128"/>
      <c r="H2442" s="128"/>
      <c r="I2442" s="124"/>
      <c r="J2442" s="125"/>
      <c r="K2442" s="128"/>
    </row>
    <row r="2443" spans="1:11" x14ac:dyDescent="0.3">
      <c r="A2443" s="73">
        <v>40301</v>
      </c>
      <c r="B2443" s="130">
        <v>1202.26001</v>
      </c>
      <c r="C2443" s="125">
        <f t="shared" si="160"/>
        <v>3.9581718224634965E-3</v>
      </c>
      <c r="D2443" s="128">
        <f t="shared" si="161"/>
        <v>3958.1718224634965</v>
      </c>
      <c r="E2443" s="128">
        <f t="shared" ca="1" si="162"/>
        <v>50172.87992219974</v>
      </c>
      <c r="F2443" s="124">
        <f t="shared" ca="1" si="163"/>
        <v>0.33022795525861404</v>
      </c>
      <c r="G2443" s="128"/>
      <c r="H2443" s="128"/>
      <c r="I2443" s="124"/>
      <c r="J2443" s="125"/>
      <c r="K2443" s="128"/>
    </row>
    <row r="2444" spans="1:11" x14ac:dyDescent="0.3">
      <c r="A2444" s="73">
        <v>40298</v>
      </c>
      <c r="B2444" s="130">
        <v>1186.6899410000001</v>
      </c>
      <c r="C2444" s="125">
        <f t="shared" si="160"/>
        <v>-4.5633143844910906E-3</v>
      </c>
      <c r="D2444" s="128">
        <f t="shared" si="161"/>
        <v>-4563.314384491091</v>
      </c>
      <c r="E2444" s="128">
        <f t="shared" ca="1" si="162"/>
        <v>50172.87992219974</v>
      </c>
      <c r="F2444" s="124">
        <f t="shared" ca="1" si="163"/>
        <v>0.30802208244810725</v>
      </c>
      <c r="G2444" s="128"/>
      <c r="H2444" s="128"/>
      <c r="I2444" s="124"/>
      <c r="J2444" s="125"/>
      <c r="K2444" s="128"/>
    </row>
    <row r="2445" spans="1:11" x14ac:dyDescent="0.3">
      <c r="A2445" s="73">
        <v>40297</v>
      </c>
      <c r="B2445" s="130">
        <v>1206.780029</v>
      </c>
      <c r="C2445" s="125">
        <f t="shared" si="160"/>
        <v>-4.0357645418523935E-3</v>
      </c>
      <c r="D2445" s="128">
        <f t="shared" si="161"/>
        <v>-4035.7645418523934</v>
      </c>
      <c r="E2445" s="128">
        <f t="shared" ca="1" si="162"/>
        <v>50172.87992219974</v>
      </c>
      <c r="F2445" s="124">
        <f t="shared" ca="1" si="163"/>
        <v>0.37521652098603964</v>
      </c>
      <c r="G2445" s="128"/>
      <c r="H2445" s="128"/>
      <c r="I2445" s="124"/>
      <c r="J2445" s="125"/>
      <c r="K2445" s="128"/>
    </row>
    <row r="2446" spans="1:11" x14ac:dyDescent="0.3">
      <c r="A2446" s="73">
        <v>40296</v>
      </c>
      <c r="B2446" s="130">
        <v>1191.3599850000001</v>
      </c>
      <c r="C2446" s="125">
        <f t="shared" si="160"/>
        <v>-1.5933621292357869E-2</v>
      </c>
      <c r="D2446" s="128">
        <f t="shared" si="161"/>
        <v>-15933.62129235787</v>
      </c>
      <c r="E2446" s="128">
        <f t="shared" ca="1" si="162"/>
        <v>50172.87992219974</v>
      </c>
      <c r="F2446" s="124">
        <f t="shared" ca="1" si="163"/>
        <v>0.36497059810261256</v>
      </c>
      <c r="G2446" s="128"/>
      <c r="H2446" s="128"/>
      <c r="I2446" s="124"/>
      <c r="J2446" s="125"/>
      <c r="K2446" s="128"/>
    </row>
    <row r="2447" spans="1:11" x14ac:dyDescent="0.3">
      <c r="A2447" s="73">
        <v>40295</v>
      </c>
      <c r="B2447" s="130">
        <v>1183.709961</v>
      </c>
      <c r="C2447" s="125">
        <f t="shared" si="160"/>
        <v>-1.1350611746279049E-2</v>
      </c>
      <c r="D2447" s="128">
        <f t="shared" si="161"/>
        <v>-11350.61174627905</v>
      </c>
      <c r="E2447" s="128">
        <f t="shared" ca="1" si="162"/>
        <v>50172.87992219974</v>
      </c>
      <c r="F2447" s="124">
        <f t="shared" ca="1" si="163"/>
        <v>0.35491728935973721</v>
      </c>
      <c r="G2447" s="128"/>
      <c r="H2447" s="128"/>
      <c r="I2447" s="124"/>
      <c r="J2447" s="125"/>
      <c r="K2447" s="128"/>
    </row>
    <row r="2448" spans="1:11" x14ac:dyDescent="0.3">
      <c r="A2448" s="73">
        <v>40294</v>
      </c>
      <c r="B2448" s="130">
        <v>1212.0500489999999</v>
      </c>
      <c r="C2448" s="125">
        <f t="shared" si="160"/>
        <v>1.3013229857803177E-2</v>
      </c>
      <c r="D2448" s="128">
        <f t="shared" si="161"/>
        <v>13013.229857803177</v>
      </c>
      <c r="E2448" s="128">
        <f t="shared" ca="1" si="162"/>
        <v>50172.87992219974</v>
      </c>
      <c r="F2448" s="124">
        <f t="shared" ca="1" si="163"/>
        <v>0.41733720855524647</v>
      </c>
      <c r="G2448" s="128"/>
      <c r="H2448" s="128"/>
      <c r="I2448" s="124"/>
      <c r="J2448" s="125"/>
      <c r="K2448" s="128"/>
    </row>
    <row r="2449" spans="1:11" x14ac:dyDescent="0.3">
      <c r="A2449" s="73">
        <v>40291</v>
      </c>
      <c r="B2449" s="130">
        <v>1217.280029</v>
      </c>
      <c r="C2449" s="125">
        <f t="shared" si="160"/>
        <v>1.9181689171620553E-2</v>
      </c>
      <c r="D2449" s="128">
        <f t="shared" si="161"/>
        <v>19181.689171620554</v>
      </c>
      <c r="E2449" s="128">
        <f t="shared" ca="1" si="162"/>
        <v>50172.87992219974</v>
      </c>
      <c r="F2449" s="124">
        <f t="shared" ca="1" si="163"/>
        <v>0.41955197584224124</v>
      </c>
      <c r="G2449" s="128"/>
      <c r="H2449" s="128"/>
      <c r="I2449" s="124"/>
      <c r="J2449" s="125"/>
      <c r="K2449" s="128"/>
    </row>
    <row r="2450" spans="1:11" x14ac:dyDescent="0.3">
      <c r="A2450" s="73">
        <v>40290</v>
      </c>
      <c r="B2450" s="130">
        <v>1208.670044</v>
      </c>
      <c r="C2450" s="125">
        <f t="shared" si="160"/>
        <v>1.8736812738505026E-2</v>
      </c>
      <c r="D2450" s="128">
        <f t="shared" si="161"/>
        <v>18736.812738505025</v>
      </c>
      <c r="E2450" s="128">
        <f t="shared" ca="1" si="162"/>
        <v>50172.87992219974</v>
      </c>
      <c r="F2450" s="124">
        <f t="shared" ca="1" si="163"/>
        <v>0.3953223415333651</v>
      </c>
      <c r="G2450" s="128"/>
      <c r="H2450" s="128"/>
      <c r="I2450" s="124"/>
      <c r="J2450" s="125"/>
      <c r="K2450" s="128"/>
    </row>
    <row r="2451" spans="1:11" x14ac:dyDescent="0.3">
      <c r="A2451" s="73">
        <v>40289</v>
      </c>
      <c r="B2451" s="130">
        <v>1205.9399410000001</v>
      </c>
      <c r="C2451" s="125">
        <f t="shared" si="160"/>
        <v>1.9865525792558403E-2</v>
      </c>
      <c r="D2451" s="128">
        <f t="shared" si="161"/>
        <v>19865.525792558401</v>
      </c>
      <c r="E2451" s="128">
        <f t="shared" ca="1" si="162"/>
        <v>50172.87992219974</v>
      </c>
      <c r="F2451" s="124">
        <f t="shared" ca="1" si="163"/>
        <v>0.41555541020805009</v>
      </c>
      <c r="G2451" s="128"/>
      <c r="H2451" s="128"/>
      <c r="I2451" s="124"/>
      <c r="J2451" s="125"/>
      <c r="K2451" s="128"/>
    </row>
    <row r="2452" spans="1:11" x14ac:dyDescent="0.3">
      <c r="A2452" s="73">
        <v>40288</v>
      </c>
      <c r="B2452" s="130">
        <v>1207.170044</v>
      </c>
      <c r="C2452" s="125">
        <f t="shared" si="160"/>
        <v>1.4906261668910847E-2</v>
      </c>
      <c r="D2452" s="128">
        <f t="shared" si="161"/>
        <v>14906.261668910847</v>
      </c>
      <c r="E2452" s="128">
        <f t="shared" ca="1" si="162"/>
        <v>50172.87992219974</v>
      </c>
      <c r="F2452" s="124">
        <f t="shared" ca="1" si="163"/>
        <v>0.43105928655410053</v>
      </c>
      <c r="G2452" s="128"/>
      <c r="H2452" s="128"/>
      <c r="I2452" s="124"/>
      <c r="J2452" s="125"/>
      <c r="K2452" s="128"/>
    </row>
    <row r="2453" spans="1:11" x14ac:dyDescent="0.3">
      <c r="A2453" s="73">
        <v>40287</v>
      </c>
      <c r="B2453" s="130">
        <v>1197.5200199999999</v>
      </c>
      <c r="C2453" s="125">
        <f t="shared" si="160"/>
        <v>8.488916914409117E-3</v>
      </c>
      <c r="D2453" s="128">
        <f t="shared" si="161"/>
        <v>8488.9169144091175</v>
      </c>
      <c r="E2453" s="128">
        <f t="shared" ca="1" si="162"/>
        <v>50172.87992219974</v>
      </c>
      <c r="F2453" s="124">
        <f t="shared" ca="1" si="163"/>
        <v>0.40871446928742472</v>
      </c>
      <c r="G2453" s="128"/>
      <c r="H2453" s="128"/>
      <c r="I2453" s="124"/>
      <c r="J2453" s="125"/>
      <c r="K2453" s="128"/>
    </row>
    <row r="2454" spans="1:11" x14ac:dyDescent="0.3">
      <c r="A2454" s="73">
        <v>40284</v>
      </c>
      <c r="B2454" s="130">
        <v>1192.130005</v>
      </c>
      <c r="C2454" s="125">
        <f t="shared" si="160"/>
        <v>1.190903088516837E-2</v>
      </c>
      <c r="D2454" s="128">
        <f t="shared" si="161"/>
        <v>11909.030885168369</v>
      </c>
      <c r="E2454" s="128">
        <f t="shared" ca="1" si="162"/>
        <v>50172.87992219974</v>
      </c>
      <c r="F2454" s="124">
        <f t="shared" ca="1" si="163"/>
        <v>0.43217720481666277</v>
      </c>
      <c r="G2454" s="128"/>
      <c r="H2454" s="128"/>
      <c r="I2454" s="124"/>
      <c r="J2454" s="125"/>
      <c r="K2454" s="128"/>
    </row>
    <row r="2455" spans="1:11" x14ac:dyDescent="0.3">
      <c r="A2455" s="73">
        <v>40283</v>
      </c>
      <c r="B2455" s="130">
        <v>1211.670044</v>
      </c>
      <c r="C2455" s="125">
        <f t="shared" si="160"/>
        <v>3.6120150885056823E-2</v>
      </c>
      <c r="D2455" s="128">
        <f t="shared" si="161"/>
        <v>36120.150885056821</v>
      </c>
      <c r="E2455" s="128">
        <f t="shared" ca="1" si="162"/>
        <v>50172.87992219974</v>
      </c>
      <c r="F2455" s="124">
        <f t="shared" ca="1" si="163"/>
        <v>0.39336485446269154</v>
      </c>
      <c r="G2455" s="128"/>
      <c r="H2455" s="128"/>
      <c r="I2455" s="124"/>
      <c r="J2455" s="125"/>
      <c r="K2455" s="128"/>
    </row>
    <row r="2456" spans="1:11" x14ac:dyDescent="0.3">
      <c r="A2456" s="73">
        <v>40282</v>
      </c>
      <c r="B2456" s="130">
        <v>1210.650024</v>
      </c>
      <c r="C2456" s="125">
        <f t="shared" si="160"/>
        <v>3.1859677109963291E-2</v>
      </c>
      <c r="D2456" s="128">
        <f t="shared" si="161"/>
        <v>31859.67710996329</v>
      </c>
      <c r="E2456" s="128">
        <f t="shared" ca="1" si="162"/>
        <v>50172.87992219974</v>
      </c>
      <c r="F2456" s="124">
        <f t="shared" ca="1" si="163"/>
        <v>0.39911018235215789</v>
      </c>
      <c r="G2456" s="128"/>
      <c r="H2456" s="128"/>
      <c r="I2456" s="124"/>
      <c r="J2456" s="125"/>
      <c r="K2456" s="128"/>
    </row>
    <row r="2457" spans="1:11" x14ac:dyDescent="0.3">
      <c r="A2457" s="73">
        <v>40281</v>
      </c>
      <c r="B2457" s="130">
        <v>1197.3000489999999</v>
      </c>
      <c r="C2457" s="125">
        <f t="shared" si="160"/>
        <v>2.0524776764135E-2</v>
      </c>
      <c r="D2457" s="128">
        <f t="shared" si="161"/>
        <v>20524.776764135</v>
      </c>
      <c r="E2457" s="128">
        <f t="shared" ca="1" si="162"/>
        <v>50172.87992219974</v>
      </c>
      <c r="F2457" s="124">
        <f t="shared" ca="1" si="163"/>
        <v>0.40518279441631533</v>
      </c>
      <c r="G2457" s="128"/>
      <c r="H2457" s="128"/>
      <c r="I2457" s="124"/>
      <c r="J2457" s="125"/>
      <c r="K2457" s="128"/>
    </row>
    <row r="2458" spans="1:11" x14ac:dyDescent="0.3">
      <c r="A2458" s="73">
        <v>40280</v>
      </c>
      <c r="B2458" s="130">
        <v>1196.4799800000001</v>
      </c>
      <c r="C2458" s="125">
        <f t="shared" si="160"/>
        <v>2.5621696458171028E-2</v>
      </c>
      <c r="D2458" s="128">
        <f t="shared" si="161"/>
        <v>25621.696458171027</v>
      </c>
      <c r="E2458" s="128">
        <f t="shared" ca="1" si="162"/>
        <v>50172.87992219974</v>
      </c>
      <c r="F2458" s="124">
        <f t="shared" ca="1" si="163"/>
        <v>0.42184192513369001</v>
      </c>
      <c r="G2458" s="128"/>
      <c r="H2458" s="128"/>
      <c r="I2458" s="124"/>
      <c r="J2458" s="125"/>
      <c r="K2458" s="128"/>
    </row>
    <row r="2459" spans="1:11" x14ac:dyDescent="0.3">
      <c r="A2459" s="73">
        <v>40277</v>
      </c>
      <c r="B2459" s="130">
        <v>1194.369995</v>
      </c>
      <c r="C2459" s="125">
        <f t="shared" si="160"/>
        <v>2.4568309549695133E-2</v>
      </c>
      <c r="D2459" s="128">
        <f t="shared" si="161"/>
        <v>24568.309549695132</v>
      </c>
      <c r="E2459" s="128">
        <f t="shared" ca="1" si="162"/>
        <v>50172.87992219974</v>
      </c>
      <c r="F2459" s="124">
        <f t="shared" ca="1" si="163"/>
        <v>0.3908562910543778</v>
      </c>
      <c r="G2459" s="128"/>
      <c r="H2459" s="128"/>
      <c r="I2459" s="124"/>
      <c r="J2459" s="125"/>
      <c r="K2459" s="128"/>
    </row>
    <row r="2460" spans="1:11" x14ac:dyDescent="0.3">
      <c r="A2460" s="73">
        <v>40276</v>
      </c>
      <c r="B2460" s="130">
        <v>1186.4399410000001</v>
      </c>
      <c r="C2460" s="125">
        <f t="shared" si="160"/>
        <v>1.6031215072881633E-2</v>
      </c>
      <c r="D2460" s="128">
        <f t="shared" si="161"/>
        <v>16031.215072881632</v>
      </c>
      <c r="E2460" s="128">
        <f t="shared" ca="1" si="162"/>
        <v>50172.87992219974</v>
      </c>
      <c r="F2460" s="124">
        <f t="shared" ca="1" si="163"/>
        <v>0.38512181723433714</v>
      </c>
      <c r="G2460" s="128"/>
      <c r="H2460" s="128"/>
      <c r="I2460" s="124"/>
      <c r="J2460" s="125"/>
      <c r="K2460" s="128"/>
    </row>
    <row r="2461" spans="1:11" x14ac:dyDescent="0.3">
      <c r="A2461" s="73">
        <v>40275</v>
      </c>
      <c r="B2461" s="130">
        <v>1182.4499510000001</v>
      </c>
      <c r="C2461" s="125">
        <f t="shared" si="160"/>
        <v>7.05171030576901E-3</v>
      </c>
      <c r="D2461" s="128">
        <f t="shared" si="161"/>
        <v>7051.7103057690101</v>
      </c>
      <c r="E2461" s="128">
        <f t="shared" ca="1" si="162"/>
        <v>50172.87992219974</v>
      </c>
      <c r="F2461" s="124">
        <f t="shared" ca="1" si="163"/>
        <v>0.43299480063364637</v>
      </c>
      <c r="G2461" s="128"/>
      <c r="H2461" s="128"/>
      <c r="I2461" s="124"/>
      <c r="J2461" s="125"/>
      <c r="K2461" s="128"/>
    </row>
    <row r="2462" spans="1:11" x14ac:dyDescent="0.3">
      <c r="A2462" s="73">
        <v>40274</v>
      </c>
      <c r="B2462" s="130">
        <v>1189.4399410000001</v>
      </c>
      <c r="C2462" s="125">
        <f t="shared" si="160"/>
        <v>2.0269066832610205E-2</v>
      </c>
      <c r="D2462" s="128">
        <f t="shared" si="161"/>
        <v>20269.066832610206</v>
      </c>
      <c r="E2462" s="128">
        <f t="shared" ca="1" si="162"/>
        <v>50172.87992219974</v>
      </c>
      <c r="F2462" s="124">
        <f t="shared" ca="1" si="163"/>
        <v>0.45845130096427655</v>
      </c>
      <c r="G2462" s="128"/>
      <c r="H2462" s="128"/>
      <c r="I2462" s="124"/>
      <c r="J2462" s="125"/>
      <c r="K2462" s="128"/>
    </row>
    <row r="2463" spans="1:11" x14ac:dyDescent="0.3">
      <c r="A2463" s="73">
        <v>40273</v>
      </c>
      <c r="B2463" s="130">
        <v>1187.4399410000001</v>
      </c>
      <c r="C2463" s="125">
        <f t="shared" si="160"/>
        <v>2.3743354108250347E-2</v>
      </c>
      <c r="D2463" s="128">
        <f t="shared" si="161"/>
        <v>23743.354108250347</v>
      </c>
      <c r="E2463" s="128">
        <f t="shared" ca="1" si="162"/>
        <v>50172.87992219974</v>
      </c>
      <c r="F2463" s="124">
        <f t="shared" ca="1" si="163"/>
        <v>0.42126678008490415</v>
      </c>
      <c r="G2463" s="128"/>
      <c r="H2463" s="128"/>
      <c r="I2463" s="124"/>
      <c r="J2463" s="125"/>
      <c r="K2463" s="128"/>
    </row>
    <row r="2464" spans="1:11" x14ac:dyDescent="0.3">
      <c r="A2464" s="73">
        <v>40269</v>
      </c>
      <c r="B2464" s="130">
        <v>1178.099976</v>
      </c>
      <c r="C2464" s="125">
        <f t="shared" si="160"/>
        <v>1.0524708116180781E-2</v>
      </c>
      <c r="D2464" s="128">
        <f t="shared" si="161"/>
        <v>10524.70811618078</v>
      </c>
      <c r="E2464" s="128">
        <f t="shared" ca="1" si="162"/>
        <v>50172.87992219974</v>
      </c>
      <c r="F2464" s="124">
        <f t="shared" ca="1" si="163"/>
        <v>0.39833825044510385</v>
      </c>
      <c r="G2464" s="128"/>
      <c r="H2464" s="128"/>
      <c r="I2464" s="124"/>
      <c r="J2464" s="125"/>
      <c r="K2464" s="128"/>
    </row>
    <row r="2465" spans="1:11" x14ac:dyDescent="0.3">
      <c r="A2465" s="73">
        <v>40268</v>
      </c>
      <c r="B2465" s="130">
        <v>1169.4300539999999</v>
      </c>
      <c r="C2465" s="125">
        <f t="shared" si="160"/>
        <v>2.7611606037378778E-3</v>
      </c>
      <c r="D2465" s="128">
        <f t="shared" si="161"/>
        <v>2761.1606037378779</v>
      </c>
      <c r="E2465" s="128">
        <f t="shared" ca="1" si="162"/>
        <v>50172.87992219974</v>
      </c>
      <c r="F2465" s="124">
        <f t="shared" ca="1" si="163"/>
        <v>0.40155570242841554</v>
      </c>
      <c r="G2465" s="128"/>
      <c r="H2465" s="128"/>
      <c r="I2465" s="124"/>
      <c r="J2465" s="125"/>
      <c r="K2465" s="128"/>
    </row>
    <row r="2466" spans="1:11" x14ac:dyDescent="0.3">
      <c r="A2466" s="73">
        <v>40267</v>
      </c>
      <c r="B2466" s="130">
        <v>1173.2700199999999</v>
      </c>
      <c r="C2466" s="125">
        <f t="shared" si="160"/>
        <v>1.1910768344332689E-2</v>
      </c>
      <c r="D2466" s="128">
        <f t="shared" si="161"/>
        <v>11910.76834433269</v>
      </c>
      <c r="E2466" s="128">
        <f t="shared" ca="1" si="162"/>
        <v>50172.87992219974</v>
      </c>
      <c r="F2466" s="124">
        <f t="shared" ca="1" si="163"/>
        <v>0.44655273882798663</v>
      </c>
      <c r="G2466" s="128"/>
      <c r="H2466" s="128"/>
      <c r="I2466" s="124"/>
      <c r="J2466" s="125"/>
      <c r="K2466" s="128"/>
    </row>
    <row r="2467" spans="1:11" x14ac:dyDescent="0.3">
      <c r="A2467" s="73">
        <v>40266</v>
      </c>
      <c r="B2467" s="130">
        <v>1173.219971</v>
      </c>
      <c r="C2467" s="125">
        <f t="shared" si="160"/>
        <v>1.9739038167951195E-2</v>
      </c>
      <c r="D2467" s="128">
        <f t="shared" si="161"/>
        <v>19739.038167951196</v>
      </c>
      <c r="E2467" s="128">
        <f t="shared" ca="1" si="162"/>
        <v>50172.87992219974</v>
      </c>
      <c r="F2467" s="124">
        <f t="shared" ca="1" si="163"/>
        <v>0.47044001949214787</v>
      </c>
      <c r="G2467" s="128"/>
      <c r="H2467" s="128"/>
      <c r="I2467" s="124"/>
      <c r="J2467" s="125"/>
      <c r="K2467" s="128"/>
    </row>
    <row r="2468" spans="1:11" x14ac:dyDescent="0.3">
      <c r="A2468" s="73">
        <v>40263</v>
      </c>
      <c r="B2468" s="130">
        <v>1166.589966</v>
      </c>
      <c r="C2468" s="125">
        <f t="shared" si="160"/>
        <v>1.4434887385410988E-2</v>
      </c>
      <c r="D2468" s="128">
        <f t="shared" si="161"/>
        <v>14434.887385410988</v>
      </c>
      <c r="E2468" s="128">
        <f t="shared" ca="1" si="162"/>
        <v>50172.87992219974</v>
      </c>
      <c r="F2468" s="124">
        <f t="shared" ca="1" si="163"/>
        <v>0.48132759773151457</v>
      </c>
      <c r="G2468" s="128"/>
      <c r="H2468" s="128"/>
      <c r="I2468" s="124"/>
      <c r="J2468" s="125"/>
      <c r="K2468" s="128"/>
    </row>
    <row r="2469" spans="1:11" x14ac:dyDescent="0.3">
      <c r="A2469" s="73">
        <v>40262</v>
      </c>
      <c r="B2469" s="130">
        <v>1165.7299800000001</v>
      </c>
      <c r="C2469" s="125">
        <f t="shared" si="160"/>
        <v>1.346674618746313E-2</v>
      </c>
      <c r="D2469" s="128">
        <f t="shared" si="161"/>
        <v>13466.74618746313</v>
      </c>
      <c r="E2469" s="128">
        <f t="shared" ca="1" si="162"/>
        <v>50172.87992219974</v>
      </c>
      <c r="F2469" s="124">
        <f t="shared" ca="1" si="163"/>
        <v>0.42869570941810498</v>
      </c>
      <c r="G2469" s="128"/>
      <c r="H2469" s="128"/>
      <c r="I2469" s="124"/>
      <c r="J2469" s="125"/>
      <c r="K2469" s="128"/>
    </row>
    <row r="2470" spans="1:11" x14ac:dyDescent="0.3">
      <c r="A2470" s="73">
        <v>40261</v>
      </c>
      <c r="B2470" s="130">
        <v>1167.719971</v>
      </c>
      <c r="C2470" s="125">
        <f t="shared" si="160"/>
        <v>1.9299749731144233E-2</v>
      </c>
      <c r="D2470" s="128">
        <f t="shared" si="161"/>
        <v>19299.749731144235</v>
      </c>
      <c r="E2470" s="128">
        <f t="shared" ca="1" si="162"/>
        <v>50172.87992219974</v>
      </c>
      <c r="F2470" s="124">
        <f t="shared" ca="1" si="163"/>
        <v>0.40206036072197637</v>
      </c>
      <c r="G2470" s="128"/>
      <c r="H2470" s="128"/>
      <c r="I2470" s="124"/>
      <c r="J2470" s="125"/>
      <c r="K2470" s="128"/>
    </row>
    <row r="2471" spans="1:11" x14ac:dyDescent="0.3">
      <c r="A2471" s="73">
        <v>40260</v>
      </c>
      <c r="B2471" s="130">
        <v>1174.170044</v>
      </c>
      <c r="C2471" s="125">
        <f t="shared" si="160"/>
        <v>2.9567358892367501E-2</v>
      </c>
      <c r="D2471" s="128">
        <f t="shared" si="161"/>
        <v>29567.358892367502</v>
      </c>
      <c r="E2471" s="128">
        <f t="shared" ca="1" si="162"/>
        <v>50172.87992219974</v>
      </c>
      <c r="F2471" s="124">
        <f t="shared" ca="1" si="163"/>
        <v>0.44268201305670352</v>
      </c>
      <c r="G2471" s="128"/>
      <c r="H2471" s="128"/>
      <c r="I2471" s="124"/>
      <c r="J2471" s="125"/>
      <c r="K2471" s="128"/>
    </row>
    <row r="2472" spans="1:11" x14ac:dyDescent="0.3">
      <c r="A2472" s="73">
        <v>40259</v>
      </c>
      <c r="B2472" s="130">
        <v>1165.8100589999999</v>
      </c>
      <c r="C2472" s="125">
        <f t="shared" si="160"/>
        <v>2.3987754940711481E-2</v>
      </c>
      <c r="D2472" s="128">
        <f t="shared" si="161"/>
        <v>23987.754940711482</v>
      </c>
      <c r="E2472" s="128">
        <f t="shared" ca="1" si="162"/>
        <v>50172.87992219974</v>
      </c>
      <c r="F2472" s="124">
        <f t="shared" ca="1" si="163"/>
        <v>0.44619915922070619</v>
      </c>
      <c r="G2472" s="128"/>
      <c r="H2472" s="128"/>
      <c r="I2472" s="124"/>
      <c r="J2472" s="125"/>
      <c r="K2472" s="128"/>
    </row>
    <row r="2473" spans="1:11" x14ac:dyDescent="0.3">
      <c r="A2473" s="73">
        <v>40256</v>
      </c>
      <c r="B2473" s="130">
        <v>1159.900024</v>
      </c>
      <c r="C2473" s="125">
        <f t="shared" si="160"/>
        <v>1.8617786872987985E-2</v>
      </c>
      <c r="D2473" s="128">
        <f t="shared" si="161"/>
        <v>18617.786872987985</v>
      </c>
      <c r="E2473" s="128">
        <f t="shared" ca="1" si="162"/>
        <v>50172.87992219974</v>
      </c>
      <c r="F2473" s="124">
        <f t="shared" ca="1" si="163"/>
        <v>0.4094930831203305</v>
      </c>
      <c r="G2473" s="128"/>
      <c r="H2473" s="128"/>
      <c r="I2473" s="124"/>
      <c r="J2473" s="125"/>
      <c r="K2473" s="128"/>
    </row>
    <row r="2474" spans="1:11" x14ac:dyDescent="0.3">
      <c r="A2474" s="73">
        <v>40255</v>
      </c>
      <c r="B2474" s="130">
        <v>1165.829956</v>
      </c>
      <c r="C2474" s="125">
        <f t="shared" si="160"/>
        <v>3.8166635000785876E-2</v>
      </c>
      <c r="D2474" s="128">
        <f t="shared" si="161"/>
        <v>38166.635000785878</v>
      </c>
      <c r="E2474" s="128">
        <f t="shared" ca="1" si="162"/>
        <v>50172.87992219974</v>
      </c>
      <c r="F2474" s="124">
        <f t="shared" ca="1" si="163"/>
        <v>0.51694119938156291</v>
      </c>
      <c r="G2474" s="128"/>
      <c r="H2474" s="128"/>
      <c r="I2474" s="124"/>
      <c r="J2474" s="125"/>
      <c r="K2474" s="128"/>
    </row>
    <row r="2475" spans="1:11" x14ac:dyDescent="0.3">
      <c r="A2475" s="73">
        <v>40254</v>
      </c>
      <c r="B2475" s="130">
        <v>1166.209961</v>
      </c>
      <c r="C2475" s="125">
        <f t="shared" si="160"/>
        <v>4.238500553900626E-2</v>
      </c>
      <c r="D2475" s="128">
        <f t="shared" si="161"/>
        <v>42385.005539006263</v>
      </c>
      <c r="E2475" s="128">
        <f t="shared" ca="1" si="162"/>
        <v>50172.87992219974</v>
      </c>
      <c r="F2475" s="124">
        <f t="shared" ca="1" si="163"/>
        <v>0.48743685746085763</v>
      </c>
      <c r="G2475" s="128"/>
      <c r="H2475" s="128"/>
      <c r="I2475" s="124"/>
      <c r="J2475" s="125"/>
      <c r="K2475" s="128"/>
    </row>
    <row r="2476" spans="1:11" x14ac:dyDescent="0.3">
      <c r="A2476" s="73">
        <v>40253</v>
      </c>
      <c r="B2476" s="130">
        <v>1159.459961</v>
      </c>
      <c r="C2476" s="125">
        <f t="shared" si="160"/>
        <v>3.6796505288342551E-2</v>
      </c>
      <c r="D2476" s="128">
        <f t="shared" si="161"/>
        <v>36796.505288342552</v>
      </c>
      <c r="E2476" s="128">
        <f t="shared" ca="1" si="162"/>
        <v>50172.87992219974</v>
      </c>
      <c r="F2476" s="124">
        <f t="shared" ca="1" si="163"/>
        <v>0.45963365774684695</v>
      </c>
      <c r="G2476" s="128"/>
      <c r="H2476" s="128"/>
      <c r="I2476" s="124"/>
      <c r="J2476" s="125"/>
      <c r="K2476" s="128"/>
    </row>
    <row r="2477" spans="1:11" x14ac:dyDescent="0.3">
      <c r="A2477" s="73">
        <v>40252</v>
      </c>
      <c r="B2477" s="130">
        <v>1150.51001</v>
      </c>
      <c r="C2477" s="125">
        <f t="shared" si="160"/>
        <v>3.1190945869846942E-2</v>
      </c>
      <c r="D2477" s="128">
        <f t="shared" si="161"/>
        <v>31190.945869846943</v>
      </c>
      <c r="E2477" s="128">
        <f t="shared" ca="1" si="162"/>
        <v>50172.87992219974</v>
      </c>
      <c r="F2477" s="124">
        <f t="shared" ca="1" si="163"/>
        <v>0.47857659151915244</v>
      </c>
      <c r="G2477" s="128"/>
      <c r="H2477" s="128"/>
      <c r="I2477" s="124"/>
      <c r="J2477" s="125"/>
      <c r="K2477" s="128"/>
    </row>
    <row r="2478" spans="1:11" x14ac:dyDescent="0.3">
      <c r="A2478" s="73">
        <v>40249</v>
      </c>
      <c r="B2478" s="130">
        <v>1149.98999</v>
      </c>
      <c r="C2478" s="125">
        <f t="shared" si="160"/>
        <v>4.1195484261473458E-2</v>
      </c>
      <c r="D2478" s="128">
        <f t="shared" si="161"/>
        <v>41195.484261473459</v>
      </c>
      <c r="E2478" s="128">
        <f t="shared" ca="1" si="162"/>
        <v>50172.87992219974</v>
      </c>
      <c r="F2478" s="124">
        <f t="shared" ca="1" si="163"/>
        <v>0.52540817243746107</v>
      </c>
      <c r="G2478" s="128"/>
      <c r="H2478" s="128"/>
      <c r="I2478" s="124"/>
      <c r="J2478" s="125"/>
      <c r="K2478" s="128"/>
    </row>
    <row r="2479" spans="1:11" x14ac:dyDescent="0.3">
      <c r="A2479" s="73">
        <v>40248</v>
      </c>
      <c r="B2479" s="130">
        <v>1150.23999</v>
      </c>
      <c r="C2479" s="125">
        <f t="shared" si="160"/>
        <v>4.288542579853849E-2</v>
      </c>
      <c r="D2479" s="128">
        <f t="shared" si="161"/>
        <v>42885.42579853849</v>
      </c>
      <c r="E2479" s="128">
        <f t="shared" ca="1" si="162"/>
        <v>50172.87992219974</v>
      </c>
      <c r="F2479" s="124">
        <f t="shared" ca="1" si="163"/>
        <v>0.52037539917322695</v>
      </c>
      <c r="G2479" s="128"/>
      <c r="H2479" s="128"/>
      <c r="I2479" s="124"/>
      <c r="J2479" s="125"/>
      <c r="K2479" s="128"/>
    </row>
    <row r="2480" spans="1:11" x14ac:dyDescent="0.3">
      <c r="A2480" s="73">
        <v>40247</v>
      </c>
      <c r="B2480" s="130">
        <v>1145.6099850000001</v>
      </c>
      <c r="C2480" s="125">
        <f t="shared" si="160"/>
        <v>3.652599920855204E-2</v>
      </c>
      <c r="D2480" s="128">
        <f t="shared" si="161"/>
        <v>36525.999208552043</v>
      </c>
      <c r="E2480" s="128">
        <f t="shared" ca="1" si="162"/>
        <v>50172.87992219974</v>
      </c>
      <c r="F2480" s="124">
        <f t="shared" ca="1" si="163"/>
        <v>0.52597437229899002</v>
      </c>
      <c r="G2480" s="128"/>
      <c r="H2480" s="128"/>
      <c r="I2480" s="124"/>
      <c r="J2480" s="125"/>
      <c r="K2480" s="128"/>
    </row>
    <row r="2481" spans="1:11" x14ac:dyDescent="0.3">
      <c r="A2481" s="73">
        <v>40246</v>
      </c>
      <c r="B2481" s="130">
        <v>1140.4499510000001</v>
      </c>
      <c r="C2481" s="125">
        <f t="shared" si="160"/>
        <v>4.1887425548418067E-2</v>
      </c>
      <c r="D2481" s="128">
        <f t="shared" si="161"/>
        <v>41887.425548418069</v>
      </c>
      <c r="E2481" s="128">
        <f t="shared" ca="1" si="162"/>
        <v>50172.87992219974</v>
      </c>
      <c r="F2481" s="124">
        <f t="shared" ca="1" si="163"/>
        <v>0.58097201773674767</v>
      </c>
      <c r="G2481" s="128"/>
      <c r="H2481" s="128"/>
      <c r="I2481" s="124"/>
      <c r="J2481" s="125"/>
      <c r="K2481" s="128"/>
    </row>
    <row r="2482" spans="1:11" x14ac:dyDescent="0.3">
      <c r="A2482" s="73">
        <v>40245</v>
      </c>
      <c r="B2482" s="130">
        <v>1138.5</v>
      </c>
      <c r="C2482" s="125">
        <f t="shared" si="160"/>
        <v>2.751779291235823E-2</v>
      </c>
      <c r="D2482" s="128">
        <f t="shared" si="161"/>
        <v>27517.792912358229</v>
      </c>
      <c r="E2482" s="128">
        <f t="shared" ca="1" si="162"/>
        <v>51829.376545907304</v>
      </c>
      <c r="F2482" s="124">
        <f t="shared" ca="1" si="163"/>
        <v>0.58212901330057853</v>
      </c>
      <c r="G2482" s="128"/>
      <c r="H2482" s="128"/>
      <c r="I2482" s="124"/>
      <c r="J2482" s="125"/>
      <c r="K2482" s="128"/>
    </row>
    <row r="2483" spans="1:11" x14ac:dyDescent="0.3">
      <c r="A2483" s="73">
        <v>40242</v>
      </c>
      <c r="B2483" s="130">
        <v>1138.6999510000001</v>
      </c>
      <c r="C2483" s="125">
        <f t="shared" si="160"/>
        <v>2.6623426371583658E-2</v>
      </c>
      <c r="D2483" s="128">
        <f t="shared" si="161"/>
        <v>26623.426371583657</v>
      </c>
      <c r="E2483" s="128">
        <f t="shared" ca="1" si="162"/>
        <v>55183.959495677918</v>
      </c>
      <c r="F2483" s="124">
        <f t="shared" ca="1" si="163"/>
        <v>0.68314768330852615</v>
      </c>
      <c r="G2483" s="128"/>
      <c r="H2483" s="128"/>
      <c r="I2483" s="124"/>
      <c r="J2483" s="125"/>
      <c r="K2483" s="128"/>
    </row>
    <row r="2484" spans="1:11" x14ac:dyDescent="0.3">
      <c r="A2484" s="73">
        <v>40241</v>
      </c>
      <c r="B2484" s="130">
        <v>1122.969971</v>
      </c>
      <c r="C2484" s="125">
        <f t="shared" si="160"/>
        <v>1.4655496724644168E-2</v>
      </c>
      <c r="D2484" s="128">
        <f t="shared" si="161"/>
        <v>14655.496724644168</v>
      </c>
      <c r="E2484" s="128">
        <f t="shared" ca="1" si="162"/>
        <v>61015.422193903039</v>
      </c>
      <c r="F2484" s="124">
        <f t="shared" ca="1" si="163"/>
        <v>0.64325845471583554</v>
      </c>
      <c r="G2484" s="128"/>
      <c r="H2484" s="128"/>
      <c r="I2484" s="124"/>
      <c r="J2484" s="125"/>
      <c r="K2484" s="128"/>
    </row>
    <row r="2485" spans="1:11" x14ac:dyDescent="0.3">
      <c r="A2485" s="73">
        <v>40240</v>
      </c>
      <c r="B2485" s="130">
        <v>1118.790039</v>
      </c>
      <c r="C2485" s="125">
        <f t="shared" si="160"/>
        <v>1.7535110025965084E-2</v>
      </c>
      <c r="D2485" s="128">
        <f t="shared" si="161"/>
        <v>17535.110025965085</v>
      </c>
      <c r="E2485" s="128">
        <f t="shared" ca="1" si="162"/>
        <v>67141.991063370791</v>
      </c>
      <c r="F2485" s="124">
        <f t="shared" ca="1" si="163"/>
        <v>0.63913275023015603</v>
      </c>
      <c r="G2485" s="128"/>
      <c r="H2485" s="128"/>
      <c r="I2485" s="124"/>
      <c r="J2485" s="125"/>
      <c r="K2485" s="128"/>
    </row>
    <row r="2486" spans="1:11" x14ac:dyDescent="0.3">
      <c r="A2486" s="73">
        <v>40239</v>
      </c>
      <c r="B2486" s="130">
        <v>1118.3100589999999</v>
      </c>
      <c r="C2486" s="125">
        <f t="shared" si="160"/>
        <v>2.140899294623555E-2</v>
      </c>
      <c r="D2486" s="128">
        <f t="shared" si="161"/>
        <v>21408.99294623555</v>
      </c>
      <c r="E2486" s="128">
        <f t="shared" ca="1" si="162"/>
        <v>79764.145292887202</v>
      </c>
      <c r="F2486" s="124">
        <f t="shared" ca="1" si="163"/>
        <v>0.56874334288680495</v>
      </c>
      <c r="G2486" s="128"/>
      <c r="H2486" s="128"/>
      <c r="I2486" s="124"/>
      <c r="J2486" s="125"/>
      <c r="K2486" s="128"/>
    </row>
    <row r="2487" spans="1:11" x14ac:dyDescent="0.3">
      <c r="A2487" s="73">
        <v>40238</v>
      </c>
      <c r="B2487" s="130">
        <v>1115.709961</v>
      </c>
      <c r="C2487" s="125">
        <f t="shared" si="160"/>
        <v>3.7377570293371853E-2</v>
      </c>
      <c r="D2487" s="128">
        <f t="shared" si="161"/>
        <v>37377.570293371857</v>
      </c>
      <c r="E2487" s="128">
        <f t="shared" ca="1" si="162"/>
        <v>92904.788416445677</v>
      </c>
      <c r="F2487" s="124">
        <f t="shared" ca="1" si="163"/>
        <v>0.60227181618109116</v>
      </c>
      <c r="G2487" s="128"/>
      <c r="H2487" s="128"/>
      <c r="I2487" s="124"/>
      <c r="J2487" s="125"/>
      <c r="K2487" s="128"/>
    </row>
    <row r="2488" spans="1:11" x14ac:dyDescent="0.3">
      <c r="A2488" s="73">
        <v>40235</v>
      </c>
      <c r="B2488" s="130">
        <v>1104.48999</v>
      </c>
      <c r="C2488" s="125">
        <f t="shared" si="160"/>
        <v>2.4126790452842384E-2</v>
      </c>
      <c r="D2488" s="128">
        <f t="shared" si="161"/>
        <v>24126.790452842382</v>
      </c>
      <c r="E2488" s="128">
        <f t="shared" ca="1" si="162"/>
        <v>104355.09569363813</v>
      </c>
      <c r="F2488" s="124">
        <f t="shared" ca="1" si="163"/>
        <v>0.57599665958166635</v>
      </c>
      <c r="G2488" s="128"/>
      <c r="H2488" s="128"/>
      <c r="I2488" s="124"/>
      <c r="J2488" s="125"/>
      <c r="K2488" s="128"/>
    </row>
    <row r="2489" spans="1:11" x14ac:dyDescent="0.3">
      <c r="A2489" s="73">
        <v>40234</v>
      </c>
      <c r="B2489" s="130">
        <v>1102.9399410000001</v>
      </c>
      <c r="C2489" s="125">
        <f t="shared" si="160"/>
        <v>3.2589605981530489E-2</v>
      </c>
      <c r="D2489" s="128">
        <f t="shared" si="161"/>
        <v>32589.605981530491</v>
      </c>
      <c r="E2489" s="128">
        <f t="shared" ca="1" si="162"/>
        <v>115147.74367578543</v>
      </c>
      <c r="F2489" s="124">
        <f t="shared" ca="1" si="163"/>
        <v>0.50041477980764415</v>
      </c>
      <c r="G2489" s="128"/>
      <c r="H2489" s="128"/>
      <c r="I2489" s="124"/>
      <c r="J2489" s="125"/>
      <c r="K2489" s="128"/>
    </row>
    <row r="2490" spans="1:11" x14ac:dyDescent="0.3">
      <c r="A2490" s="73">
        <v>40233</v>
      </c>
      <c r="B2490" s="130">
        <v>1105.23999</v>
      </c>
      <c r="C2490" s="125">
        <f t="shared" si="160"/>
        <v>3.2432807748892012E-2</v>
      </c>
      <c r="D2490" s="128">
        <f t="shared" si="161"/>
        <v>32432.807748892013</v>
      </c>
      <c r="E2490" s="128">
        <f t="shared" ca="1" si="162"/>
        <v>118769.84558092734</v>
      </c>
      <c r="F2490" s="124">
        <f t="shared" ca="1" si="163"/>
        <v>0.46811360472094465</v>
      </c>
      <c r="G2490" s="128"/>
      <c r="H2490" s="128"/>
      <c r="I2490" s="124"/>
      <c r="J2490" s="125"/>
      <c r="K2490" s="128"/>
    </row>
    <row r="2491" spans="1:11" x14ac:dyDescent="0.3">
      <c r="A2491" s="73">
        <v>40232</v>
      </c>
      <c r="B2491" s="130">
        <v>1094.599976</v>
      </c>
      <c r="C2491" s="125">
        <f t="shared" si="160"/>
        <v>3.5827153659624411E-2</v>
      </c>
      <c r="D2491" s="128">
        <f t="shared" si="161"/>
        <v>35827.153659624411</v>
      </c>
      <c r="E2491" s="128">
        <f t="shared" ca="1" si="162"/>
        <v>118769.84558092734</v>
      </c>
      <c r="F2491" s="124">
        <f t="shared" ca="1" si="163"/>
        <v>0.43103666055055578</v>
      </c>
      <c r="G2491" s="128"/>
      <c r="H2491" s="128"/>
      <c r="I2491" s="124"/>
      <c r="J2491" s="125"/>
      <c r="K2491" s="128"/>
    </row>
    <row r="2492" spans="1:11" x14ac:dyDescent="0.3">
      <c r="A2492" s="73">
        <v>40231</v>
      </c>
      <c r="B2492" s="130">
        <v>1108.01001</v>
      </c>
      <c r="C2492" s="125">
        <f t="shared" si="160"/>
        <v>3.9223845012808845E-2</v>
      </c>
      <c r="D2492" s="128">
        <f t="shared" si="161"/>
        <v>39223.845012808844</v>
      </c>
      <c r="E2492" s="128">
        <f t="shared" ca="1" si="162"/>
        <v>118769.84558092734</v>
      </c>
      <c r="F2492" s="124">
        <f t="shared" ca="1" si="163"/>
        <v>0.43312981931222394</v>
      </c>
      <c r="G2492" s="128"/>
      <c r="H2492" s="128"/>
      <c r="I2492" s="124"/>
      <c r="J2492" s="125"/>
      <c r="K2492" s="128"/>
    </row>
    <row r="2493" spans="1:11" x14ac:dyDescent="0.3">
      <c r="A2493" s="73">
        <v>40228</v>
      </c>
      <c r="B2493" s="130">
        <v>1109.170044</v>
      </c>
      <c r="C2493" s="125">
        <f t="shared" si="160"/>
        <v>4.332577028706952E-2</v>
      </c>
      <c r="D2493" s="128">
        <f t="shared" si="161"/>
        <v>43325.770287069521</v>
      </c>
      <c r="E2493" s="128">
        <f t="shared" ca="1" si="162"/>
        <v>118769.84558092734</v>
      </c>
      <c r="F2493" s="124">
        <f t="shared" ca="1" si="163"/>
        <v>0.49216366705664738</v>
      </c>
      <c r="G2493" s="128"/>
      <c r="H2493" s="128"/>
      <c r="I2493" s="124"/>
      <c r="J2493" s="125"/>
      <c r="K2493" s="128"/>
    </row>
    <row r="2494" spans="1:11" x14ac:dyDescent="0.3">
      <c r="A2494" s="73">
        <v>40227</v>
      </c>
      <c r="B2494" s="130">
        <v>1106.75</v>
      </c>
      <c r="C2494" s="125">
        <f t="shared" si="160"/>
        <v>8.6304049556340523E-3</v>
      </c>
      <c r="D2494" s="128">
        <f t="shared" si="161"/>
        <v>8630.4049556340524</v>
      </c>
      <c r="E2494" s="128">
        <f t="shared" ca="1" si="162"/>
        <v>121837.94394962578</v>
      </c>
      <c r="F2494" s="124">
        <f t="shared" ca="1" si="163"/>
        <v>0.43724435718061461</v>
      </c>
      <c r="G2494" s="128"/>
      <c r="H2494" s="128"/>
      <c r="I2494" s="124"/>
      <c r="J2494" s="125"/>
      <c r="K2494" s="128"/>
    </row>
    <row r="2495" spans="1:11" x14ac:dyDescent="0.3">
      <c r="A2495" s="73">
        <v>40226</v>
      </c>
      <c r="B2495" s="130">
        <v>1099.51001</v>
      </c>
      <c r="C2495" s="125">
        <f t="shared" si="160"/>
        <v>-3.4531560983853682E-3</v>
      </c>
      <c r="D2495" s="128">
        <f t="shared" si="161"/>
        <v>-3453.1560983853683</v>
      </c>
      <c r="E2495" s="128">
        <f t="shared" ca="1" si="162"/>
        <v>121837.94394962578</v>
      </c>
      <c r="F2495" s="124">
        <f t="shared" ca="1" si="163"/>
        <v>0.41154646978831089</v>
      </c>
      <c r="G2495" s="128"/>
      <c r="H2495" s="128"/>
      <c r="I2495" s="124"/>
      <c r="J2495" s="125"/>
      <c r="K2495" s="128"/>
    </row>
    <row r="2496" spans="1:11" x14ac:dyDescent="0.3">
      <c r="A2496" s="73">
        <v>40225</v>
      </c>
      <c r="B2496" s="130">
        <v>1094.869995</v>
      </c>
      <c r="C2496" s="125">
        <f t="shared" si="160"/>
        <v>5.2149343160339257E-3</v>
      </c>
      <c r="D2496" s="128">
        <f t="shared" si="161"/>
        <v>5214.9343160339258</v>
      </c>
      <c r="E2496" s="128">
        <f t="shared" ca="1" si="162"/>
        <v>121837.94394962578</v>
      </c>
      <c r="F2496" s="124">
        <f t="shared" ca="1" si="163"/>
        <v>0.38868879354621844</v>
      </c>
      <c r="G2496" s="128"/>
      <c r="H2496" s="128"/>
      <c r="I2496" s="124"/>
      <c r="J2496" s="125"/>
      <c r="K2496" s="128"/>
    </row>
    <row r="2497" spans="1:11" x14ac:dyDescent="0.3">
      <c r="A2497" s="73">
        <v>40221</v>
      </c>
      <c r="B2497" s="130">
        <v>1075.51001</v>
      </c>
      <c r="C2497" s="125">
        <f t="shared" si="160"/>
        <v>1.5272006924822445E-3</v>
      </c>
      <c r="D2497" s="128">
        <f t="shared" si="161"/>
        <v>1527.2006924822444</v>
      </c>
      <c r="E2497" s="128">
        <f t="shared" ca="1" si="162"/>
        <v>121837.94394962578</v>
      </c>
      <c r="F2497" s="124">
        <f t="shared" ca="1" si="163"/>
        <v>0.36283694662522414</v>
      </c>
      <c r="G2497" s="128"/>
      <c r="H2497" s="128"/>
      <c r="I2497" s="124"/>
      <c r="J2497" s="125"/>
      <c r="K2497" s="128"/>
    </row>
    <row r="2498" spans="1:11" x14ac:dyDescent="0.3">
      <c r="A2498" s="73">
        <v>40220</v>
      </c>
      <c r="B2498" s="130">
        <v>1078.469971</v>
      </c>
      <c r="C2498" s="125">
        <f t="shared" si="160"/>
        <v>-5.5877272532396383E-3</v>
      </c>
      <c r="D2498" s="128">
        <f t="shared" si="161"/>
        <v>-5587.7272532396382</v>
      </c>
      <c r="E2498" s="128">
        <f t="shared" ca="1" si="162"/>
        <v>121837.94394962578</v>
      </c>
      <c r="F2498" s="124">
        <f t="shared" ca="1" si="163"/>
        <v>0.30432724080011186</v>
      </c>
      <c r="G2498" s="128"/>
      <c r="H2498" s="128"/>
      <c r="I2498" s="124"/>
      <c r="J2498" s="125"/>
      <c r="K2498" s="128"/>
    </row>
    <row r="2499" spans="1:11" x14ac:dyDescent="0.3">
      <c r="A2499" s="73">
        <v>40219</v>
      </c>
      <c r="B2499" s="130">
        <v>1068.130005</v>
      </c>
      <c r="C2499" s="125">
        <f t="shared" si="160"/>
        <v>-2.6760815489749401E-2</v>
      </c>
      <c r="D2499" s="128">
        <f t="shared" si="161"/>
        <v>-26760.815489749402</v>
      </c>
      <c r="E2499" s="128">
        <f t="shared" ca="1" si="162"/>
        <v>121837.94394962578</v>
      </c>
      <c r="F2499" s="124">
        <f t="shared" ca="1" si="163"/>
        <v>0.27890659902798975</v>
      </c>
      <c r="G2499" s="128"/>
      <c r="H2499" s="128"/>
      <c r="I2499" s="124"/>
      <c r="J2499" s="125"/>
      <c r="K2499" s="128"/>
    </row>
    <row r="2500" spans="1:11" x14ac:dyDescent="0.3">
      <c r="A2500" s="73">
        <v>40218</v>
      </c>
      <c r="B2500" s="130">
        <v>1070.5200199999999</v>
      </c>
      <c r="C2500" s="125">
        <f t="shared" si="160"/>
        <v>-1.9822942516083186E-2</v>
      </c>
      <c r="D2500" s="128">
        <f t="shared" si="161"/>
        <v>-19822.942516083185</v>
      </c>
      <c r="E2500" s="128">
        <f t="shared" ca="1" si="162"/>
        <v>121837.94394962578</v>
      </c>
      <c r="F2500" s="124">
        <f t="shared" ca="1" si="163"/>
        <v>0.28399744865302656</v>
      </c>
      <c r="G2500" s="128"/>
      <c r="H2500" s="128"/>
      <c r="I2500" s="124"/>
      <c r="J2500" s="125"/>
      <c r="K2500" s="128"/>
    </row>
    <row r="2501" spans="1:11" x14ac:dyDescent="0.3">
      <c r="A2501" s="73">
        <v>40217</v>
      </c>
      <c r="B2501" s="130">
        <v>1056.73999</v>
      </c>
      <c r="C2501" s="125">
        <f t="shared" si="160"/>
        <v>-3.6506900145243271E-2</v>
      </c>
      <c r="D2501" s="128">
        <f t="shared" si="161"/>
        <v>-36506.900145243271</v>
      </c>
      <c r="E2501" s="128">
        <f t="shared" ca="1" si="162"/>
        <v>121837.94394962578</v>
      </c>
      <c r="F2501" s="124">
        <f t="shared" ca="1" si="163"/>
        <v>0.2775521356133126</v>
      </c>
      <c r="G2501" s="128"/>
      <c r="H2501" s="128"/>
      <c r="I2501" s="124"/>
      <c r="J2501" s="125"/>
      <c r="K2501" s="128"/>
    </row>
    <row r="2502" spans="1:11" x14ac:dyDescent="0.3">
      <c r="A2502" s="73">
        <v>40214</v>
      </c>
      <c r="B2502" s="130">
        <v>1066.1899410000001</v>
      </c>
      <c r="C2502" s="125">
        <f t="shared" si="160"/>
        <v>-2.3420961352119796E-2</v>
      </c>
      <c r="D2502" s="128">
        <f t="shared" si="161"/>
        <v>-23420.961352119797</v>
      </c>
      <c r="E2502" s="128">
        <f t="shared" ca="1" si="162"/>
        <v>121837.94394962578</v>
      </c>
      <c r="F2502" s="124">
        <f t="shared" ca="1" si="163"/>
        <v>0.22566062676325838</v>
      </c>
      <c r="G2502" s="128"/>
      <c r="H2502" s="128"/>
      <c r="I2502" s="124"/>
      <c r="J2502" s="125"/>
      <c r="K2502" s="128"/>
    </row>
    <row r="2503" spans="1:11" x14ac:dyDescent="0.3">
      <c r="A2503" s="73">
        <v>40213</v>
      </c>
      <c r="B2503" s="130">
        <v>1063.1099850000001</v>
      </c>
      <c r="C2503" s="125">
        <f t="shared" si="160"/>
        <v>-4.7802017014223597E-2</v>
      </c>
      <c r="D2503" s="128">
        <f t="shared" si="161"/>
        <v>-47802.017014223595</v>
      </c>
      <c r="E2503" s="128">
        <f t="shared" ca="1" si="162"/>
        <v>121837.94394962578</v>
      </c>
      <c r="F2503" s="124">
        <f t="shared" ca="1" si="163"/>
        <v>0.22393508447437505</v>
      </c>
      <c r="G2503" s="128"/>
      <c r="H2503" s="128"/>
      <c r="I2503" s="124"/>
      <c r="J2503" s="125"/>
      <c r="K2503" s="128"/>
    </row>
    <row r="2504" spans="1:11" x14ac:dyDescent="0.3">
      <c r="A2504" s="73">
        <v>40212</v>
      </c>
      <c r="B2504" s="130">
        <v>1097.280029</v>
      </c>
      <c r="C2504" s="125">
        <f t="shared" ref="C2504:C2567" si="164">B2504/B2514-1</f>
        <v>-3.5815971849123995E-2</v>
      </c>
      <c r="D2504" s="128">
        <f t="shared" ref="D2504:D2567" si="165">C2504*$B$5</f>
        <v>-35815.971849123998</v>
      </c>
      <c r="E2504" s="128">
        <f t="shared" ref="E2504:E2567" ca="1" si="166">ABS(_xlfn.PERCENTILE.INC(OFFSET(D2504,0,0,Window),1-VaRLevel))</f>
        <v>121837.94394962578</v>
      </c>
      <c r="F2504" s="124">
        <f t="shared" ca="1" si="163"/>
        <v>0.2972513567819739</v>
      </c>
      <c r="G2504" s="128"/>
      <c r="H2504" s="128"/>
      <c r="I2504" s="124"/>
      <c r="J2504" s="125"/>
      <c r="K2504" s="128"/>
    </row>
    <row r="2505" spans="1:11" x14ac:dyDescent="0.3">
      <c r="A2505" s="73">
        <v>40211</v>
      </c>
      <c r="B2505" s="130">
        <v>1103.3199460000001</v>
      </c>
      <c r="C2505" s="125">
        <f t="shared" si="164"/>
        <v>-4.0783177986718822E-2</v>
      </c>
      <c r="D2505" s="128">
        <f t="shared" si="165"/>
        <v>-40783.177986718823</v>
      </c>
      <c r="E2505" s="128">
        <f t="shared" ca="1" si="166"/>
        <v>121837.94394962578</v>
      </c>
      <c r="F2505" s="124">
        <f t="shared" ref="F2505:F2568" ca="1" si="167">B2505/OFFSET(B2505,250,0)-1</f>
        <v>0.3257392457791537</v>
      </c>
      <c r="G2505" s="128"/>
      <c r="H2505" s="128"/>
      <c r="I2505" s="124"/>
      <c r="J2505" s="125"/>
      <c r="K2505" s="128"/>
    </row>
    <row r="2506" spans="1:11" x14ac:dyDescent="0.3">
      <c r="A2506" s="73">
        <v>40210</v>
      </c>
      <c r="B2506" s="130">
        <v>1089.1899410000001</v>
      </c>
      <c r="C2506" s="125">
        <f t="shared" si="164"/>
        <v>-4.1231381921507215E-2</v>
      </c>
      <c r="D2506" s="128">
        <f t="shared" si="165"/>
        <v>-41231.381921507214</v>
      </c>
      <c r="E2506" s="128">
        <f t="shared" ca="1" si="166"/>
        <v>121837.94394962578</v>
      </c>
      <c r="F2506" s="124">
        <f t="shared" ca="1" si="167"/>
        <v>0.29895878166081769</v>
      </c>
      <c r="G2506" s="128"/>
      <c r="H2506" s="128"/>
      <c r="I2506" s="124"/>
      <c r="J2506" s="125"/>
      <c r="K2506" s="128"/>
    </row>
    <row r="2507" spans="1:11" x14ac:dyDescent="0.3">
      <c r="A2507" s="73">
        <v>40207</v>
      </c>
      <c r="B2507" s="130">
        <v>1073.869995</v>
      </c>
      <c r="C2507" s="125">
        <f t="shared" si="164"/>
        <v>-6.4947815799387687E-2</v>
      </c>
      <c r="D2507" s="128">
        <f t="shared" si="165"/>
        <v>-64947.815799387688</v>
      </c>
      <c r="E2507" s="128">
        <f t="shared" ca="1" si="166"/>
        <v>121837.94394962578</v>
      </c>
      <c r="F2507" s="124">
        <f t="shared" ca="1" si="167"/>
        <v>0.30096674791392042</v>
      </c>
      <c r="G2507" s="128"/>
      <c r="H2507" s="128"/>
      <c r="I2507" s="124"/>
      <c r="J2507" s="125"/>
      <c r="K2507" s="128"/>
    </row>
    <row r="2508" spans="1:11" x14ac:dyDescent="0.3">
      <c r="A2508" s="73">
        <v>40206</v>
      </c>
      <c r="B2508" s="130">
        <v>1084.530029</v>
      </c>
      <c r="C2508" s="125">
        <f t="shared" si="164"/>
        <v>-5.3374434499843249E-2</v>
      </c>
      <c r="D2508" s="128">
        <f t="shared" si="165"/>
        <v>-53374.43449984325</v>
      </c>
      <c r="E2508" s="128">
        <f t="shared" ca="1" si="166"/>
        <v>121837.94394962578</v>
      </c>
      <c r="F2508" s="124">
        <f t="shared" ca="1" si="167"/>
        <v>0.3131811188478888</v>
      </c>
      <c r="G2508" s="128"/>
      <c r="H2508" s="128"/>
      <c r="I2508" s="124"/>
      <c r="J2508" s="125"/>
      <c r="K2508" s="128"/>
    </row>
    <row r="2509" spans="1:11" x14ac:dyDescent="0.3">
      <c r="A2509" s="73">
        <v>40205</v>
      </c>
      <c r="B2509" s="130">
        <v>1097.5</v>
      </c>
      <c r="C2509" s="125">
        <f t="shared" si="164"/>
        <v>-3.4077882794052772E-2</v>
      </c>
      <c r="D2509" s="128">
        <f t="shared" si="165"/>
        <v>-34077.88279405277</v>
      </c>
      <c r="E2509" s="128">
        <f t="shared" ca="1" si="166"/>
        <v>121837.94394962578</v>
      </c>
      <c r="F2509" s="124">
        <f t="shared" ca="1" si="167"/>
        <v>0.29860139210187575</v>
      </c>
      <c r="G2509" s="128"/>
      <c r="H2509" s="128"/>
      <c r="I2509" s="124"/>
      <c r="J2509" s="125"/>
      <c r="K2509" s="128"/>
    </row>
    <row r="2510" spans="1:11" x14ac:dyDescent="0.3">
      <c r="A2510" s="73">
        <v>40204</v>
      </c>
      <c r="B2510" s="130">
        <v>1092.170044</v>
      </c>
      <c r="C2510" s="125">
        <f t="shared" si="164"/>
        <v>-4.7786305738309443E-2</v>
      </c>
      <c r="D2510" s="128">
        <f t="shared" si="165"/>
        <v>-47786.305738309442</v>
      </c>
      <c r="E2510" s="128">
        <f t="shared" ca="1" si="166"/>
        <v>121837.94394962578</v>
      </c>
      <c r="F2510" s="124">
        <f t="shared" ca="1" si="167"/>
        <v>0.24949377096599679</v>
      </c>
      <c r="G2510" s="128"/>
      <c r="H2510" s="128"/>
      <c r="I2510" s="124"/>
      <c r="J2510" s="125"/>
      <c r="K2510" s="128"/>
    </row>
    <row r="2511" spans="1:11" x14ac:dyDescent="0.3">
      <c r="A2511" s="73">
        <v>40203</v>
      </c>
      <c r="B2511" s="130">
        <v>1096.780029</v>
      </c>
      <c r="C2511" s="125">
        <f t="shared" si="164"/>
        <v>-4.2096763124190195E-2</v>
      </c>
      <c r="D2511" s="128">
        <f t="shared" si="165"/>
        <v>-42096.763124190198</v>
      </c>
      <c r="E2511" s="128">
        <f t="shared" ca="1" si="166"/>
        <v>121837.94394962578</v>
      </c>
      <c r="F2511" s="124">
        <f t="shared" ca="1" si="167"/>
        <v>0.29687481579826902</v>
      </c>
      <c r="G2511" s="128"/>
      <c r="H2511" s="128"/>
      <c r="I2511" s="124"/>
      <c r="J2511" s="125"/>
      <c r="K2511" s="128"/>
    </row>
    <row r="2512" spans="1:11" x14ac:dyDescent="0.3">
      <c r="A2512" s="73">
        <v>40200</v>
      </c>
      <c r="B2512" s="130">
        <v>1091.76001</v>
      </c>
      <c r="C2512" s="125">
        <f t="shared" si="164"/>
        <v>-4.3733354571090288E-2</v>
      </c>
      <c r="D2512" s="128">
        <f t="shared" si="165"/>
        <v>-43733.354571090291</v>
      </c>
      <c r="E2512" s="128">
        <f t="shared" ca="1" si="166"/>
        <v>121837.94394962578</v>
      </c>
      <c r="F2512" s="124">
        <f t="shared" ca="1" si="167"/>
        <v>0.30504321319757755</v>
      </c>
      <c r="G2512" s="128"/>
      <c r="H2512" s="128"/>
      <c r="I2512" s="124"/>
      <c r="J2512" s="125"/>
      <c r="K2512" s="128"/>
    </row>
    <row r="2513" spans="1:11" x14ac:dyDescent="0.3">
      <c r="A2513" s="73">
        <v>40199</v>
      </c>
      <c r="B2513" s="130">
        <v>1116.4799800000001</v>
      </c>
      <c r="C2513" s="125">
        <f t="shared" si="164"/>
        <v>-1.8168417897069467E-2</v>
      </c>
      <c r="D2513" s="128">
        <f t="shared" si="165"/>
        <v>-18168.417897069467</v>
      </c>
      <c r="E2513" s="128">
        <f t="shared" ca="1" si="166"/>
        <v>121837.94394962578</v>
      </c>
      <c r="F2513" s="124">
        <f t="shared" ca="1" si="167"/>
        <v>0.34200368278857596</v>
      </c>
      <c r="G2513" s="128"/>
      <c r="H2513" s="128"/>
      <c r="I2513" s="124"/>
      <c r="J2513" s="125"/>
      <c r="K2513" s="128"/>
    </row>
    <row r="2514" spans="1:11" x14ac:dyDescent="0.3">
      <c r="A2514" s="73">
        <v>40198</v>
      </c>
      <c r="B2514" s="130">
        <v>1138.040039</v>
      </c>
      <c r="C2514" s="125">
        <f t="shared" si="164"/>
        <v>1.3374326657265012E-3</v>
      </c>
      <c r="D2514" s="128">
        <f t="shared" si="165"/>
        <v>1337.4326657265012</v>
      </c>
      <c r="E2514" s="128">
        <f t="shared" ca="1" si="166"/>
        <v>121837.94394962578</v>
      </c>
      <c r="F2514" s="124">
        <f t="shared" ca="1" si="167"/>
        <v>0.37527497160120848</v>
      </c>
      <c r="G2514" s="128"/>
      <c r="H2514" s="128"/>
      <c r="I2514" s="124"/>
      <c r="J2514" s="125"/>
      <c r="K2514" s="128"/>
    </row>
    <row r="2515" spans="1:11" x14ac:dyDescent="0.3">
      <c r="A2515" s="73">
        <v>40197</v>
      </c>
      <c r="B2515" s="130">
        <v>1150.2299800000001</v>
      </c>
      <c r="C2515" s="125">
        <f t="shared" si="164"/>
        <v>1.5216365680335908E-2</v>
      </c>
      <c r="D2515" s="128">
        <f t="shared" si="165"/>
        <v>15216.365680335908</v>
      </c>
      <c r="E2515" s="128">
        <f t="shared" ca="1" si="166"/>
        <v>121837.94394962578</v>
      </c>
      <c r="F2515" s="124">
        <f t="shared" ca="1" si="167"/>
        <v>0.36893029811637512</v>
      </c>
      <c r="G2515" s="128"/>
      <c r="H2515" s="128"/>
      <c r="I2515" s="124"/>
      <c r="J2515" s="125"/>
      <c r="K2515" s="128"/>
    </row>
    <row r="2516" spans="1:11" x14ac:dyDescent="0.3">
      <c r="A2516" s="73">
        <v>40193</v>
      </c>
      <c r="B2516" s="130">
        <v>1136.030029</v>
      </c>
      <c r="C2516" s="125">
        <f t="shared" si="164"/>
        <v>1.8769665008045999E-2</v>
      </c>
      <c r="D2516" s="128">
        <f t="shared" si="165"/>
        <v>18769.665008045999</v>
      </c>
      <c r="E2516" s="128">
        <f t="shared" ca="1" si="166"/>
        <v>121837.94394962578</v>
      </c>
      <c r="F2516" s="124">
        <f t="shared" ca="1" si="167"/>
        <v>0.41083190918522328</v>
      </c>
      <c r="G2516" s="128"/>
      <c r="H2516" s="128"/>
      <c r="I2516" s="124"/>
      <c r="J2516" s="125"/>
      <c r="K2516" s="128"/>
    </row>
    <row r="2517" spans="1:11" x14ac:dyDescent="0.3">
      <c r="A2517" s="73">
        <v>40192</v>
      </c>
      <c r="B2517" s="130">
        <v>1148.459961</v>
      </c>
      <c r="C2517" s="125">
        <f t="shared" si="164"/>
        <v>1.9566339499548224E-2</v>
      </c>
      <c r="D2517" s="128">
        <f t="shared" si="165"/>
        <v>19566.339499548223</v>
      </c>
      <c r="E2517" s="128">
        <f t="shared" ca="1" si="166"/>
        <v>127848.77450422254</v>
      </c>
      <c r="F2517" s="124">
        <f t="shared" ca="1" si="167"/>
        <v>0.35093865307802807</v>
      </c>
      <c r="G2517" s="128"/>
      <c r="H2517" s="128"/>
      <c r="I2517" s="124"/>
      <c r="J2517" s="125"/>
      <c r="K2517" s="128"/>
    </row>
    <row r="2518" spans="1:11" x14ac:dyDescent="0.3">
      <c r="A2518" s="73">
        <v>40191</v>
      </c>
      <c r="B2518" s="130">
        <v>1145.6800539999999</v>
      </c>
      <c r="C2518" s="125">
        <f t="shared" si="164"/>
        <v>1.7297197520478091E-2</v>
      </c>
      <c r="D2518" s="128">
        <f t="shared" si="165"/>
        <v>17297.19752047809</v>
      </c>
      <c r="E2518" s="128">
        <f t="shared" ca="1" si="166"/>
        <v>127848.77450422254</v>
      </c>
      <c r="F2518" s="124">
        <f t="shared" ca="1" si="167"/>
        <v>0.35785913620142606</v>
      </c>
      <c r="G2518" s="128"/>
      <c r="H2518" s="128"/>
      <c r="I2518" s="124"/>
      <c r="J2518" s="125"/>
      <c r="K2518" s="128"/>
    </row>
    <row r="2519" spans="1:11" x14ac:dyDescent="0.3">
      <c r="A2519" s="73">
        <v>40190</v>
      </c>
      <c r="B2519" s="130">
        <v>1136.219971</v>
      </c>
      <c r="C2519" s="125">
        <f t="shared" si="164"/>
        <v>7.4836774751931845E-3</v>
      </c>
      <c r="D2519" s="128">
        <f t="shared" si="165"/>
        <v>7483.6774751931844</v>
      </c>
      <c r="E2519" s="128">
        <f t="shared" ca="1" si="166"/>
        <v>127848.77450422254</v>
      </c>
      <c r="F2519" s="124">
        <f t="shared" ca="1" si="167"/>
        <v>0.34843699145781604</v>
      </c>
      <c r="G2519" s="128"/>
      <c r="H2519" s="128"/>
      <c r="I2519" s="124"/>
      <c r="J2519" s="125"/>
      <c r="K2519" s="128"/>
    </row>
    <row r="2520" spans="1:11" x14ac:dyDescent="0.3">
      <c r="A2520" s="73">
        <v>40189</v>
      </c>
      <c r="B2520" s="130">
        <v>1146.9799800000001</v>
      </c>
      <c r="C2520" s="125">
        <f t="shared" si="164"/>
        <v>1.8198281695161578E-2</v>
      </c>
      <c r="D2520" s="128">
        <f t="shared" si="165"/>
        <v>18198.281695161579</v>
      </c>
      <c r="E2520" s="128">
        <f t="shared" ca="1" si="166"/>
        <v>127848.77450422254</v>
      </c>
      <c r="F2520" s="124">
        <f t="shared" ca="1" si="167"/>
        <v>0.31566089189430913</v>
      </c>
      <c r="G2520" s="128"/>
      <c r="H2520" s="128"/>
      <c r="I2520" s="124"/>
      <c r="J2520" s="125"/>
      <c r="K2520" s="128"/>
    </row>
    <row r="2521" spans="1:11" x14ac:dyDescent="0.3">
      <c r="A2521" s="73">
        <v>40186</v>
      </c>
      <c r="B2521" s="130">
        <v>1144.9799800000001</v>
      </c>
      <c r="C2521" s="125">
        <f t="shared" si="164"/>
        <v>2.1765333208418225E-2</v>
      </c>
      <c r="D2521" s="128">
        <f t="shared" si="165"/>
        <v>21765.333208418226</v>
      </c>
      <c r="E2521" s="128">
        <f t="shared" ca="1" si="166"/>
        <v>127848.77450422254</v>
      </c>
      <c r="F2521" s="124">
        <f t="shared" ca="1" si="167"/>
        <v>0.31567573695590134</v>
      </c>
      <c r="G2521" s="128"/>
      <c r="H2521" s="128"/>
      <c r="I2521" s="124"/>
      <c r="J2521" s="125"/>
      <c r="K2521" s="128"/>
    </row>
    <row r="2522" spans="1:11" x14ac:dyDescent="0.3">
      <c r="A2522" s="73">
        <v>40185</v>
      </c>
      <c r="B2522" s="130">
        <v>1141.6899410000001</v>
      </c>
      <c r="C2522" s="125">
        <f t="shared" si="164"/>
        <v>2.1171285465890088E-2</v>
      </c>
      <c r="D2522" s="128">
        <f t="shared" si="165"/>
        <v>21171.285465890087</v>
      </c>
      <c r="E2522" s="128">
        <f t="shared" ca="1" si="166"/>
        <v>127848.77450422254</v>
      </c>
      <c r="F2522" s="124">
        <f t="shared" ca="1" si="167"/>
        <v>0.28229344839113035</v>
      </c>
      <c r="G2522" s="128"/>
      <c r="H2522" s="128"/>
      <c r="I2522" s="124"/>
      <c r="J2522" s="125"/>
      <c r="K2522" s="128"/>
    </row>
    <row r="2523" spans="1:11" x14ac:dyDescent="0.3">
      <c r="A2523" s="73">
        <v>40184</v>
      </c>
      <c r="B2523" s="130">
        <v>1137.1400149999999</v>
      </c>
      <c r="C2523" s="125">
        <f t="shared" si="164"/>
        <v>2.0726147824979835E-2</v>
      </c>
      <c r="D2523" s="128">
        <f t="shared" si="165"/>
        <v>20726.147824979835</v>
      </c>
      <c r="E2523" s="128">
        <f t="shared" ca="1" si="166"/>
        <v>127848.77450422254</v>
      </c>
      <c r="F2523" s="124">
        <f t="shared" ca="1" si="167"/>
        <v>0.24997531135557383</v>
      </c>
      <c r="G2523" s="128"/>
      <c r="H2523" s="128"/>
      <c r="I2523" s="124"/>
      <c r="J2523" s="125"/>
      <c r="K2523" s="128"/>
    </row>
    <row r="2524" spans="1:11" x14ac:dyDescent="0.3">
      <c r="A2524" s="73">
        <v>40183</v>
      </c>
      <c r="B2524" s="130">
        <v>1136.5200199999999</v>
      </c>
      <c r="C2524" s="125">
        <f t="shared" si="164"/>
        <v>3.0885239413019683E-2</v>
      </c>
      <c r="D2524" s="128">
        <f t="shared" si="165"/>
        <v>30885.239413019684</v>
      </c>
      <c r="E2524" s="128">
        <f t="shared" ca="1" si="166"/>
        <v>127848.77450422254</v>
      </c>
      <c r="F2524" s="124">
        <f t="shared" ca="1" si="167"/>
        <v>0.25353773773241506</v>
      </c>
      <c r="G2524" s="128"/>
      <c r="H2524" s="128"/>
      <c r="I2524" s="124"/>
      <c r="J2524" s="125"/>
      <c r="K2524" s="128"/>
    </row>
    <row r="2525" spans="1:11" x14ac:dyDescent="0.3">
      <c r="A2525" s="73">
        <v>40182</v>
      </c>
      <c r="B2525" s="130">
        <v>1132.98999</v>
      </c>
      <c r="C2525" s="125">
        <f t="shared" si="164"/>
        <v>3.3674581674404847E-2</v>
      </c>
      <c r="D2525" s="128">
        <f t="shared" si="165"/>
        <v>33674.58167440485</v>
      </c>
      <c r="E2525" s="128">
        <f t="shared" ca="1" si="166"/>
        <v>127848.77450422254</v>
      </c>
      <c r="F2525" s="124">
        <f t="shared" ca="1" si="167"/>
        <v>0.21214290730104324</v>
      </c>
      <c r="G2525" s="128"/>
      <c r="H2525" s="128"/>
      <c r="I2525" s="124"/>
      <c r="J2525" s="125"/>
      <c r="K2525" s="128"/>
    </row>
    <row r="2526" spans="1:11" x14ac:dyDescent="0.3">
      <c r="A2526" s="73">
        <v>40178</v>
      </c>
      <c r="B2526" s="130">
        <v>1115.099976</v>
      </c>
      <c r="C2526" s="125">
        <f t="shared" si="164"/>
        <v>5.337205603951567E-3</v>
      </c>
      <c r="D2526" s="128">
        <f t="shared" si="165"/>
        <v>5337.2056039515674</v>
      </c>
      <c r="E2526" s="128">
        <f t="shared" ca="1" si="166"/>
        <v>127848.77450422254</v>
      </c>
      <c r="F2526" s="124">
        <f t="shared" ca="1" si="167"/>
        <v>0.20232892508712363</v>
      </c>
      <c r="G2526" s="128"/>
      <c r="H2526" s="128"/>
      <c r="I2526" s="124"/>
      <c r="J2526" s="125"/>
      <c r="K2526" s="128"/>
    </row>
    <row r="2527" spans="1:11" x14ac:dyDescent="0.3">
      <c r="A2527" s="73">
        <v>40177</v>
      </c>
      <c r="B2527" s="130">
        <v>1126.420044</v>
      </c>
      <c r="C2527" s="125">
        <f t="shared" si="164"/>
        <v>1.6688770137830433E-2</v>
      </c>
      <c r="D2527" s="128">
        <f t="shared" si="165"/>
        <v>16688.770137830434</v>
      </c>
      <c r="E2527" s="128">
        <f t="shared" ca="1" si="166"/>
        <v>127848.77450422254</v>
      </c>
      <c r="F2527" s="124">
        <f t="shared" ca="1" si="167"/>
        <v>0.20886462599954436</v>
      </c>
      <c r="G2527" s="128"/>
      <c r="H2527" s="128"/>
      <c r="I2527" s="124"/>
      <c r="J2527" s="125"/>
      <c r="K2527" s="128"/>
    </row>
    <row r="2528" spans="1:11" x14ac:dyDescent="0.3">
      <c r="A2528" s="73">
        <v>40176</v>
      </c>
      <c r="B2528" s="130">
        <v>1126.1999510000001</v>
      </c>
      <c r="C2528" s="125">
        <f t="shared" si="164"/>
        <v>1.0851680859856883E-2</v>
      </c>
      <c r="D2528" s="128">
        <f t="shared" si="165"/>
        <v>10851.680859856882</v>
      </c>
      <c r="E2528" s="128">
        <f t="shared" ca="1" si="166"/>
        <v>127848.77450422254</v>
      </c>
      <c r="F2528" s="124">
        <f t="shared" ca="1" si="167"/>
        <v>0.24683083420979801</v>
      </c>
      <c r="G2528" s="128"/>
      <c r="H2528" s="128"/>
      <c r="I2528" s="124"/>
      <c r="J2528" s="125"/>
      <c r="K2528" s="128"/>
    </row>
    <row r="2529" spans="1:11" x14ac:dyDescent="0.3">
      <c r="A2529" s="73">
        <v>40175</v>
      </c>
      <c r="B2529" s="130">
        <v>1127.780029</v>
      </c>
      <c r="C2529" s="125">
        <f t="shared" si="164"/>
        <v>1.9314715470123867E-2</v>
      </c>
      <c r="D2529" s="128">
        <f t="shared" si="165"/>
        <v>19314.715470123865</v>
      </c>
      <c r="E2529" s="128">
        <f t="shared" ca="1" si="166"/>
        <v>127848.77450422254</v>
      </c>
      <c r="F2529" s="124">
        <f t="shared" ca="1" si="167"/>
        <v>0.26625798303032688</v>
      </c>
      <c r="G2529" s="128"/>
      <c r="H2529" s="128"/>
      <c r="I2529" s="124"/>
      <c r="J2529" s="125"/>
      <c r="K2529" s="128"/>
    </row>
    <row r="2530" spans="1:11" x14ac:dyDescent="0.3">
      <c r="A2530" s="73">
        <v>40171</v>
      </c>
      <c r="B2530" s="130">
        <v>1126.4799800000001</v>
      </c>
      <c r="C2530" s="125">
        <f t="shared" si="164"/>
        <v>2.1889603597179397E-2</v>
      </c>
      <c r="D2530" s="128">
        <f t="shared" si="165"/>
        <v>21889.603597179397</v>
      </c>
      <c r="E2530" s="128">
        <f t="shared" ca="1" si="166"/>
        <v>127848.77450422254</v>
      </c>
      <c r="F2530" s="124">
        <f t="shared" ca="1" si="167"/>
        <v>0.29566837894960152</v>
      </c>
      <c r="G2530" s="128"/>
      <c r="H2530" s="128"/>
      <c r="I2530" s="124"/>
      <c r="J2530" s="125"/>
      <c r="K2530" s="128"/>
    </row>
    <row r="2531" spans="1:11" x14ac:dyDescent="0.3">
      <c r="A2531" s="73">
        <v>40170</v>
      </c>
      <c r="B2531" s="130">
        <v>1120.589966</v>
      </c>
      <c r="C2531" s="125">
        <f t="shared" si="164"/>
        <v>2.2482792190936518E-2</v>
      </c>
      <c r="D2531" s="128">
        <f t="shared" si="165"/>
        <v>22482.792190936518</v>
      </c>
      <c r="E2531" s="128">
        <f t="shared" ca="1" si="166"/>
        <v>127848.77450422254</v>
      </c>
      <c r="F2531" s="124">
        <f t="shared" ca="1" si="167"/>
        <v>0.28390236183183815</v>
      </c>
      <c r="G2531" s="128"/>
      <c r="H2531" s="128"/>
      <c r="I2531" s="124"/>
      <c r="J2531" s="125"/>
      <c r="K2531" s="128"/>
    </row>
    <row r="2532" spans="1:11" x14ac:dyDescent="0.3">
      <c r="A2532" s="73">
        <v>40169</v>
      </c>
      <c r="B2532" s="130">
        <v>1118.0200199999999</v>
      </c>
      <c r="C2532" s="125">
        <f t="shared" si="164"/>
        <v>2.3884169834575086E-2</v>
      </c>
      <c r="D2532" s="128">
        <f t="shared" si="165"/>
        <v>23884.169834575085</v>
      </c>
      <c r="E2532" s="128">
        <f t="shared" ca="1" si="166"/>
        <v>127848.77450422254</v>
      </c>
      <c r="F2532" s="124">
        <f t="shared" ca="1" si="167"/>
        <v>0.28781891273667681</v>
      </c>
      <c r="G2532" s="128"/>
      <c r="H2532" s="128"/>
      <c r="I2532" s="124"/>
      <c r="J2532" s="125"/>
      <c r="K2532" s="128"/>
    </row>
    <row r="2533" spans="1:11" x14ac:dyDescent="0.3">
      <c r="A2533" s="73">
        <v>40168</v>
      </c>
      <c r="B2533" s="130">
        <v>1114.0500489999999</v>
      </c>
      <c r="C2533" s="125">
        <f t="shared" si="164"/>
        <v>9.7893034217084729E-3</v>
      </c>
      <c r="D2533" s="128">
        <f t="shared" si="165"/>
        <v>9789.3034217084733</v>
      </c>
      <c r="E2533" s="128">
        <f t="shared" ca="1" si="166"/>
        <v>127848.77450422254</v>
      </c>
      <c r="F2533" s="124">
        <f t="shared" ca="1" si="167"/>
        <v>0.29066463210522375</v>
      </c>
      <c r="G2533" s="128"/>
      <c r="H2533" s="128"/>
      <c r="I2533" s="124"/>
      <c r="J2533" s="125"/>
      <c r="K2533" s="128"/>
    </row>
    <row r="2534" spans="1:11" x14ac:dyDescent="0.3">
      <c r="A2534" s="73">
        <v>40165</v>
      </c>
      <c r="B2534" s="130">
        <v>1102.469971</v>
      </c>
      <c r="C2534" s="125">
        <f t="shared" si="164"/>
        <v>-3.173664138115817E-3</v>
      </c>
      <c r="D2534" s="128">
        <f t="shared" si="165"/>
        <v>-3173.664138115817</v>
      </c>
      <c r="E2534" s="128">
        <f t="shared" ca="1" si="166"/>
        <v>127848.77450422254</v>
      </c>
      <c r="F2534" s="124">
        <f t="shared" ca="1" si="167"/>
        <v>0.26483710367451163</v>
      </c>
      <c r="G2534" s="128"/>
      <c r="H2534" s="128"/>
      <c r="I2534" s="124"/>
      <c r="J2534" s="125"/>
      <c r="K2534" s="128"/>
    </row>
    <row r="2535" spans="1:11" x14ac:dyDescent="0.3">
      <c r="A2535" s="73">
        <v>40164</v>
      </c>
      <c r="B2535" s="130">
        <v>1096.079956</v>
      </c>
      <c r="C2535" s="125">
        <f t="shared" si="164"/>
        <v>-3.4912428598309342E-3</v>
      </c>
      <c r="D2535" s="128">
        <f t="shared" si="165"/>
        <v>-3491.2428598309343</v>
      </c>
      <c r="E2535" s="128">
        <f t="shared" ca="1" si="166"/>
        <v>127848.77450422254</v>
      </c>
      <c r="F2535" s="124">
        <f t="shared" ca="1" si="167"/>
        <v>0.23449109094420928</v>
      </c>
      <c r="G2535" s="128"/>
      <c r="H2535" s="128"/>
      <c r="I2535" s="124"/>
      <c r="J2535" s="125"/>
      <c r="K2535" s="128"/>
    </row>
    <row r="2536" spans="1:11" x14ac:dyDescent="0.3">
      <c r="A2536" s="73">
        <v>40163</v>
      </c>
      <c r="B2536" s="130">
        <v>1109.1800539999999</v>
      </c>
      <c r="C2536" s="125">
        <f t="shared" si="164"/>
        <v>-5.403339271969898E-5</v>
      </c>
      <c r="D2536" s="128">
        <f t="shared" si="165"/>
        <v>-54.03339271969898</v>
      </c>
      <c r="E2536" s="128">
        <f t="shared" ca="1" si="166"/>
        <v>127848.77450422254</v>
      </c>
      <c r="F2536" s="124">
        <f t="shared" ca="1" si="167"/>
        <v>0.25291435214337121</v>
      </c>
      <c r="G2536" s="128"/>
      <c r="H2536" s="128"/>
      <c r="I2536" s="124"/>
      <c r="J2536" s="125"/>
      <c r="K2536" s="128"/>
    </row>
    <row r="2537" spans="1:11" x14ac:dyDescent="0.3">
      <c r="A2537" s="73">
        <v>40162</v>
      </c>
      <c r="B2537" s="130">
        <v>1107.9300539999999</v>
      </c>
      <c r="C2537" s="125">
        <f t="shared" si="164"/>
        <v>-8.3863698986319513E-4</v>
      </c>
      <c r="D2537" s="128">
        <f t="shared" si="165"/>
        <v>-838.63698986319514</v>
      </c>
      <c r="E2537" s="128">
        <f t="shared" ca="1" si="166"/>
        <v>127848.77450422254</v>
      </c>
      <c r="F2537" s="124">
        <f t="shared" ca="1" si="167"/>
        <v>0.22501722078823194</v>
      </c>
      <c r="G2537" s="128"/>
      <c r="H2537" s="128"/>
      <c r="I2537" s="124"/>
      <c r="J2537" s="125"/>
      <c r="K2537" s="128"/>
    </row>
    <row r="2538" spans="1:11" x14ac:dyDescent="0.3">
      <c r="A2538" s="73">
        <v>40161</v>
      </c>
      <c r="B2538" s="130">
        <v>1114.1099850000001</v>
      </c>
      <c r="C2538" s="125">
        <f t="shared" si="164"/>
        <v>1.6866989691469936E-2</v>
      </c>
      <c r="D2538" s="128">
        <f t="shared" si="165"/>
        <v>16866.989691469935</v>
      </c>
      <c r="E2538" s="128">
        <f t="shared" ca="1" si="166"/>
        <v>127848.77450422254</v>
      </c>
      <c r="F2538" s="124">
        <f t="shared" ca="1" si="167"/>
        <v>0.22003328318648352</v>
      </c>
      <c r="G2538" s="128"/>
      <c r="H2538" s="128"/>
      <c r="I2538" s="124"/>
      <c r="J2538" s="125"/>
      <c r="K2538" s="128"/>
    </row>
    <row r="2539" spans="1:11" x14ac:dyDescent="0.3">
      <c r="A2539" s="73">
        <v>40158</v>
      </c>
      <c r="B2539" s="130">
        <v>1106.410034</v>
      </c>
      <c r="C2539" s="125">
        <f t="shared" si="164"/>
        <v>1.3669428154810648E-2</v>
      </c>
      <c r="D2539" s="128">
        <f t="shared" si="165"/>
        <v>13669.428154810648</v>
      </c>
      <c r="E2539" s="128">
        <f t="shared" ca="1" si="166"/>
        <v>127848.77450422254</v>
      </c>
      <c r="F2539" s="124">
        <f t="shared" ca="1" si="167"/>
        <v>0.27382942662444476</v>
      </c>
      <c r="G2539" s="128"/>
      <c r="H2539" s="128"/>
      <c r="I2539" s="124"/>
      <c r="J2539" s="125"/>
      <c r="K2539" s="128"/>
    </row>
    <row r="2540" spans="1:11" x14ac:dyDescent="0.3">
      <c r="A2540" s="73">
        <v>40157</v>
      </c>
      <c r="B2540" s="130">
        <v>1102.349976</v>
      </c>
      <c r="C2540" s="125">
        <f t="shared" si="164"/>
        <v>-7.4552541915162696E-3</v>
      </c>
      <c r="D2540" s="128">
        <f t="shared" si="165"/>
        <v>-7455.2541915162692</v>
      </c>
      <c r="E2540" s="128">
        <f t="shared" ca="1" si="166"/>
        <v>127848.77450422254</v>
      </c>
      <c r="F2540" s="124">
        <f t="shared" ca="1" si="167"/>
        <v>0.25305491578222683</v>
      </c>
      <c r="G2540" s="128"/>
      <c r="H2540" s="128"/>
      <c r="I2540" s="124"/>
      <c r="J2540" s="125"/>
      <c r="K2540" s="128"/>
    </row>
    <row r="2541" spans="1:11" x14ac:dyDescent="0.3">
      <c r="A2541" s="73">
        <v>40156</v>
      </c>
      <c r="B2541" s="130">
        <v>1095.9499510000001</v>
      </c>
      <c r="C2541" s="125">
        <f t="shared" si="164"/>
        <v>-8.7731857183046547E-3</v>
      </c>
      <c r="D2541" s="128">
        <f t="shared" si="165"/>
        <v>-8773.1857183046541</v>
      </c>
      <c r="E2541" s="128">
        <f t="shared" ca="1" si="166"/>
        <v>127848.77450422254</v>
      </c>
      <c r="F2541" s="124">
        <f t="shared" ca="1" si="167"/>
        <v>0.25453578581203296</v>
      </c>
      <c r="G2541" s="128"/>
      <c r="H2541" s="128"/>
      <c r="I2541" s="124"/>
      <c r="J2541" s="125"/>
      <c r="K2541" s="128"/>
    </row>
    <row r="2542" spans="1:11" x14ac:dyDescent="0.3">
      <c r="A2542" s="73">
        <v>40155</v>
      </c>
      <c r="B2542" s="130">
        <v>1091.9399410000001</v>
      </c>
      <c r="C2542" s="125">
        <f t="shared" si="164"/>
        <v>-1.2926714934613726E-2</v>
      </c>
      <c r="D2542" s="128">
        <f t="shared" si="165"/>
        <v>-12926.714934613725</v>
      </c>
      <c r="E2542" s="128">
        <f t="shared" ca="1" si="166"/>
        <v>127848.77450422254</v>
      </c>
      <c r="F2542" s="124">
        <f t="shared" ca="1" si="167"/>
        <v>0.21429201675072318</v>
      </c>
      <c r="G2542" s="128"/>
      <c r="H2542" s="128"/>
      <c r="I2542" s="124"/>
      <c r="J2542" s="125"/>
      <c r="K2542" s="128"/>
    </row>
    <row r="2543" spans="1:11" x14ac:dyDescent="0.3">
      <c r="A2543" s="73">
        <v>40154</v>
      </c>
      <c r="B2543" s="130">
        <v>1103.25</v>
      </c>
      <c r="C2543" s="125">
        <f t="shared" si="164"/>
        <v>1.0876133835711954E-2</v>
      </c>
      <c r="D2543" s="128">
        <f t="shared" si="165"/>
        <v>10876.133835711955</v>
      </c>
      <c r="E2543" s="128">
        <f t="shared" ca="1" si="166"/>
        <v>127848.77450422254</v>
      </c>
      <c r="F2543" s="124">
        <f t="shared" ca="1" si="167"/>
        <v>0.24146198375646044</v>
      </c>
      <c r="G2543" s="128"/>
      <c r="H2543" s="128"/>
      <c r="I2543" s="124"/>
      <c r="J2543" s="125"/>
      <c r="K2543" s="128"/>
    </row>
    <row r="2544" spans="1:11" x14ac:dyDescent="0.3">
      <c r="A2544" s="73">
        <v>40151</v>
      </c>
      <c r="B2544" s="130">
        <v>1105.9799800000001</v>
      </c>
      <c r="C2544" s="125">
        <f t="shared" si="164"/>
        <v>1.0119605221599715E-2</v>
      </c>
      <c r="D2544" s="128">
        <f t="shared" si="165"/>
        <v>10119.605221599715</v>
      </c>
      <c r="E2544" s="128">
        <f t="shared" ca="1" si="166"/>
        <v>127848.77450422254</v>
      </c>
      <c r="F2544" s="124">
        <f t="shared" ca="1" si="167"/>
        <v>0.21576340047360576</v>
      </c>
      <c r="G2544" s="128"/>
      <c r="H2544" s="128"/>
      <c r="I2544" s="124"/>
      <c r="J2544" s="125"/>
      <c r="K2544" s="128"/>
    </row>
    <row r="2545" spans="1:11" x14ac:dyDescent="0.3">
      <c r="A2545" s="73">
        <v>40150</v>
      </c>
      <c r="B2545" s="130">
        <v>1099.920044</v>
      </c>
      <c r="C2545" s="125">
        <f t="shared" si="164"/>
        <v>-8.9025090680996399E-3</v>
      </c>
      <c r="D2545" s="128">
        <f t="shared" si="165"/>
        <v>-8902.50906809964</v>
      </c>
      <c r="E2545" s="128">
        <f t="shared" ca="1" si="166"/>
        <v>127848.77450422254</v>
      </c>
      <c r="F2545" s="124">
        <f t="shared" ca="1" si="167"/>
        <v>0.25551615191866728</v>
      </c>
      <c r="G2545" s="128"/>
      <c r="H2545" s="128"/>
      <c r="I2545" s="124"/>
      <c r="J2545" s="125"/>
      <c r="K2545" s="128"/>
    </row>
    <row r="2546" spans="1:11" x14ac:dyDescent="0.3">
      <c r="A2546" s="73">
        <v>40149</v>
      </c>
      <c r="B2546" s="130">
        <v>1109.23999</v>
      </c>
      <c r="C2546" s="125">
        <f t="shared" si="164"/>
        <v>-9.7265297618998048E-4</v>
      </c>
      <c r="D2546" s="128">
        <f t="shared" si="165"/>
        <v>-972.65297618998045</v>
      </c>
      <c r="E2546" s="128">
        <f t="shared" ca="1" si="166"/>
        <v>127848.77450422254</v>
      </c>
      <c r="F2546" s="124">
        <f t="shared" ca="1" si="167"/>
        <v>0.31236841066075582</v>
      </c>
      <c r="G2546" s="128"/>
      <c r="H2546" s="128"/>
      <c r="I2546" s="124"/>
      <c r="J2546" s="125"/>
      <c r="K2546" s="128"/>
    </row>
    <row r="2547" spans="1:11" x14ac:dyDescent="0.3">
      <c r="A2547" s="73">
        <v>40148</v>
      </c>
      <c r="B2547" s="130">
        <v>1108.8599850000001</v>
      </c>
      <c r="C2547" s="125">
        <f t="shared" si="164"/>
        <v>-3.9670421036819281E-4</v>
      </c>
      <c r="D2547" s="128">
        <f t="shared" si="165"/>
        <v>-396.70421036819283</v>
      </c>
      <c r="E2547" s="128">
        <f t="shared" ca="1" si="166"/>
        <v>127848.77450422254</v>
      </c>
      <c r="F2547" s="124">
        <f t="shared" ca="1" si="167"/>
        <v>0.27346854139546295</v>
      </c>
      <c r="G2547" s="128"/>
      <c r="H2547" s="128"/>
      <c r="I2547" s="124"/>
      <c r="J2547" s="125"/>
      <c r="K2547" s="128"/>
    </row>
    <row r="2548" spans="1:11" x14ac:dyDescent="0.3">
      <c r="A2548" s="73">
        <v>40147</v>
      </c>
      <c r="B2548" s="130">
        <v>1095.630005</v>
      </c>
      <c r="C2548" s="125">
        <f t="shared" si="164"/>
        <v>1.9662225548928713E-3</v>
      </c>
      <c r="D2548" s="128">
        <f t="shared" si="165"/>
        <v>1966.2225548928714</v>
      </c>
      <c r="E2548" s="128">
        <f t="shared" ca="1" si="166"/>
        <v>127848.77450422254</v>
      </c>
      <c r="F2548" s="124">
        <f t="shared" ca="1" si="167"/>
        <v>0.29078357651484699</v>
      </c>
      <c r="G2548" s="128"/>
      <c r="H2548" s="128"/>
      <c r="I2548" s="124"/>
      <c r="J2548" s="125"/>
      <c r="K2548" s="128"/>
    </row>
    <row r="2549" spans="1:11" x14ac:dyDescent="0.3">
      <c r="A2549" s="73">
        <v>40144</v>
      </c>
      <c r="B2549" s="130">
        <v>1091.48999</v>
      </c>
      <c r="C2549" s="125">
        <f t="shared" si="164"/>
        <v>3.9089805738290462E-3</v>
      </c>
      <c r="D2549" s="128">
        <f t="shared" si="165"/>
        <v>3908.9805738290461</v>
      </c>
      <c r="E2549" s="128">
        <f t="shared" ca="1" si="166"/>
        <v>127848.77450422254</v>
      </c>
      <c r="F2549" s="124">
        <f t="shared" ca="1" si="167"/>
        <v>0.33726609644594641</v>
      </c>
      <c r="G2549" s="128"/>
      <c r="H2549" s="128"/>
      <c r="I2549" s="124"/>
      <c r="J2549" s="125"/>
      <c r="K2549" s="128"/>
    </row>
    <row r="2550" spans="1:11" x14ac:dyDescent="0.3">
      <c r="A2550" s="73">
        <v>40142</v>
      </c>
      <c r="B2550" s="130">
        <v>1110.630005</v>
      </c>
      <c r="C2550" s="125">
        <f t="shared" si="164"/>
        <v>1.1033122037731768E-2</v>
      </c>
      <c r="D2550" s="128">
        <f t="shared" si="165"/>
        <v>11033.122037731768</v>
      </c>
      <c r="E2550" s="128">
        <f t="shared" ca="1" si="166"/>
        <v>127848.77450422254</v>
      </c>
      <c r="F2550" s="124">
        <f t="shared" ca="1" si="167"/>
        <v>0.23921049874152556</v>
      </c>
      <c r="G2550" s="128"/>
      <c r="H2550" s="128"/>
      <c r="I2550" s="124"/>
      <c r="J2550" s="125"/>
      <c r="K2550" s="128"/>
    </row>
    <row r="2551" spans="1:11" x14ac:dyDescent="0.3">
      <c r="A2551" s="73">
        <v>40141</v>
      </c>
      <c r="B2551" s="130">
        <v>1105.650024</v>
      </c>
      <c r="C2551" s="125">
        <f t="shared" si="164"/>
        <v>1.1564408271064197E-2</v>
      </c>
      <c r="D2551" s="128">
        <f t="shared" si="165"/>
        <v>11564.408271064198</v>
      </c>
      <c r="E2551" s="128">
        <f t="shared" ca="1" si="166"/>
        <v>127848.77450422254</v>
      </c>
      <c r="F2551" s="124">
        <f t="shared" ca="1" si="167"/>
        <v>0.24555023512848284</v>
      </c>
      <c r="G2551" s="128"/>
      <c r="H2551" s="128"/>
      <c r="I2551" s="124"/>
      <c r="J2551" s="125"/>
      <c r="K2551" s="128"/>
    </row>
    <row r="2552" spans="1:11" x14ac:dyDescent="0.3">
      <c r="A2552" s="73">
        <v>40140</v>
      </c>
      <c r="B2552" s="130">
        <v>1106.23999</v>
      </c>
      <c r="C2552" s="125">
        <f t="shared" si="164"/>
        <v>1.2039406566521915E-2</v>
      </c>
      <c r="D2552" s="128">
        <f t="shared" si="165"/>
        <v>12039.406566521915</v>
      </c>
      <c r="E2552" s="128">
        <f t="shared" ca="1" si="166"/>
        <v>127848.77450422254</v>
      </c>
      <c r="F2552" s="124">
        <f t="shared" ca="1" si="167"/>
        <v>0.29024127951851653</v>
      </c>
      <c r="G2552" s="128"/>
      <c r="H2552" s="128"/>
      <c r="I2552" s="124"/>
      <c r="J2552" s="125"/>
      <c r="K2552" s="128"/>
    </row>
    <row r="2553" spans="1:11" x14ac:dyDescent="0.3">
      <c r="A2553" s="73">
        <v>40137</v>
      </c>
      <c r="B2553" s="130">
        <v>1091.380005</v>
      </c>
      <c r="C2553" s="125">
        <f t="shared" si="164"/>
        <v>2.0648980630505909E-2</v>
      </c>
      <c r="D2553" s="128">
        <f t="shared" si="165"/>
        <v>20648.98063050591</v>
      </c>
      <c r="E2553" s="128">
        <f t="shared" ca="1" si="166"/>
        <v>127848.77450422254</v>
      </c>
      <c r="F2553" s="124">
        <f t="shared" ca="1" si="167"/>
        <v>0.2812481745488975</v>
      </c>
      <c r="G2553" s="128"/>
      <c r="H2553" s="128"/>
      <c r="I2553" s="124"/>
      <c r="J2553" s="125"/>
      <c r="K2553" s="128"/>
    </row>
    <row r="2554" spans="1:11" x14ac:dyDescent="0.3">
      <c r="A2554" s="73">
        <v>40136</v>
      </c>
      <c r="B2554" s="130">
        <v>1094.900024</v>
      </c>
      <c r="C2554" s="125">
        <f t="shared" si="164"/>
        <v>2.6504053765110447E-2</v>
      </c>
      <c r="D2554" s="128">
        <f t="shared" si="165"/>
        <v>26504.053765110446</v>
      </c>
      <c r="E2554" s="128">
        <f t="shared" ca="1" si="166"/>
        <v>127848.77450422254</v>
      </c>
      <c r="F2554" s="124">
        <f t="shared" ca="1" si="167"/>
        <v>0.368573658876997</v>
      </c>
      <c r="G2554" s="128"/>
      <c r="H2554" s="128"/>
      <c r="I2554" s="124"/>
      <c r="J2554" s="125"/>
      <c r="K2554" s="128"/>
    </row>
    <row r="2555" spans="1:11" x14ac:dyDescent="0.3">
      <c r="A2555" s="73">
        <v>40135</v>
      </c>
      <c r="B2555" s="130">
        <v>1109.8000489999999</v>
      </c>
      <c r="C2555" s="125">
        <f t="shared" si="164"/>
        <v>6.048738557095068E-2</v>
      </c>
      <c r="D2555" s="128">
        <f t="shared" si="165"/>
        <v>60487.385570950682</v>
      </c>
      <c r="E2555" s="128">
        <f t="shared" ca="1" si="166"/>
        <v>136318.2265139301</v>
      </c>
      <c r="F2555" s="124">
        <f t="shared" ca="1" si="167"/>
        <v>0.47493493972958634</v>
      </c>
      <c r="G2555" s="128"/>
      <c r="H2555" s="128"/>
      <c r="I2555" s="124"/>
      <c r="J2555" s="125"/>
      <c r="K2555" s="128"/>
    </row>
    <row r="2556" spans="1:11" x14ac:dyDescent="0.3">
      <c r="A2556" s="73">
        <v>40134</v>
      </c>
      <c r="B2556" s="130">
        <v>1110.3199460000001</v>
      </c>
      <c r="C2556" s="125">
        <f t="shared" si="164"/>
        <v>6.2090385484094179E-2</v>
      </c>
      <c r="D2556" s="128">
        <f t="shared" si="165"/>
        <v>62090.385484094179</v>
      </c>
      <c r="E2556" s="128">
        <f t="shared" ca="1" si="166"/>
        <v>142479.51259052684</v>
      </c>
      <c r="F2556" s="124">
        <f t="shared" ca="1" si="167"/>
        <v>0.37657755287532746</v>
      </c>
      <c r="G2556" s="128"/>
      <c r="H2556" s="128"/>
      <c r="I2556" s="124"/>
      <c r="J2556" s="125"/>
      <c r="K2556" s="128"/>
    </row>
    <row r="2557" spans="1:11" x14ac:dyDescent="0.3">
      <c r="A2557" s="73">
        <v>40133</v>
      </c>
      <c r="B2557" s="130">
        <v>1109.3000489999999</v>
      </c>
      <c r="C2557" s="125">
        <f t="shared" si="164"/>
        <v>6.3689056920791076E-2</v>
      </c>
      <c r="D2557" s="128">
        <f t="shared" si="165"/>
        <v>63689.056920791074</v>
      </c>
      <c r="E2557" s="128">
        <f t="shared" ca="1" si="166"/>
        <v>148397.98666760337</v>
      </c>
      <c r="F2557" s="124">
        <f t="shared" ca="1" si="167"/>
        <v>0.29120501845612368</v>
      </c>
      <c r="G2557" s="128"/>
      <c r="H2557" s="128"/>
      <c r="I2557" s="124"/>
      <c r="J2557" s="125"/>
      <c r="K2557" s="128"/>
    </row>
    <row r="2558" spans="1:11" x14ac:dyDescent="0.3">
      <c r="A2558" s="73">
        <v>40130</v>
      </c>
      <c r="B2558" s="130">
        <v>1093.4799800000001</v>
      </c>
      <c r="C2558" s="125">
        <f t="shared" si="164"/>
        <v>5.5289128694600898E-2</v>
      </c>
      <c r="D2558" s="128">
        <f t="shared" si="165"/>
        <v>55289.128694600899</v>
      </c>
      <c r="E2558" s="128">
        <f t="shared" ca="1" si="166"/>
        <v>149167.85559568749</v>
      </c>
      <c r="F2558" s="124">
        <f t="shared" ca="1" si="167"/>
        <v>0.28531293564501925</v>
      </c>
      <c r="G2558" s="128"/>
      <c r="H2558" s="128"/>
      <c r="I2558" s="124"/>
      <c r="J2558" s="125"/>
      <c r="K2558" s="128"/>
    </row>
    <row r="2559" spans="1:11" x14ac:dyDescent="0.3">
      <c r="A2559" s="73">
        <v>40129</v>
      </c>
      <c r="B2559" s="130">
        <v>1087.23999</v>
      </c>
      <c r="C2559" s="125">
        <f t="shared" si="164"/>
        <v>1.9819723384356003E-2</v>
      </c>
      <c r="D2559" s="128">
        <f t="shared" si="165"/>
        <v>19819.723384356002</v>
      </c>
      <c r="E2559" s="128">
        <f t="shared" ca="1" si="166"/>
        <v>149167.85559568749</v>
      </c>
      <c r="F2559" s="124">
        <f t="shared" ca="1" si="167"/>
        <v>0.24499309208836473</v>
      </c>
      <c r="G2559" s="128"/>
      <c r="H2559" s="128"/>
      <c r="I2559" s="124"/>
      <c r="J2559" s="125"/>
      <c r="K2559" s="128"/>
    </row>
    <row r="2560" spans="1:11" x14ac:dyDescent="0.3">
      <c r="A2560" s="73">
        <v>40128</v>
      </c>
      <c r="B2560" s="130">
        <v>1098.51001</v>
      </c>
      <c r="C2560" s="125">
        <f t="shared" si="164"/>
        <v>5.3595239665100491E-2</v>
      </c>
      <c r="D2560" s="128">
        <f t="shared" si="165"/>
        <v>53595.239665100489</v>
      </c>
      <c r="E2560" s="128">
        <f t="shared" ca="1" si="166"/>
        <v>149167.85559568749</v>
      </c>
      <c r="F2560" s="124">
        <f t="shared" ca="1" si="167"/>
        <v>0.20544506855094591</v>
      </c>
      <c r="G2560" s="128"/>
      <c r="H2560" s="128"/>
      <c r="I2560" s="124"/>
      <c r="J2560" s="125"/>
      <c r="K2560" s="128"/>
    </row>
    <row r="2561" spans="1:11" x14ac:dyDescent="0.3">
      <c r="A2561" s="73">
        <v>40127</v>
      </c>
      <c r="B2561" s="130">
        <v>1093.01001</v>
      </c>
      <c r="C2561" s="125">
        <f t="shared" si="164"/>
        <v>2.7834960225699756E-2</v>
      </c>
      <c r="D2561" s="128">
        <f t="shared" si="165"/>
        <v>27834.960225699757</v>
      </c>
      <c r="E2561" s="128">
        <f t="shared" ca="1" si="166"/>
        <v>149167.85559568749</v>
      </c>
      <c r="F2561" s="124">
        <f t="shared" ca="1" si="167"/>
        <v>0.28242405888664646</v>
      </c>
      <c r="G2561" s="128"/>
      <c r="H2561" s="128"/>
      <c r="I2561" s="124"/>
      <c r="J2561" s="125"/>
      <c r="K2561" s="128"/>
    </row>
    <row r="2562" spans="1:11" x14ac:dyDescent="0.3">
      <c r="A2562" s="73">
        <v>40126</v>
      </c>
      <c r="B2562" s="130">
        <v>1093.079956</v>
      </c>
      <c r="C2562" s="125">
        <f t="shared" si="164"/>
        <v>2.4490375556519339E-2</v>
      </c>
      <c r="D2562" s="128">
        <f t="shared" si="165"/>
        <v>24490.375556519339</v>
      </c>
      <c r="E2562" s="128">
        <f t="shared" ca="1" si="166"/>
        <v>149167.85559568749</v>
      </c>
      <c r="F2562" s="124">
        <f t="shared" ca="1" si="167"/>
        <v>0.2159518787569692</v>
      </c>
      <c r="G2562" s="128"/>
      <c r="H2562" s="128"/>
      <c r="I2562" s="124"/>
      <c r="J2562" s="125"/>
      <c r="K2562" s="128"/>
    </row>
    <row r="2563" spans="1:11" x14ac:dyDescent="0.3">
      <c r="A2563" s="73">
        <v>40123</v>
      </c>
      <c r="B2563" s="130">
        <v>1069.3000489999999</v>
      </c>
      <c r="C2563" s="125">
        <f t="shared" si="164"/>
        <v>-9.5405031761505166E-3</v>
      </c>
      <c r="D2563" s="128">
        <f t="shared" si="165"/>
        <v>-9540.5031761505161</v>
      </c>
      <c r="E2563" s="128">
        <f t="shared" ca="1" si="166"/>
        <v>149167.85559568749</v>
      </c>
      <c r="F2563" s="124">
        <f t="shared" ca="1" si="167"/>
        <v>0.1632815389386606</v>
      </c>
      <c r="G2563" s="128"/>
      <c r="H2563" s="128"/>
      <c r="I2563" s="124"/>
      <c r="J2563" s="125"/>
      <c r="K2563" s="128"/>
    </row>
    <row r="2564" spans="1:11" x14ac:dyDescent="0.3">
      <c r="A2564" s="73">
        <v>40122</v>
      </c>
      <c r="B2564" s="130">
        <v>1066.630005</v>
      </c>
      <c r="C2564" s="125">
        <f t="shared" si="164"/>
        <v>-2.4045921606023035E-2</v>
      </c>
      <c r="D2564" s="128">
        <f t="shared" si="165"/>
        <v>-24045.921606023036</v>
      </c>
      <c r="E2564" s="128">
        <f t="shared" ca="1" si="166"/>
        <v>149167.85559568749</v>
      </c>
      <c r="F2564" s="124">
        <f t="shared" ca="1" si="167"/>
        <v>0.14569438603738361</v>
      </c>
      <c r="G2564" s="128"/>
      <c r="H2564" s="128"/>
      <c r="I2564" s="124"/>
      <c r="J2564" s="125"/>
      <c r="K2564" s="128"/>
    </row>
    <row r="2565" spans="1:11" x14ac:dyDescent="0.3">
      <c r="A2565" s="73">
        <v>40121</v>
      </c>
      <c r="B2565" s="130">
        <v>1046.5</v>
      </c>
      <c r="C2565" s="125">
        <f t="shared" si="164"/>
        <v>-3.2273000948259689E-2</v>
      </c>
      <c r="D2565" s="128">
        <f t="shared" si="165"/>
        <v>-32273.000948259691</v>
      </c>
      <c r="E2565" s="128">
        <f t="shared" ca="1" si="166"/>
        <v>149167.85559568749</v>
      </c>
      <c r="F2565" s="124">
        <f t="shared" ca="1" si="167"/>
        <v>0.15650693375637137</v>
      </c>
      <c r="G2565" s="128"/>
      <c r="H2565" s="128"/>
      <c r="I2565" s="124"/>
      <c r="J2565" s="125"/>
      <c r="K2565" s="128"/>
    </row>
    <row r="2566" spans="1:11" x14ac:dyDescent="0.3">
      <c r="A2566" s="73">
        <v>40120</v>
      </c>
      <c r="B2566" s="130">
        <v>1045.410034</v>
      </c>
      <c r="C2566" s="125">
        <f t="shared" si="164"/>
        <v>-4.1840066111337615E-2</v>
      </c>
      <c r="D2566" s="128">
        <f t="shared" si="165"/>
        <v>-41840.066111337612</v>
      </c>
      <c r="E2566" s="128">
        <f t="shared" ca="1" si="166"/>
        <v>149167.85559568749</v>
      </c>
      <c r="F2566" s="124">
        <f t="shared" ca="1" si="167"/>
        <v>9.7232293266322545E-2</v>
      </c>
      <c r="G2566" s="128"/>
      <c r="H2566" s="128"/>
      <c r="I2566" s="124"/>
      <c r="J2566" s="125"/>
      <c r="K2566" s="128"/>
    </row>
    <row r="2567" spans="1:11" x14ac:dyDescent="0.3">
      <c r="A2567" s="73">
        <v>40119</v>
      </c>
      <c r="B2567" s="130">
        <v>1042.880005</v>
      </c>
      <c r="C2567" s="125">
        <f t="shared" si="164"/>
        <v>-5.0122530349331007E-2</v>
      </c>
      <c r="D2567" s="128">
        <f t="shared" si="165"/>
        <v>-50122.530349331006</v>
      </c>
      <c r="E2567" s="128">
        <f t="shared" ca="1" si="166"/>
        <v>149167.85559568749</v>
      </c>
      <c r="F2567" s="124">
        <f t="shared" ca="1" si="167"/>
        <v>3.6917728063634137E-2</v>
      </c>
      <c r="G2567" s="128"/>
      <c r="H2567" s="128"/>
      <c r="I2567" s="124"/>
      <c r="J2567" s="125"/>
      <c r="K2567" s="128"/>
    </row>
    <row r="2568" spans="1:11" x14ac:dyDescent="0.3">
      <c r="A2568" s="73">
        <v>40116</v>
      </c>
      <c r="B2568" s="130">
        <v>1036.1899410000001</v>
      </c>
      <c r="C2568" s="125">
        <f t="shared" ref="C2568:C2631" si="168">B2568/B2578-1</f>
        <v>-4.7339392508525147E-2</v>
      </c>
      <c r="D2568" s="128">
        <f t="shared" ref="D2568:D2631" si="169">C2568*$B$5</f>
        <v>-47339.392508525147</v>
      </c>
      <c r="E2568" s="128">
        <f t="shared" ref="E2568:E2631" ca="1" si="170">ABS(_xlfn.PERCENTILE.INC(OFFSET(D2568,0,0,Window),1-VaRLevel))</f>
        <v>149167.85559568749</v>
      </c>
      <c r="F2568" s="124">
        <f t="shared" ca="1" si="167"/>
        <v>7.2327386803196392E-2</v>
      </c>
      <c r="G2568" s="128"/>
      <c r="H2568" s="128"/>
      <c r="I2568" s="124"/>
      <c r="J2568" s="125"/>
      <c r="K2568" s="128"/>
    </row>
    <row r="2569" spans="1:11" x14ac:dyDescent="0.3">
      <c r="A2569" s="73">
        <v>40115</v>
      </c>
      <c r="B2569" s="130">
        <v>1066.1099850000001</v>
      </c>
      <c r="C2569" s="125">
        <f t="shared" si="168"/>
        <v>-2.7768724339429784E-2</v>
      </c>
      <c r="D2569" s="128">
        <f t="shared" si="169"/>
        <v>-27768.724339429784</v>
      </c>
      <c r="E2569" s="128">
        <f t="shared" ca="1" si="170"/>
        <v>149167.85559568749</v>
      </c>
      <c r="F2569" s="124">
        <f t="shared" ref="F2569:F2632" ca="1" si="171">B2569/OFFSET(B2569,250,0)-1</f>
        <v>0.10050062967741935</v>
      </c>
      <c r="G2569" s="128"/>
      <c r="H2569" s="128"/>
      <c r="I2569" s="124"/>
      <c r="J2569" s="125"/>
      <c r="K2569" s="128"/>
    </row>
    <row r="2570" spans="1:11" x14ac:dyDescent="0.3">
      <c r="A2570" s="73">
        <v>40114</v>
      </c>
      <c r="B2570" s="130">
        <v>1042.630005</v>
      </c>
      <c r="C2570" s="125">
        <f t="shared" si="168"/>
        <v>-4.5228122282959582E-2</v>
      </c>
      <c r="D2570" s="128">
        <f t="shared" si="169"/>
        <v>-45228.122282959579</v>
      </c>
      <c r="E2570" s="128">
        <f t="shared" ca="1" si="170"/>
        <v>149167.85559568749</v>
      </c>
      <c r="F2570" s="124">
        <f t="shared" ca="1" si="171"/>
        <v>9.280044387257802E-2</v>
      </c>
      <c r="G2570" s="128"/>
      <c r="H2570" s="128"/>
      <c r="I2570" s="124"/>
      <c r="J2570" s="125"/>
      <c r="K2570" s="128"/>
    </row>
    <row r="2571" spans="1:11" x14ac:dyDescent="0.3">
      <c r="A2571" s="73">
        <v>40113</v>
      </c>
      <c r="B2571" s="130">
        <v>1063.410034</v>
      </c>
      <c r="C2571" s="125">
        <f t="shared" si="168"/>
        <v>-9.1129320415426207E-3</v>
      </c>
      <c r="D2571" s="128">
        <f t="shared" si="169"/>
        <v>-9112.9320415426209</v>
      </c>
      <c r="E2571" s="128">
        <f t="shared" ca="1" si="170"/>
        <v>149167.85559568749</v>
      </c>
      <c r="F2571" s="124">
        <f t="shared" ca="1" si="171"/>
        <v>0.14334097036823734</v>
      </c>
      <c r="G2571" s="128"/>
      <c r="H2571" s="128"/>
      <c r="I2571" s="124"/>
      <c r="J2571" s="125"/>
      <c r="K2571" s="128"/>
    </row>
    <row r="2572" spans="1:11" x14ac:dyDescent="0.3">
      <c r="A2572" s="73">
        <v>40112</v>
      </c>
      <c r="B2572" s="130">
        <v>1066.9499510000001</v>
      </c>
      <c r="C2572" s="125">
        <f t="shared" si="168"/>
        <v>-8.585835685672949E-3</v>
      </c>
      <c r="D2572" s="128">
        <f t="shared" si="169"/>
        <v>-8585.8356856729497</v>
      </c>
      <c r="E2572" s="128">
        <f t="shared" ca="1" si="170"/>
        <v>149167.85559568749</v>
      </c>
      <c r="F2572" s="124">
        <f t="shared" ca="1" si="171"/>
        <v>0.13443763453405455</v>
      </c>
      <c r="G2572" s="128"/>
      <c r="H2572" s="128"/>
      <c r="I2572" s="124"/>
      <c r="J2572" s="125"/>
      <c r="K2572" s="128"/>
    </row>
    <row r="2573" spans="1:11" x14ac:dyDescent="0.3">
      <c r="A2573" s="73">
        <v>40109</v>
      </c>
      <c r="B2573" s="130">
        <v>1079.599976</v>
      </c>
      <c r="C2573" s="125">
        <f t="shared" si="168"/>
        <v>7.5688863878233814E-3</v>
      </c>
      <c r="D2573" s="128">
        <f t="shared" si="169"/>
        <v>7568.8863878233815</v>
      </c>
      <c r="E2573" s="128">
        <f t="shared" ca="1" si="170"/>
        <v>149167.85559568749</v>
      </c>
      <c r="F2573" s="124">
        <f t="shared" ca="1" si="171"/>
        <v>0.27173349387394508</v>
      </c>
      <c r="G2573" s="128"/>
      <c r="H2573" s="128"/>
      <c r="I2573" s="124"/>
      <c r="J2573" s="125"/>
      <c r="K2573" s="128"/>
    </row>
    <row r="2574" spans="1:11" x14ac:dyDescent="0.3">
      <c r="A2574" s="73">
        <v>40108</v>
      </c>
      <c r="B2574" s="130">
        <v>1092.910034</v>
      </c>
      <c r="C2574" s="125">
        <f t="shared" si="168"/>
        <v>2.5744316659989996E-2</v>
      </c>
      <c r="D2574" s="128">
        <f t="shared" si="169"/>
        <v>25744.316659989996</v>
      </c>
      <c r="E2574" s="128">
        <f t="shared" ca="1" si="170"/>
        <v>152934.46776457177</v>
      </c>
      <c r="F2574" s="124">
        <f t="shared" ca="1" si="171"/>
        <v>0.2465184815511825</v>
      </c>
      <c r="G2574" s="128"/>
      <c r="H2574" s="128"/>
      <c r="I2574" s="124"/>
      <c r="J2574" s="125"/>
      <c r="K2574" s="128"/>
    </row>
    <row r="2575" spans="1:11" x14ac:dyDescent="0.3">
      <c r="A2575" s="73">
        <v>40107</v>
      </c>
      <c r="B2575" s="130">
        <v>1081.400024</v>
      </c>
      <c r="C2575" s="125">
        <f t="shared" si="168"/>
        <v>2.2523184053234724E-2</v>
      </c>
      <c r="D2575" s="128">
        <f t="shared" si="169"/>
        <v>22523.184053234723</v>
      </c>
      <c r="E2575" s="128">
        <f t="shared" ca="1" si="170"/>
        <v>152934.46776457177</v>
      </c>
      <c r="F2575" s="124">
        <f t="shared" ca="1" si="171"/>
        <v>0.19082494616552426</v>
      </c>
      <c r="G2575" s="128"/>
      <c r="H2575" s="128"/>
      <c r="I2575" s="124"/>
      <c r="J2575" s="125"/>
      <c r="K2575" s="128"/>
    </row>
    <row r="2576" spans="1:11" x14ac:dyDescent="0.3">
      <c r="A2576" s="73">
        <v>40106</v>
      </c>
      <c r="B2576" s="130">
        <v>1091.0600589999999</v>
      </c>
      <c r="C2576" s="125">
        <f t="shared" si="168"/>
        <v>3.4454726372105338E-2</v>
      </c>
      <c r="D2576" s="128">
        <f t="shared" si="169"/>
        <v>34454.726372105339</v>
      </c>
      <c r="E2576" s="128">
        <f t="shared" ca="1" si="170"/>
        <v>152934.46776457177</v>
      </c>
      <c r="F2576" s="124">
        <f t="shared" ca="1" si="171"/>
        <v>0.21664178919845223</v>
      </c>
      <c r="G2576" s="128"/>
      <c r="H2576" s="128"/>
      <c r="I2576" s="124"/>
      <c r="J2576" s="125"/>
      <c r="K2576" s="128"/>
    </row>
    <row r="2577" spans="1:11" x14ac:dyDescent="0.3">
      <c r="A2577" s="73">
        <v>40105</v>
      </c>
      <c r="B2577" s="130">
        <v>1097.910034</v>
      </c>
      <c r="C2577" s="125">
        <f t="shared" si="168"/>
        <v>5.5216034401539105E-2</v>
      </c>
      <c r="D2577" s="128">
        <f t="shared" si="169"/>
        <v>55216.034401539102</v>
      </c>
      <c r="E2577" s="128">
        <f t="shared" ca="1" si="170"/>
        <v>152934.46776457177</v>
      </c>
      <c r="F2577" s="124">
        <f t="shared" ca="1" si="171"/>
        <v>0.14958384146903936</v>
      </c>
      <c r="G2577" s="128"/>
      <c r="H2577" s="128"/>
      <c r="I2577" s="124"/>
      <c r="J2577" s="125"/>
      <c r="K2577" s="128"/>
    </row>
    <row r="2578" spans="1:11" x14ac:dyDescent="0.3">
      <c r="A2578" s="73">
        <v>40102</v>
      </c>
      <c r="B2578" s="130">
        <v>1087.6800539999999</v>
      </c>
      <c r="C2578" s="125">
        <f t="shared" si="168"/>
        <v>6.0933950484704624E-2</v>
      </c>
      <c r="D2578" s="128">
        <f t="shared" si="169"/>
        <v>60933.950484704626</v>
      </c>
      <c r="E2578" s="128">
        <f t="shared" ca="1" si="170"/>
        <v>152934.46776457177</v>
      </c>
      <c r="F2578" s="124">
        <f t="shared" ca="1" si="171"/>
        <v>0.10379544094673165</v>
      </c>
      <c r="G2578" s="128"/>
      <c r="H2578" s="128"/>
      <c r="I2578" s="124"/>
      <c r="J2578" s="125"/>
      <c r="K2578" s="128"/>
    </row>
    <row r="2579" spans="1:11" x14ac:dyDescent="0.3">
      <c r="A2579" s="73">
        <v>40101</v>
      </c>
      <c r="B2579" s="130">
        <v>1096.5600589999999</v>
      </c>
      <c r="C2579" s="125">
        <f t="shared" si="168"/>
        <v>6.477650585486816E-2</v>
      </c>
      <c r="D2579" s="128">
        <f t="shared" si="169"/>
        <v>64776.505854868163</v>
      </c>
      <c r="E2579" s="128">
        <f t="shared" ca="1" si="170"/>
        <v>152934.46776457177</v>
      </c>
      <c r="F2579" s="124">
        <f t="shared" ca="1" si="171"/>
        <v>0.16587111051028991</v>
      </c>
      <c r="G2579" s="128"/>
      <c r="H2579" s="128"/>
      <c r="I2579" s="124"/>
      <c r="J2579" s="125"/>
      <c r="K2579" s="128"/>
    </row>
    <row r="2580" spans="1:11" x14ac:dyDescent="0.3">
      <c r="A2580" s="73">
        <v>40100</v>
      </c>
      <c r="B2580" s="130">
        <v>1092.0200199999999</v>
      </c>
      <c r="C2580" s="125">
        <f t="shared" si="168"/>
        <v>3.3053378603651984E-2</v>
      </c>
      <c r="D2580" s="128">
        <f t="shared" si="169"/>
        <v>33053.378603651981</v>
      </c>
      <c r="E2580" s="128">
        <f t="shared" ca="1" si="170"/>
        <v>152934.46776457177</v>
      </c>
      <c r="F2580" s="124">
        <f t="shared" ca="1" si="171"/>
        <v>0.15383074086495063</v>
      </c>
      <c r="G2580" s="128"/>
      <c r="H2580" s="128"/>
      <c r="I2580" s="124"/>
      <c r="J2580" s="125"/>
      <c r="K2580" s="128"/>
    </row>
    <row r="2581" spans="1:11" x14ac:dyDescent="0.3">
      <c r="A2581" s="73">
        <v>40099</v>
      </c>
      <c r="B2581" s="130">
        <v>1073.1899410000001</v>
      </c>
      <c r="C2581" s="125">
        <f t="shared" si="168"/>
        <v>1.186105748382138E-2</v>
      </c>
      <c r="D2581" s="128">
        <f t="shared" si="169"/>
        <v>11861.05748382138</v>
      </c>
      <c r="E2581" s="128">
        <f t="shared" ca="1" si="170"/>
        <v>152934.46776457177</v>
      </c>
      <c r="F2581" s="124">
        <f t="shared" ca="1" si="171"/>
        <v>0.18213551846398168</v>
      </c>
      <c r="G2581" s="128"/>
      <c r="H2581" s="128"/>
      <c r="I2581" s="124"/>
      <c r="J2581" s="125"/>
      <c r="K2581" s="128"/>
    </row>
    <row r="2582" spans="1:11" x14ac:dyDescent="0.3">
      <c r="A2582" s="73">
        <v>40098</v>
      </c>
      <c r="B2582" s="130">
        <v>1076.1899410000001</v>
      </c>
      <c r="C2582" s="125">
        <f t="shared" si="168"/>
        <v>1.2427290493279175E-2</v>
      </c>
      <c r="D2582" s="128">
        <f t="shared" si="169"/>
        <v>12427.290493279175</v>
      </c>
      <c r="E2582" s="128">
        <f t="shared" ca="1" si="170"/>
        <v>153680.377873049</v>
      </c>
      <c r="F2582" s="124">
        <f t="shared" ca="1" si="171"/>
        <v>7.8335818495447906E-2</v>
      </c>
      <c r="G2582" s="128"/>
      <c r="H2582" s="128"/>
      <c r="I2582" s="124"/>
      <c r="J2582" s="125"/>
      <c r="K2582" s="128"/>
    </row>
    <row r="2583" spans="1:11" x14ac:dyDescent="0.3">
      <c r="A2583" s="73">
        <v>40095</v>
      </c>
      <c r="B2583" s="130">
        <v>1071.48999</v>
      </c>
      <c r="C2583" s="125">
        <f t="shared" si="168"/>
        <v>2.5957970154742771E-2</v>
      </c>
      <c r="D2583" s="128">
        <f t="shared" si="169"/>
        <v>25957.970154742772</v>
      </c>
      <c r="E2583" s="128">
        <f t="shared" ca="1" si="170"/>
        <v>153680.377873049</v>
      </c>
      <c r="F2583" s="124">
        <f t="shared" ca="1" si="171"/>
        <v>6.791250872566934E-2</v>
      </c>
      <c r="G2583" s="128"/>
      <c r="H2583" s="128"/>
      <c r="I2583" s="124"/>
      <c r="J2583" s="125"/>
      <c r="K2583" s="128"/>
    </row>
    <row r="2584" spans="1:11" x14ac:dyDescent="0.3">
      <c r="A2584" s="73">
        <v>40094</v>
      </c>
      <c r="B2584" s="130">
        <v>1065.4799800000001</v>
      </c>
      <c r="C2584" s="125">
        <f t="shared" si="168"/>
        <v>1.3989560701862302E-2</v>
      </c>
      <c r="D2584" s="128">
        <f t="shared" si="169"/>
        <v>13989.560701862303</v>
      </c>
      <c r="E2584" s="128">
        <f t="shared" ca="1" si="170"/>
        <v>153680.377873049</v>
      </c>
      <c r="F2584" s="124">
        <f t="shared" ca="1" si="171"/>
        <v>0.18489359040269804</v>
      </c>
      <c r="G2584" s="128"/>
      <c r="H2584" s="128"/>
      <c r="I2584" s="124"/>
      <c r="J2584" s="125"/>
      <c r="K2584" s="128"/>
    </row>
    <row r="2585" spans="1:11" x14ac:dyDescent="0.3">
      <c r="A2585" s="73">
        <v>40093</v>
      </c>
      <c r="B2585" s="130">
        <v>1057.579956</v>
      </c>
      <c r="C2585" s="125">
        <f t="shared" si="168"/>
        <v>-3.1012650140981313E-3</v>
      </c>
      <c r="D2585" s="128">
        <f t="shared" si="169"/>
        <v>-3101.2650140981314</v>
      </c>
      <c r="E2585" s="128">
        <f t="shared" ca="1" si="170"/>
        <v>161334.85578398858</v>
      </c>
      <c r="F2585" s="124">
        <f t="shared" ca="1" si="171"/>
        <v>0.16227797582064984</v>
      </c>
      <c r="G2585" s="128"/>
      <c r="H2585" s="128"/>
      <c r="I2585" s="124"/>
      <c r="J2585" s="125"/>
      <c r="K2585" s="128"/>
    </row>
    <row r="2586" spans="1:11" x14ac:dyDescent="0.3">
      <c r="A2586" s="73">
        <v>40092</v>
      </c>
      <c r="B2586" s="130">
        <v>1054.719971</v>
      </c>
      <c r="C2586" s="125">
        <f t="shared" si="168"/>
        <v>-1.5807310585961409E-2</v>
      </c>
      <c r="D2586" s="128">
        <f t="shared" si="169"/>
        <v>-15807.31058596141</v>
      </c>
      <c r="E2586" s="128">
        <f t="shared" ca="1" si="170"/>
        <v>193775.37320787061</v>
      </c>
      <c r="F2586" s="124">
        <f t="shared" ca="1" si="171"/>
        <v>7.0846923526616923E-2</v>
      </c>
      <c r="G2586" s="128"/>
      <c r="H2586" s="128"/>
      <c r="I2586" s="124"/>
      <c r="J2586" s="125"/>
      <c r="K2586" s="128"/>
    </row>
    <row r="2587" spans="1:11" x14ac:dyDescent="0.3">
      <c r="A2587" s="73">
        <v>40091</v>
      </c>
      <c r="B2587" s="130">
        <v>1040.459961</v>
      </c>
      <c r="C2587" s="125">
        <f t="shared" si="168"/>
        <v>-2.27303291446741E-2</v>
      </c>
      <c r="D2587" s="128">
        <f t="shared" si="169"/>
        <v>-22730.329144674099</v>
      </c>
      <c r="E2587" s="128">
        <f t="shared" ca="1" si="170"/>
        <v>194251.87393978122</v>
      </c>
      <c r="F2587" s="124">
        <f t="shared" ca="1" si="171"/>
        <v>4.4397359934901903E-2</v>
      </c>
      <c r="G2587" s="128"/>
      <c r="H2587" s="128"/>
      <c r="I2587" s="124"/>
      <c r="J2587" s="125"/>
      <c r="K2587" s="128"/>
    </row>
    <row r="2588" spans="1:11" x14ac:dyDescent="0.3">
      <c r="A2588" s="73">
        <v>40088</v>
      </c>
      <c r="B2588" s="130">
        <v>1025.209961</v>
      </c>
      <c r="C2588" s="125">
        <f t="shared" si="168"/>
        <v>-4.0335192383764373E-2</v>
      </c>
      <c r="D2588" s="128">
        <f t="shared" si="169"/>
        <v>-40335.19238376437</v>
      </c>
      <c r="E2588" s="128">
        <f t="shared" ca="1" si="170"/>
        <v>194251.87393978122</v>
      </c>
      <c r="F2588" s="124">
        <f t="shared" ca="1" si="171"/>
        <v>-2.9974787868537023E-2</v>
      </c>
      <c r="G2588" s="128"/>
      <c r="H2588" s="128"/>
      <c r="I2588" s="124"/>
      <c r="J2588" s="125"/>
      <c r="K2588" s="128"/>
    </row>
    <row r="2589" spans="1:11" x14ac:dyDescent="0.3">
      <c r="A2589" s="73">
        <v>40087</v>
      </c>
      <c r="B2589" s="130">
        <v>1029.849976</v>
      </c>
      <c r="C2589" s="125">
        <f t="shared" si="168"/>
        <v>-3.3449412321555516E-2</v>
      </c>
      <c r="D2589" s="128">
        <f t="shared" si="169"/>
        <v>-33449.412321555516</v>
      </c>
      <c r="E2589" s="128">
        <f t="shared" ca="1" si="170"/>
        <v>194251.87393978122</v>
      </c>
      <c r="F2589" s="124">
        <f t="shared" ca="1" si="171"/>
        <v>-6.311691389639873E-2</v>
      </c>
      <c r="G2589" s="128"/>
      <c r="H2589" s="128"/>
      <c r="I2589" s="124"/>
      <c r="J2589" s="125"/>
      <c r="K2589" s="128"/>
    </row>
    <row r="2590" spans="1:11" x14ac:dyDescent="0.3">
      <c r="A2590" s="73">
        <v>40086</v>
      </c>
      <c r="B2590" s="130">
        <v>1057.079956</v>
      </c>
      <c r="C2590" s="125">
        <f t="shared" si="168"/>
        <v>-1.0928603138884219E-2</v>
      </c>
      <c r="D2590" s="128">
        <f t="shared" si="169"/>
        <v>-10928.603138884218</v>
      </c>
      <c r="E2590" s="128">
        <f t="shared" ca="1" si="170"/>
        <v>194251.87393978122</v>
      </c>
      <c r="F2590" s="124">
        <f t="shared" ca="1" si="171"/>
        <v>-5.1333660759704802E-2</v>
      </c>
      <c r="G2590" s="128"/>
      <c r="H2590" s="128"/>
      <c r="I2590" s="124"/>
      <c r="J2590" s="125"/>
      <c r="K2590" s="128"/>
    </row>
    <row r="2591" spans="1:11" x14ac:dyDescent="0.3">
      <c r="A2591" s="73">
        <v>40085</v>
      </c>
      <c r="B2591" s="130">
        <v>1060.6099850000001</v>
      </c>
      <c r="C2591" s="125">
        <f t="shared" si="168"/>
        <v>7.58099233547882E-3</v>
      </c>
      <c r="D2591" s="128">
        <f t="shared" si="169"/>
        <v>7580.9923354788198</v>
      </c>
      <c r="E2591" s="128">
        <f t="shared" ca="1" si="170"/>
        <v>194251.87393978122</v>
      </c>
      <c r="F2591" s="124">
        <f t="shared" ca="1" si="171"/>
        <v>-8.6515829410681588E-2</v>
      </c>
      <c r="G2591" s="128"/>
      <c r="H2591" s="128"/>
      <c r="I2591" s="124"/>
      <c r="J2591" s="125"/>
      <c r="K2591" s="128"/>
    </row>
    <row r="2592" spans="1:11" x14ac:dyDescent="0.3">
      <c r="A2592" s="73">
        <v>40084</v>
      </c>
      <c r="B2592" s="130">
        <v>1062.9799800000001</v>
      </c>
      <c r="C2592" s="125">
        <f t="shared" si="168"/>
        <v>1.2998660531338357E-2</v>
      </c>
      <c r="D2592" s="128">
        <f t="shared" si="169"/>
        <v>12998.660531338357</v>
      </c>
      <c r="E2592" s="128">
        <f t="shared" ca="1" si="170"/>
        <v>194251.87393978122</v>
      </c>
      <c r="F2592" s="124">
        <f t="shared" ca="1" si="171"/>
        <v>-8.8634732269214478E-2</v>
      </c>
      <c r="G2592" s="128"/>
      <c r="H2592" s="128"/>
      <c r="I2592" s="124"/>
      <c r="J2592" s="125"/>
      <c r="K2592" s="128"/>
    </row>
    <row r="2593" spans="1:11" x14ac:dyDescent="0.3">
      <c r="A2593" s="73">
        <v>40081</v>
      </c>
      <c r="B2593" s="130">
        <v>1044.380005</v>
      </c>
      <c r="C2593" s="125">
        <f t="shared" si="168"/>
        <v>1.5824087075735349E-3</v>
      </c>
      <c r="D2593" s="128">
        <f t="shared" si="169"/>
        <v>1582.4087075735349</v>
      </c>
      <c r="E2593" s="128">
        <f t="shared" ca="1" si="170"/>
        <v>194251.87393978122</v>
      </c>
      <c r="F2593" s="124">
        <f t="shared" ca="1" si="171"/>
        <v>-5.607277212342332E-2</v>
      </c>
      <c r="G2593" s="128"/>
      <c r="H2593" s="128"/>
      <c r="I2593" s="124"/>
      <c r="J2593" s="125"/>
      <c r="K2593" s="128"/>
    </row>
    <row r="2594" spans="1:11" x14ac:dyDescent="0.3">
      <c r="A2594" s="73">
        <v>40080</v>
      </c>
      <c r="B2594" s="130">
        <v>1050.780029</v>
      </c>
      <c r="C2594" s="125">
        <f t="shared" si="168"/>
        <v>6.3593137937540956E-3</v>
      </c>
      <c r="D2594" s="128">
        <f t="shared" si="169"/>
        <v>6359.313793754096</v>
      </c>
      <c r="E2594" s="128">
        <f t="shared" ca="1" si="170"/>
        <v>194251.87393978122</v>
      </c>
      <c r="F2594" s="124">
        <f t="shared" ca="1" si="171"/>
        <v>-0.13392731075642994</v>
      </c>
      <c r="G2594" s="128"/>
      <c r="H2594" s="128"/>
      <c r="I2594" s="124"/>
      <c r="J2594" s="125"/>
      <c r="K2594" s="128"/>
    </row>
    <row r="2595" spans="1:11" x14ac:dyDescent="0.3">
      <c r="A2595" s="73">
        <v>40079</v>
      </c>
      <c r="B2595" s="130">
        <v>1060.869995</v>
      </c>
      <c r="C2595" s="125">
        <f t="shared" si="168"/>
        <v>2.6611959059252621E-2</v>
      </c>
      <c r="D2595" s="128">
        <f t="shared" si="169"/>
        <v>26611.959059252622</v>
      </c>
      <c r="E2595" s="128">
        <f t="shared" ca="1" si="170"/>
        <v>194251.87393978122</v>
      </c>
      <c r="F2595" s="124">
        <f t="shared" ca="1" si="171"/>
        <v>-0.12265341171431521</v>
      </c>
      <c r="G2595" s="128"/>
      <c r="H2595" s="128"/>
      <c r="I2595" s="124"/>
      <c r="J2595" s="125"/>
      <c r="K2595" s="128"/>
    </row>
    <row r="2596" spans="1:11" x14ac:dyDescent="0.3">
      <c r="A2596" s="73">
        <v>40078</v>
      </c>
      <c r="B2596" s="130">
        <v>1071.660034</v>
      </c>
      <c r="C2596" s="125">
        <f t="shared" si="168"/>
        <v>4.5124312040428771E-2</v>
      </c>
      <c r="D2596" s="128">
        <f t="shared" si="169"/>
        <v>45124.312040428769</v>
      </c>
      <c r="E2596" s="128">
        <f t="shared" ca="1" si="170"/>
        <v>194251.87393978122</v>
      </c>
      <c r="F2596" s="124">
        <f t="shared" ca="1" si="171"/>
        <v>-9.6309006452262924E-2</v>
      </c>
      <c r="G2596" s="128"/>
      <c r="H2596" s="128"/>
      <c r="I2596" s="124"/>
      <c r="J2596" s="125"/>
      <c r="K2596" s="128"/>
    </row>
    <row r="2597" spans="1:11" x14ac:dyDescent="0.3">
      <c r="A2597" s="73">
        <v>40077</v>
      </c>
      <c r="B2597" s="130">
        <v>1064.660034</v>
      </c>
      <c r="C2597" s="125">
        <f t="shared" si="168"/>
        <v>4.7481315289697346E-2</v>
      </c>
      <c r="D2597" s="128">
        <f t="shared" si="169"/>
        <v>47481.315289697348</v>
      </c>
      <c r="E2597" s="128">
        <f t="shared" ca="1" si="170"/>
        <v>194251.87393978122</v>
      </c>
      <c r="F2597" s="124">
        <f t="shared" ca="1" si="171"/>
        <v>-0.10398742658399573</v>
      </c>
      <c r="G2597" s="128"/>
      <c r="H2597" s="128"/>
      <c r="I2597" s="124"/>
      <c r="J2597" s="125"/>
      <c r="K2597" s="128"/>
    </row>
    <row r="2598" spans="1:11" x14ac:dyDescent="0.3">
      <c r="A2598" s="73">
        <v>40074</v>
      </c>
      <c r="B2598" s="130">
        <v>1068.3000489999999</v>
      </c>
      <c r="C2598" s="125">
        <f t="shared" si="168"/>
        <v>6.4849945824029476E-2</v>
      </c>
      <c r="D2598" s="128">
        <f t="shared" si="169"/>
        <v>64849.945824029477</v>
      </c>
      <c r="E2598" s="128">
        <f t="shared" ca="1" si="170"/>
        <v>194251.87393978122</v>
      </c>
      <c r="F2598" s="124">
        <f t="shared" ca="1" si="171"/>
        <v>-0.11497893355862765</v>
      </c>
      <c r="G2598" s="128"/>
      <c r="H2598" s="128"/>
      <c r="I2598" s="124"/>
      <c r="J2598" s="125"/>
      <c r="K2598" s="128"/>
    </row>
    <row r="2599" spans="1:11" x14ac:dyDescent="0.3">
      <c r="A2599" s="73">
        <v>40073</v>
      </c>
      <c r="B2599" s="130">
        <v>1065.48999</v>
      </c>
      <c r="C2599" s="125">
        <f t="shared" si="168"/>
        <v>7.1113335008796241E-2</v>
      </c>
      <c r="D2599" s="128">
        <f t="shared" si="169"/>
        <v>71113.335008796246</v>
      </c>
      <c r="E2599" s="128">
        <f t="shared" ca="1" si="170"/>
        <v>194251.87393978122</v>
      </c>
      <c r="F2599" s="124">
        <f t="shared" ca="1" si="171"/>
        <v>-0.15105807808789518</v>
      </c>
      <c r="G2599" s="128"/>
      <c r="H2599" s="128"/>
      <c r="I2599" s="124"/>
      <c r="J2599" s="125"/>
      <c r="K2599" s="128"/>
    </row>
    <row r="2600" spans="1:11" x14ac:dyDescent="0.3">
      <c r="A2600" s="73">
        <v>40072</v>
      </c>
      <c r="B2600" s="130">
        <v>1068.76001</v>
      </c>
      <c r="C2600" s="125">
        <f t="shared" si="168"/>
        <v>7.0858917036287217E-2</v>
      </c>
      <c r="D2600" s="128">
        <f t="shared" si="169"/>
        <v>70858.91703628721</v>
      </c>
      <c r="E2600" s="128">
        <f t="shared" ca="1" si="170"/>
        <v>194251.87393978122</v>
      </c>
      <c r="F2600" s="124">
        <f t="shared" ca="1" si="171"/>
        <v>-0.11417228109031607</v>
      </c>
      <c r="G2600" s="128"/>
      <c r="H2600" s="128"/>
      <c r="I2600" s="124"/>
      <c r="J2600" s="125"/>
      <c r="K2600" s="128"/>
    </row>
    <row r="2601" spans="1:11" x14ac:dyDescent="0.3">
      <c r="A2601" s="73">
        <v>40071</v>
      </c>
      <c r="B2601" s="130">
        <v>1052.630005</v>
      </c>
      <c r="C2601" s="125">
        <f t="shared" si="168"/>
        <v>3.1363298932821637E-2</v>
      </c>
      <c r="D2601" s="128">
        <f t="shared" si="169"/>
        <v>31363.298932821635</v>
      </c>
      <c r="E2601" s="128">
        <f t="shared" ca="1" si="170"/>
        <v>194251.87393978122</v>
      </c>
      <c r="F2601" s="124">
        <f t="shared" ca="1" si="171"/>
        <v>-8.9727521557681378E-2</v>
      </c>
      <c r="G2601" s="128"/>
      <c r="H2601" s="128"/>
      <c r="I2601" s="124"/>
      <c r="J2601" s="125"/>
      <c r="K2601" s="128"/>
    </row>
    <row r="2602" spans="1:11" x14ac:dyDescent="0.3">
      <c r="A2602" s="73">
        <v>40070</v>
      </c>
      <c r="B2602" s="130">
        <v>1049.339966</v>
      </c>
      <c r="C2602" s="125">
        <f t="shared" si="168"/>
        <v>1.9836053889820571E-2</v>
      </c>
      <c r="D2602" s="128">
        <f t="shared" si="169"/>
        <v>19836.05388982057</v>
      </c>
      <c r="E2602" s="128">
        <f t="shared" ca="1" si="170"/>
        <v>194251.87393978122</v>
      </c>
      <c r="F2602" s="124">
        <f t="shared" ca="1" si="171"/>
        <v>-0.13534938468060742</v>
      </c>
      <c r="G2602" s="128"/>
      <c r="H2602" s="128"/>
      <c r="I2602" s="124"/>
      <c r="J2602" s="125"/>
      <c r="K2602" s="128"/>
    </row>
    <row r="2603" spans="1:11" x14ac:dyDescent="0.3">
      <c r="A2603" s="73">
        <v>40067</v>
      </c>
      <c r="B2603" s="130">
        <v>1042.7299800000001</v>
      </c>
      <c r="C2603" s="125">
        <f t="shared" si="168"/>
        <v>1.1396923536769465E-2</v>
      </c>
      <c r="D2603" s="128">
        <f t="shared" si="169"/>
        <v>11396.923536769465</v>
      </c>
      <c r="E2603" s="128">
        <f t="shared" ca="1" si="170"/>
        <v>194251.87393978122</v>
      </c>
      <c r="F2603" s="124">
        <f t="shared" ca="1" si="171"/>
        <v>-0.12573989868471114</v>
      </c>
      <c r="G2603" s="128"/>
      <c r="H2603" s="128"/>
      <c r="I2603" s="124"/>
      <c r="J2603" s="125"/>
      <c r="K2603" s="128"/>
    </row>
    <row r="2604" spans="1:11" x14ac:dyDescent="0.3">
      <c r="A2604" s="73">
        <v>40066</v>
      </c>
      <c r="B2604" s="130">
        <v>1044.1400149999999</v>
      </c>
      <c r="C2604" s="125">
        <f t="shared" si="168"/>
        <v>1.5581858224632539E-2</v>
      </c>
      <c r="D2604" s="128">
        <f t="shared" si="169"/>
        <v>15581.858224632539</v>
      </c>
      <c r="E2604" s="128">
        <f t="shared" ca="1" si="170"/>
        <v>194251.87393978122</v>
      </c>
      <c r="F2604" s="124">
        <f t="shared" ca="1" si="171"/>
        <v>-0.16582243678621034</v>
      </c>
      <c r="G2604" s="128"/>
      <c r="H2604" s="128"/>
      <c r="I2604" s="124"/>
      <c r="J2604" s="125"/>
      <c r="K2604" s="128"/>
    </row>
    <row r="2605" spans="1:11" x14ac:dyDescent="0.3">
      <c r="A2605" s="73">
        <v>40065</v>
      </c>
      <c r="B2605" s="130">
        <v>1033.369995</v>
      </c>
      <c r="C2605" s="125">
        <f t="shared" si="168"/>
        <v>5.2237305447471183E-3</v>
      </c>
      <c r="D2605" s="128">
        <f t="shared" si="169"/>
        <v>5223.7305447471181</v>
      </c>
      <c r="E2605" s="128">
        <f t="shared" ca="1" si="170"/>
        <v>194251.87393978122</v>
      </c>
      <c r="F2605" s="124">
        <f t="shared" ca="1" si="171"/>
        <v>-0.17267526963605273</v>
      </c>
      <c r="G2605" s="128"/>
      <c r="H2605" s="128"/>
      <c r="I2605" s="124"/>
      <c r="J2605" s="125"/>
      <c r="K2605" s="128"/>
    </row>
    <row r="2606" spans="1:11" x14ac:dyDescent="0.3">
      <c r="A2606" s="73">
        <v>40064</v>
      </c>
      <c r="B2606" s="130">
        <v>1025.3900149999999</v>
      </c>
      <c r="C2606" s="125">
        <f t="shared" si="168"/>
        <v>-1.7544488379550582E-4</v>
      </c>
      <c r="D2606" s="128">
        <f t="shared" si="169"/>
        <v>-175.44488379550583</v>
      </c>
      <c r="E2606" s="128">
        <f t="shared" ca="1" si="170"/>
        <v>194251.87393978122</v>
      </c>
      <c r="F2606" s="124">
        <f t="shared" ca="1" si="171"/>
        <v>-0.1677299580034185</v>
      </c>
      <c r="G2606" s="128"/>
      <c r="H2606" s="128"/>
      <c r="I2606" s="124"/>
      <c r="J2606" s="125"/>
      <c r="K2606" s="128"/>
    </row>
    <row r="2607" spans="1:11" x14ac:dyDescent="0.3">
      <c r="A2607" s="73">
        <v>40060</v>
      </c>
      <c r="B2607" s="130">
        <v>1016.400024</v>
      </c>
      <c r="C2607" s="125">
        <f t="shared" si="168"/>
        <v>-9.4822107847825077E-3</v>
      </c>
      <c r="D2607" s="128">
        <f t="shared" si="169"/>
        <v>-9482.2107847825082</v>
      </c>
      <c r="E2607" s="128">
        <f t="shared" ca="1" si="170"/>
        <v>194251.87393978122</v>
      </c>
      <c r="F2607" s="124">
        <f t="shared" ca="1" si="171"/>
        <v>-0.169953682942943</v>
      </c>
      <c r="G2607" s="128"/>
      <c r="H2607" s="128"/>
      <c r="I2607" s="124"/>
      <c r="J2607" s="125"/>
      <c r="K2607" s="128"/>
    </row>
    <row r="2608" spans="1:11" x14ac:dyDescent="0.3">
      <c r="A2608" s="73">
        <v>40059</v>
      </c>
      <c r="B2608" s="130">
        <v>1003.23999</v>
      </c>
      <c r="C2608" s="125">
        <f t="shared" si="168"/>
        <v>-4.0997895713580368E-3</v>
      </c>
      <c r="D2608" s="128">
        <f t="shared" si="169"/>
        <v>-4099.7895713580365</v>
      </c>
      <c r="E2608" s="128">
        <f t="shared" ca="1" si="170"/>
        <v>194251.87393978122</v>
      </c>
      <c r="F2608" s="124">
        <f t="shared" ca="1" si="171"/>
        <v>-0.20867023786420513</v>
      </c>
      <c r="G2608" s="128"/>
      <c r="H2608" s="128"/>
      <c r="I2608" s="124"/>
      <c r="J2608" s="125"/>
      <c r="K2608" s="128"/>
    </row>
    <row r="2609" spans="1:11" x14ac:dyDescent="0.3">
      <c r="A2609" s="73">
        <v>40058</v>
      </c>
      <c r="B2609" s="130">
        <v>994.75</v>
      </c>
      <c r="C2609" s="125">
        <f t="shared" si="168"/>
        <v>-1.7160969454327324E-3</v>
      </c>
      <c r="D2609" s="128">
        <f t="shared" si="169"/>
        <v>-1716.0969454327324</v>
      </c>
      <c r="E2609" s="128">
        <f t="shared" ca="1" si="170"/>
        <v>194251.87393978122</v>
      </c>
      <c r="F2609" s="124">
        <f t="shared" ca="1" si="171"/>
        <v>-0.19927397126549384</v>
      </c>
      <c r="G2609" s="128"/>
      <c r="H2609" s="128"/>
      <c r="I2609" s="124"/>
      <c r="J2609" s="125"/>
      <c r="K2609" s="128"/>
    </row>
    <row r="2610" spans="1:11" x14ac:dyDescent="0.3">
      <c r="A2610" s="73">
        <v>40057</v>
      </c>
      <c r="B2610" s="130">
        <v>998.03997800000002</v>
      </c>
      <c r="C2610" s="125">
        <f t="shared" si="168"/>
        <v>8.4573596691575048E-3</v>
      </c>
      <c r="D2610" s="128">
        <f t="shared" si="169"/>
        <v>8457.359669157504</v>
      </c>
      <c r="E2610" s="128">
        <f t="shared" ca="1" si="170"/>
        <v>194251.87393978122</v>
      </c>
      <c r="F2610" s="124">
        <f t="shared" ca="1" si="171"/>
        <v>-0.19306613398357886</v>
      </c>
      <c r="G2610" s="128"/>
      <c r="H2610" s="128"/>
      <c r="I2610" s="124"/>
      <c r="J2610" s="125"/>
      <c r="K2610" s="128"/>
    </row>
    <row r="2611" spans="1:11" x14ac:dyDescent="0.3">
      <c r="A2611" s="73">
        <v>40056</v>
      </c>
      <c r="B2611" s="130">
        <v>1020.619995</v>
      </c>
      <c r="C2611" s="125">
        <f t="shared" si="168"/>
        <v>4.173600464895455E-2</v>
      </c>
      <c r="D2611" s="128">
        <f t="shared" si="169"/>
        <v>41736.004648954549</v>
      </c>
      <c r="E2611" s="128">
        <f t="shared" ca="1" si="170"/>
        <v>194251.87393978122</v>
      </c>
      <c r="F2611" s="124">
        <f t="shared" ca="1" si="171"/>
        <v>-0.19950116001037133</v>
      </c>
      <c r="G2611" s="128"/>
      <c r="H2611" s="128"/>
      <c r="I2611" s="124"/>
      <c r="J2611" s="125"/>
      <c r="K2611" s="128"/>
    </row>
    <row r="2612" spans="1:11" x14ac:dyDescent="0.3">
      <c r="A2612" s="73">
        <v>40053</v>
      </c>
      <c r="B2612" s="130">
        <v>1028.9300539999999</v>
      </c>
      <c r="C2612" s="125">
        <f t="shared" si="168"/>
        <v>2.4738844458217057E-2</v>
      </c>
      <c r="D2612" s="128">
        <f t="shared" si="169"/>
        <v>24738.844458217056</v>
      </c>
      <c r="E2612" s="128">
        <f t="shared" ca="1" si="170"/>
        <v>194251.87393978122</v>
      </c>
      <c r="F2612" s="124">
        <f t="shared" ca="1" si="171"/>
        <v>-0.19462570685478109</v>
      </c>
      <c r="G2612" s="128"/>
      <c r="H2612" s="128"/>
      <c r="I2612" s="124"/>
      <c r="J2612" s="125"/>
      <c r="K2612" s="128"/>
    </row>
    <row r="2613" spans="1:11" x14ac:dyDescent="0.3">
      <c r="A2613" s="73">
        <v>40052</v>
      </c>
      <c r="B2613" s="130">
        <v>1030.9799800000001</v>
      </c>
      <c r="C2613" s="125">
        <f t="shared" si="168"/>
        <v>1.8020598146013311E-2</v>
      </c>
      <c r="D2613" s="128">
        <f t="shared" si="169"/>
        <v>18020.598146013312</v>
      </c>
      <c r="E2613" s="128">
        <f t="shared" ca="1" si="170"/>
        <v>194251.87393978122</v>
      </c>
      <c r="F2613" s="124">
        <f t="shared" ca="1" si="171"/>
        <v>-0.196323740977561</v>
      </c>
      <c r="G2613" s="128"/>
      <c r="H2613" s="128"/>
      <c r="I2613" s="124"/>
      <c r="J2613" s="125"/>
      <c r="K2613" s="128"/>
    </row>
    <row r="2614" spans="1:11" x14ac:dyDescent="0.3">
      <c r="A2614" s="73">
        <v>40051</v>
      </c>
      <c r="B2614" s="130">
        <v>1028.119995</v>
      </c>
      <c r="C2614" s="125">
        <f t="shared" si="168"/>
        <v>2.2181124709798494E-2</v>
      </c>
      <c r="D2614" s="128">
        <f t="shared" si="169"/>
        <v>22181.124709798496</v>
      </c>
      <c r="E2614" s="128">
        <f t="shared" ca="1" si="170"/>
        <v>194251.87393978122</v>
      </c>
      <c r="F2614" s="124">
        <f t="shared" ca="1" si="171"/>
        <v>-0.2095519633454761</v>
      </c>
      <c r="G2614" s="128"/>
      <c r="H2614" s="128"/>
      <c r="I2614" s="124"/>
      <c r="J2614" s="125"/>
      <c r="K2614" s="128"/>
    </row>
    <row r="2615" spans="1:11" x14ac:dyDescent="0.3">
      <c r="A2615" s="73">
        <v>40050</v>
      </c>
      <c r="B2615" s="130">
        <v>1028</v>
      </c>
      <c r="C2615" s="125">
        <f t="shared" si="168"/>
        <v>3.3841227748971248E-2</v>
      </c>
      <c r="D2615" s="128">
        <f t="shared" si="169"/>
        <v>33841.227748971251</v>
      </c>
      <c r="E2615" s="128">
        <f t="shared" ca="1" si="170"/>
        <v>194251.87393978122</v>
      </c>
      <c r="F2615" s="124">
        <f t="shared" ca="1" si="171"/>
        <v>-0.19791522499795766</v>
      </c>
      <c r="G2615" s="128"/>
      <c r="H2615" s="128"/>
      <c r="I2615" s="124"/>
      <c r="J2615" s="125"/>
      <c r="K2615" s="128"/>
    </row>
    <row r="2616" spans="1:11" x14ac:dyDescent="0.3">
      <c r="A2616" s="73">
        <v>40049</v>
      </c>
      <c r="B2616" s="130">
        <v>1025.5699460000001</v>
      </c>
      <c r="C2616" s="125">
        <f t="shared" si="168"/>
        <v>1.8339758157237984E-2</v>
      </c>
      <c r="D2616" s="128">
        <f t="shared" si="169"/>
        <v>18339.758157237986</v>
      </c>
      <c r="E2616" s="128">
        <f t="shared" ca="1" si="170"/>
        <v>194251.87393978122</v>
      </c>
      <c r="F2616" s="124">
        <f t="shared" ca="1" si="171"/>
        <v>-0.1934236160673245</v>
      </c>
      <c r="G2616" s="128"/>
      <c r="H2616" s="128"/>
      <c r="I2616" s="124"/>
      <c r="J2616" s="125"/>
      <c r="K2616" s="128"/>
    </row>
    <row r="2617" spans="1:11" x14ac:dyDescent="0.3">
      <c r="A2617" s="73">
        <v>40046</v>
      </c>
      <c r="B2617" s="130">
        <v>1026.130005</v>
      </c>
      <c r="C2617" s="125">
        <f t="shared" si="168"/>
        <v>1.5487714066338976E-2</v>
      </c>
      <c r="D2617" s="128">
        <f t="shared" si="169"/>
        <v>15487.714066338976</v>
      </c>
      <c r="E2617" s="128">
        <f t="shared" ca="1" si="170"/>
        <v>194251.87393978122</v>
      </c>
      <c r="F2617" s="124">
        <f t="shared" ca="1" si="171"/>
        <v>-0.19000818371718475</v>
      </c>
      <c r="G2617" s="128"/>
      <c r="H2617" s="128"/>
      <c r="I2617" s="124"/>
      <c r="J2617" s="125"/>
      <c r="K2617" s="128"/>
    </row>
    <row r="2618" spans="1:11" x14ac:dyDescent="0.3">
      <c r="A2618" s="73">
        <v>40045</v>
      </c>
      <c r="B2618" s="130">
        <v>1007.369995</v>
      </c>
      <c r="C2618" s="125">
        <f t="shared" si="168"/>
        <v>1.0320112553213523E-2</v>
      </c>
      <c r="D2618" s="128">
        <f t="shared" si="169"/>
        <v>10320.112553213523</v>
      </c>
      <c r="E2618" s="128">
        <f t="shared" ca="1" si="170"/>
        <v>194251.87393978122</v>
      </c>
      <c r="F2618" s="124">
        <f t="shared" ca="1" si="171"/>
        <v>-0.2204225095191944</v>
      </c>
      <c r="G2618" s="128"/>
      <c r="H2618" s="128"/>
      <c r="I2618" s="124"/>
      <c r="J2618" s="125"/>
      <c r="K2618" s="128"/>
    </row>
    <row r="2619" spans="1:11" x14ac:dyDescent="0.3">
      <c r="A2619" s="73">
        <v>40044</v>
      </c>
      <c r="B2619" s="130">
        <v>996.46002199999998</v>
      </c>
      <c r="C2619" s="125">
        <f t="shared" si="168"/>
        <v>-6.2429683072503517E-3</v>
      </c>
      <c r="D2619" s="128">
        <f t="shared" si="169"/>
        <v>-6242.9683072503512</v>
      </c>
      <c r="E2619" s="128">
        <f t="shared" ca="1" si="170"/>
        <v>194251.87393978122</v>
      </c>
      <c r="F2619" s="124">
        <f t="shared" ca="1" si="171"/>
        <v>-0.22012644036539053</v>
      </c>
      <c r="G2619" s="128"/>
      <c r="H2619" s="128"/>
      <c r="I2619" s="124"/>
      <c r="J2619" s="125"/>
      <c r="K2619" s="128"/>
    </row>
    <row r="2620" spans="1:11" x14ac:dyDescent="0.3">
      <c r="A2620" s="73">
        <v>40043</v>
      </c>
      <c r="B2620" s="130">
        <v>989.669983</v>
      </c>
      <c r="C2620" s="125">
        <f t="shared" si="168"/>
        <v>-1.5890260645983978E-2</v>
      </c>
      <c r="D2620" s="128">
        <f t="shared" si="169"/>
        <v>-15890.260645983977</v>
      </c>
      <c r="E2620" s="128">
        <f t="shared" ca="1" si="170"/>
        <v>194251.87393978122</v>
      </c>
      <c r="F2620" s="124">
        <f t="shared" ca="1" si="171"/>
        <v>-0.22350812629119765</v>
      </c>
      <c r="G2620" s="128"/>
      <c r="H2620" s="128"/>
      <c r="I2620" s="124"/>
      <c r="J2620" s="125"/>
      <c r="K2620" s="128"/>
    </row>
    <row r="2621" spans="1:11" x14ac:dyDescent="0.3">
      <c r="A2621" s="73">
        <v>40042</v>
      </c>
      <c r="B2621" s="130">
        <v>979.72997999999995</v>
      </c>
      <c r="C2621" s="125">
        <f t="shared" si="168"/>
        <v>-2.2839955802040901E-2</v>
      </c>
      <c r="D2621" s="128">
        <f t="shared" si="169"/>
        <v>-22839.955802040902</v>
      </c>
      <c r="E2621" s="128">
        <f t="shared" ca="1" si="170"/>
        <v>194251.87393978122</v>
      </c>
      <c r="F2621" s="124">
        <f t="shared" ca="1" si="171"/>
        <v>-0.22654317501997134</v>
      </c>
      <c r="G2621" s="128"/>
      <c r="H2621" s="128"/>
      <c r="I2621" s="124"/>
      <c r="J2621" s="125"/>
      <c r="K2621" s="128"/>
    </row>
    <row r="2622" spans="1:11" x14ac:dyDescent="0.3">
      <c r="A2622" s="73">
        <v>40039</v>
      </c>
      <c r="B2622" s="130">
        <v>1004.090027</v>
      </c>
      <c r="C2622" s="125">
        <f t="shared" si="168"/>
        <v>1.6820641771390754E-2</v>
      </c>
      <c r="D2622" s="128">
        <f t="shared" si="169"/>
        <v>16820.641771390754</v>
      </c>
      <c r="E2622" s="128">
        <f t="shared" ca="1" si="170"/>
        <v>194251.87393978122</v>
      </c>
      <c r="F2622" s="124">
        <f t="shared" ca="1" si="171"/>
        <v>-0.21469572513115709</v>
      </c>
      <c r="G2622" s="128"/>
      <c r="H2622" s="128"/>
      <c r="I2622" s="124"/>
      <c r="J2622" s="125"/>
      <c r="K2622" s="128"/>
    </row>
    <row r="2623" spans="1:11" x14ac:dyDescent="0.3">
      <c r="A2623" s="73">
        <v>40038</v>
      </c>
      <c r="B2623" s="130">
        <v>1012.72998</v>
      </c>
      <c r="C2623" s="125">
        <f t="shared" si="168"/>
        <v>2.6328837091461832E-2</v>
      </c>
      <c r="D2623" s="128">
        <f t="shared" si="169"/>
        <v>26328.837091461832</v>
      </c>
      <c r="E2623" s="128">
        <f t="shared" ca="1" si="170"/>
        <v>194251.87393978122</v>
      </c>
      <c r="F2623" s="124">
        <f t="shared" ca="1" si="171"/>
        <v>-0.21989676611842679</v>
      </c>
      <c r="G2623" s="128"/>
      <c r="H2623" s="128"/>
      <c r="I2623" s="124"/>
      <c r="J2623" s="125"/>
      <c r="K2623" s="128"/>
    </row>
    <row r="2624" spans="1:11" x14ac:dyDescent="0.3">
      <c r="A2624" s="73">
        <v>40037</v>
      </c>
      <c r="B2624" s="130">
        <v>1005.809998</v>
      </c>
      <c r="C2624" s="125">
        <f t="shared" si="168"/>
        <v>3.1441289284119378E-2</v>
      </c>
      <c r="D2624" s="128">
        <f t="shared" si="169"/>
        <v>31441.289284119379</v>
      </c>
      <c r="E2624" s="128">
        <f t="shared" ca="1" si="170"/>
        <v>194251.87393978122</v>
      </c>
      <c r="F2624" s="124">
        <f t="shared" ca="1" si="171"/>
        <v>-0.22206928759349576</v>
      </c>
      <c r="G2624" s="128"/>
      <c r="H2624" s="128"/>
      <c r="I2624" s="124"/>
      <c r="J2624" s="125"/>
      <c r="K2624" s="128"/>
    </row>
    <row r="2625" spans="1:11" x14ac:dyDescent="0.3">
      <c r="A2625" s="73">
        <v>40036</v>
      </c>
      <c r="B2625" s="130">
        <v>994.34997599999997</v>
      </c>
      <c r="C2625" s="125">
        <f t="shared" si="168"/>
        <v>1.5036423383742781E-2</v>
      </c>
      <c r="D2625" s="128">
        <f t="shared" si="169"/>
        <v>15036.42338374278</v>
      </c>
      <c r="E2625" s="128">
        <f t="shared" ca="1" si="170"/>
        <v>194251.87393978122</v>
      </c>
      <c r="F2625" s="124">
        <f t="shared" ca="1" si="171"/>
        <v>-0.22668625710567913</v>
      </c>
      <c r="G2625" s="128"/>
      <c r="H2625" s="128"/>
      <c r="I2625" s="124"/>
      <c r="J2625" s="125"/>
      <c r="K2625" s="128"/>
    </row>
    <row r="2626" spans="1:11" x14ac:dyDescent="0.3">
      <c r="A2626" s="73">
        <v>40035</v>
      </c>
      <c r="B2626" s="130">
        <v>1007.099976</v>
      </c>
      <c r="C2626" s="125">
        <f t="shared" si="168"/>
        <v>2.5372114253604083E-2</v>
      </c>
      <c r="D2626" s="128">
        <f t="shared" si="169"/>
        <v>25372.114253604082</v>
      </c>
      <c r="E2626" s="128">
        <f t="shared" ca="1" si="170"/>
        <v>194251.87393978122</v>
      </c>
      <c r="F2626" s="124">
        <f t="shared" ca="1" si="171"/>
        <v>-0.21905411599643299</v>
      </c>
      <c r="G2626" s="128"/>
      <c r="H2626" s="128"/>
      <c r="I2626" s="124"/>
      <c r="J2626" s="125"/>
      <c r="K2626" s="128"/>
    </row>
    <row r="2627" spans="1:11" x14ac:dyDescent="0.3">
      <c r="A2627" s="73">
        <v>40032</v>
      </c>
      <c r="B2627" s="130">
        <v>1010.47998</v>
      </c>
      <c r="C2627" s="125">
        <f t="shared" si="168"/>
        <v>3.1881185467790063E-2</v>
      </c>
      <c r="D2627" s="128">
        <f t="shared" si="169"/>
        <v>31881.185467790063</v>
      </c>
      <c r="E2627" s="128">
        <f t="shared" ca="1" si="170"/>
        <v>194251.87393978122</v>
      </c>
      <c r="F2627" s="124">
        <f t="shared" ca="1" si="171"/>
        <v>-0.22587563064787497</v>
      </c>
      <c r="G2627" s="128"/>
      <c r="H2627" s="128"/>
      <c r="I2627" s="124"/>
      <c r="J2627" s="125"/>
      <c r="K2627" s="128"/>
    </row>
    <row r="2628" spans="1:11" x14ac:dyDescent="0.3">
      <c r="A2628" s="73">
        <v>40031</v>
      </c>
      <c r="B2628" s="130">
        <v>997.080017</v>
      </c>
      <c r="C2628" s="125">
        <f t="shared" si="168"/>
        <v>2.1294942556503438E-2</v>
      </c>
      <c r="D2628" s="128">
        <f t="shared" si="169"/>
        <v>21294.942556503436</v>
      </c>
      <c r="E2628" s="128">
        <f t="shared" ca="1" si="170"/>
        <v>194251.87393978122</v>
      </c>
      <c r="F2628" s="124">
        <f t="shared" ca="1" si="171"/>
        <v>-0.23083801952083827</v>
      </c>
      <c r="G2628" s="128"/>
      <c r="H2628" s="128"/>
      <c r="I2628" s="124"/>
      <c r="J2628" s="125"/>
      <c r="K2628" s="128"/>
    </row>
    <row r="2629" spans="1:11" x14ac:dyDescent="0.3">
      <c r="A2629" s="73">
        <v>40030</v>
      </c>
      <c r="B2629" s="130">
        <v>1002.719971</v>
      </c>
      <c r="C2629" s="125">
        <f t="shared" si="168"/>
        <v>5.0992027464500156E-2</v>
      </c>
      <c r="D2629" s="128">
        <f t="shared" si="169"/>
        <v>50992.027464500155</v>
      </c>
      <c r="E2629" s="128">
        <f t="shared" ca="1" si="170"/>
        <v>194251.87393978122</v>
      </c>
      <c r="F2629" s="124">
        <f t="shared" ca="1" si="171"/>
        <v>-0.20800586557798295</v>
      </c>
      <c r="G2629" s="128"/>
      <c r="H2629" s="128"/>
      <c r="I2629" s="124"/>
      <c r="J2629" s="125"/>
      <c r="K2629" s="128"/>
    </row>
    <row r="2630" spans="1:11" x14ac:dyDescent="0.3">
      <c r="A2630" s="73">
        <v>40029</v>
      </c>
      <c r="B2630" s="130">
        <v>1005.650024</v>
      </c>
      <c r="C2630" s="125">
        <f t="shared" si="168"/>
        <v>5.3499974952859297E-2</v>
      </c>
      <c r="D2630" s="128">
        <f t="shared" si="169"/>
        <v>53499.974952859295</v>
      </c>
      <c r="E2630" s="128">
        <f t="shared" ca="1" si="170"/>
        <v>194251.87393978122</v>
      </c>
      <c r="F2630" s="124">
        <f t="shared" ca="1" si="171"/>
        <v>-0.21993649499007384</v>
      </c>
      <c r="G2630" s="128"/>
      <c r="H2630" s="128"/>
      <c r="I2630" s="124"/>
      <c r="J2630" s="125"/>
      <c r="K2630" s="128"/>
    </row>
    <row r="2631" spans="1:11" x14ac:dyDescent="0.3">
      <c r="A2631" s="73">
        <v>40028</v>
      </c>
      <c r="B2631" s="130">
        <v>1002.630005</v>
      </c>
      <c r="C2631" s="125">
        <f t="shared" si="168"/>
        <v>5.4146120645200302E-2</v>
      </c>
      <c r="D2631" s="128">
        <f t="shared" si="169"/>
        <v>54146.120645200303</v>
      </c>
      <c r="E2631" s="128">
        <f t="shared" ca="1" si="170"/>
        <v>194251.87393978122</v>
      </c>
      <c r="F2631" s="124">
        <f t="shared" ca="1" si="171"/>
        <v>-0.21967031855243169</v>
      </c>
      <c r="G2631" s="128"/>
      <c r="H2631" s="128"/>
      <c r="I2631" s="124"/>
      <c r="J2631" s="125"/>
      <c r="K2631" s="128"/>
    </row>
    <row r="2632" spans="1:11" x14ac:dyDescent="0.3">
      <c r="A2632" s="73">
        <v>40025</v>
      </c>
      <c r="B2632" s="130">
        <v>987.47997999999995</v>
      </c>
      <c r="C2632" s="125">
        <f t="shared" ref="C2632:C2695" si="172">B2632/B2642-1</f>
        <v>5.0086108540770224E-2</v>
      </c>
      <c r="D2632" s="128">
        <f t="shared" ref="D2632:D2695" si="173">C2632*$B$5</f>
        <v>50086.108540770227</v>
      </c>
      <c r="E2632" s="128">
        <f t="shared" ref="E2632:E2695" ca="1" si="174">ABS(_xlfn.PERCENTILE.INC(OFFSET(D2632,0,0,Window),1-VaRLevel))</f>
        <v>194251.87393978122</v>
      </c>
      <c r="F2632" s="124">
        <f t="shared" ca="1" si="171"/>
        <v>-0.209389859093283</v>
      </c>
      <c r="G2632" s="128"/>
      <c r="H2632" s="128"/>
      <c r="I2632" s="124"/>
      <c r="J2632" s="125"/>
      <c r="K2632" s="128"/>
    </row>
    <row r="2633" spans="1:11" x14ac:dyDescent="0.3">
      <c r="A2633" s="73">
        <v>40024</v>
      </c>
      <c r="B2633" s="130">
        <v>986.75</v>
      </c>
      <c r="C2633" s="125">
        <f t="shared" si="172"/>
        <v>4.890831737683432E-2</v>
      </c>
      <c r="D2633" s="128">
        <f t="shared" si="173"/>
        <v>48908.317376834319</v>
      </c>
      <c r="E2633" s="128">
        <f t="shared" ca="1" si="174"/>
        <v>194251.87393978122</v>
      </c>
      <c r="F2633" s="124">
        <f t="shared" ref="F2633:F2696" ca="1" si="175">B2633/OFFSET(B2633,250,0)-1</f>
        <v>-0.2170577446767803</v>
      </c>
      <c r="G2633" s="128"/>
      <c r="H2633" s="128"/>
      <c r="I2633" s="124"/>
      <c r="J2633" s="125"/>
      <c r="K2633" s="128"/>
    </row>
    <row r="2634" spans="1:11" x14ac:dyDescent="0.3">
      <c r="A2634" s="73">
        <v>40023</v>
      </c>
      <c r="B2634" s="130">
        <v>975.15002400000003</v>
      </c>
      <c r="C2634" s="125">
        <f t="shared" si="172"/>
        <v>4.5535479820247415E-2</v>
      </c>
      <c r="D2634" s="128">
        <f t="shared" si="173"/>
        <v>45535.479820247412</v>
      </c>
      <c r="E2634" s="128">
        <f t="shared" ca="1" si="174"/>
        <v>194251.87393978122</v>
      </c>
      <c r="F2634" s="124">
        <f t="shared" ca="1" si="175"/>
        <v>-0.23057802699041319</v>
      </c>
      <c r="G2634" s="128"/>
      <c r="H2634" s="128"/>
      <c r="I2634" s="124"/>
      <c r="J2634" s="125"/>
      <c r="K2634" s="128"/>
    </row>
    <row r="2635" spans="1:11" x14ac:dyDescent="0.3">
      <c r="A2635" s="73">
        <v>40022</v>
      </c>
      <c r="B2635" s="130">
        <v>979.61999500000002</v>
      </c>
      <c r="C2635" s="125">
        <f t="shared" si="172"/>
        <v>8.1449224808874732E-2</v>
      </c>
      <c r="D2635" s="128">
        <f t="shared" si="173"/>
        <v>81449.224808874729</v>
      </c>
      <c r="E2635" s="128">
        <f t="shared" ca="1" si="174"/>
        <v>194251.87393978122</v>
      </c>
      <c r="F2635" s="124">
        <f t="shared" ca="1" si="175"/>
        <v>-0.23721054352537219</v>
      </c>
      <c r="G2635" s="128"/>
      <c r="H2635" s="128"/>
      <c r="I2635" s="124"/>
      <c r="J2635" s="125"/>
      <c r="K2635" s="128"/>
    </row>
    <row r="2636" spans="1:11" x14ac:dyDescent="0.3">
      <c r="A2636" s="73">
        <v>40021</v>
      </c>
      <c r="B2636" s="130">
        <v>982.17999299999997</v>
      </c>
      <c r="C2636" s="125">
        <f t="shared" si="172"/>
        <v>9.0039405227759772E-2</v>
      </c>
      <c r="D2636" s="128">
        <f t="shared" si="173"/>
        <v>90039.405227759766</v>
      </c>
      <c r="E2636" s="128">
        <f t="shared" ca="1" si="174"/>
        <v>194251.87393978122</v>
      </c>
      <c r="F2636" s="124">
        <f t="shared" ca="1" si="175"/>
        <v>-0.22246672648897214</v>
      </c>
      <c r="G2636" s="128"/>
      <c r="H2636" s="128"/>
      <c r="I2636" s="124"/>
      <c r="J2636" s="125"/>
      <c r="K2636" s="128"/>
    </row>
    <row r="2637" spans="1:11" x14ac:dyDescent="0.3">
      <c r="A2637" s="73">
        <v>40018</v>
      </c>
      <c r="B2637" s="130">
        <v>979.26000999999997</v>
      </c>
      <c r="C2637" s="125">
        <f t="shared" si="172"/>
        <v>0.1138966983614671</v>
      </c>
      <c r="D2637" s="128">
        <f t="shared" si="173"/>
        <v>113896.69836146709</v>
      </c>
      <c r="E2637" s="128">
        <f t="shared" ca="1" si="174"/>
        <v>194251.87393978122</v>
      </c>
      <c r="F2637" s="124">
        <f t="shared" ca="1" si="175"/>
        <v>-0.20667221824360693</v>
      </c>
      <c r="G2637" s="128"/>
      <c r="H2637" s="128"/>
      <c r="I2637" s="124"/>
      <c r="J2637" s="125"/>
      <c r="K2637" s="128"/>
    </row>
    <row r="2638" spans="1:11" x14ac:dyDescent="0.3">
      <c r="A2638" s="73">
        <v>40017</v>
      </c>
      <c r="B2638" s="130">
        <v>976.28997800000002</v>
      </c>
      <c r="C2638" s="125">
        <f t="shared" si="172"/>
        <v>0.10605200723066588</v>
      </c>
      <c r="D2638" s="128">
        <f t="shared" si="173"/>
        <v>106052.00723066588</v>
      </c>
      <c r="E2638" s="128">
        <f t="shared" ca="1" si="174"/>
        <v>194251.87393978122</v>
      </c>
      <c r="F2638" s="124">
        <f t="shared" ca="1" si="175"/>
        <v>-0.22378675563075023</v>
      </c>
      <c r="G2638" s="128"/>
      <c r="H2638" s="128"/>
      <c r="I2638" s="124"/>
      <c r="J2638" s="125"/>
      <c r="K2638" s="128"/>
    </row>
    <row r="2639" spans="1:11" x14ac:dyDescent="0.3">
      <c r="A2639" s="73">
        <v>40016</v>
      </c>
      <c r="B2639" s="130">
        <v>954.07000700000003</v>
      </c>
      <c r="C2639" s="125">
        <f t="shared" si="172"/>
        <v>8.4712821375944491E-2</v>
      </c>
      <c r="D2639" s="128">
        <f t="shared" si="173"/>
        <v>84712.821375944492</v>
      </c>
      <c r="E2639" s="128">
        <f t="shared" ca="1" si="174"/>
        <v>194251.87393978122</v>
      </c>
      <c r="F2639" s="124">
        <f t="shared" ca="1" si="175"/>
        <v>-0.23829180920898285</v>
      </c>
      <c r="G2639" s="128"/>
      <c r="H2639" s="128"/>
      <c r="I2639" s="124"/>
      <c r="J2639" s="125"/>
      <c r="K2639" s="128"/>
    </row>
    <row r="2640" spans="1:11" x14ac:dyDescent="0.3">
      <c r="A2640" s="73">
        <v>40015</v>
      </c>
      <c r="B2640" s="130">
        <v>954.580017</v>
      </c>
      <c r="C2640" s="125">
        <f t="shared" si="172"/>
        <v>8.3481817394444269E-2</v>
      </c>
      <c r="D2640" s="128">
        <f t="shared" si="173"/>
        <v>83481.817394444268</v>
      </c>
      <c r="E2640" s="128">
        <f t="shared" ca="1" si="174"/>
        <v>194251.87393978122</v>
      </c>
      <c r="F2640" s="124">
        <f t="shared" ca="1" si="175"/>
        <v>-0.25550810650135969</v>
      </c>
      <c r="G2640" s="128"/>
      <c r="H2640" s="128"/>
      <c r="I2640" s="124"/>
      <c r="J2640" s="125"/>
      <c r="K2640" s="128"/>
    </row>
    <row r="2641" spans="1:11" x14ac:dyDescent="0.3">
      <c r="A2641" s="73">
        <v>40014</v>
      </c>
      <c r="B2641" s="130">
        <v>951.13000499999998</v>
      </c>
      <c r="C2641" s="125">
        <f t="shared" si="172"/>
        <v>5.8316311744673666E-2</v>
      </c>
      <c r="D2641" s="128">
        <f t="shared" si="173"/>
        <v>58316.311744673665</v>
      </c>
      <c r="E2641" s="128">
        <f t="shared" ca="1" si="174"/>
        <v>194251.87393978122</v>
      </c>
      <c r="F2641" s="124">
        <f t="shared" ca="1" si="175"/>
        <v>-0.25518402114330463</v>
      </c>
      <c r="G2641" s="128"/>
      <c r="H2641" s="128"/>
      <c r="I2641" s="124"/>
      <c r="J2641" s="125"/>
      <c r="K2641" s="128"/>
    </row>
    <row r="2642" spans="1:11" x14ac:dyDescent="0.3">
      <c r="A2642" s="73">
        <v>40011</v>
      </c>
      <c r="B2642" s="130">
        <v>940.38000499999998</v>
      </c>
      <c r="C2642" s="125">
        <f t="shared" si="172"/>
        <v>4.9039538200477573E-2</v>
      </c>
      <c r="D2642" s="128">
        <f t="shared" si="173"/>
        <v>49039.538200477575</v>
      </c>
      <c r="E2642" s="128">
        <f t="shared" ca="1" si="174"/>
        <v>194251.87393978122</v>
      </c>
      <c r="F2642" s="124">
        <f t="shared" ca="1" si="175"/>
        <v>-0.25366666269841276</v>
      </c>
      <c r="G2642" s="128"/>
      <c r="H2642" s="128"/>
      <c r="I2642" s="124"/>
      <c r="J2642" s="125"/>
      <c r="K2642" s="128"/>
    </row>
    <row r="2643" spans="1:11" x14ac:dyDescent="0.3">
      <c r="A2643" s="73">
        <v>40010</v>
      </c>
      <c r="B2643" s="130">
        <v>940.73999000000003</v>
      </c>
      <c r="C2643" s="125">
        <f t="shared" si="172"/>
        <v>1.8855634149712808E-2</v>
      </c>
      <c r="D2643" s="128">
        <f t="shared" si="173"/>
        <v>18855.634149712809</v>
      </c>
      <c r="E2643" s="128">
        <f t="shared" ca="1" si="174"/>
        <v>194251.87393978122</v>
      </c>
      <c r="F2643" s="124">
        <f t="shared" ca="1" si="175"/>
        <v>-0.2537837121995109</v>
      </c>
      <c r="G2643" s="128"/>
      <c r="H2643" s="128"/>
      <c r="I2643" s="124"/>
      <c r="J2643" s="125"/>
      <c r="K2643" s="128"/>
    </row>
    <row r="2644" spans="1:11" x14ac:dyDescent="0.3">
      <c r="A2644" s="73">
        <v>40009</v>
      </c>
      <c r="B2644" s="130">
        <v>932.67999299999997</v>
      </c>
      <c r="C2644" s="125">
        <f t="shared" si="172"/>
        <v>1.453246518978446E-2</v>
      </c>
      <c r="D2644" s="128">
        <f t="shared" si="173"/>
        <v>14532.46518978446</v>
      </c>
      <c r="E2644" s="128">
        <f t="shared" ca="1" si="174"/>
        <v>194251.87393978122</v>
      </c>
      <c r="F2644" s="124">
        <f t="shared" ca="1" si="175"/>
        <v>-0.25996569683742832</v>
      </c>
      <c r="G2644" s="128"/>
      <c r="H2644" s="128"/>
      <c r="I2644" s="124"/>
      <c r="J2644" s="125"/>
      <c r="K2644" s="128"/>
    </row>
    <row r="2645" spans="1:11" x14ac:dyDescent="0.3">
      <c r="A2645" s="73">
        <v>40008</v>
      </c>
      <c r="B2645" s="130">
        <v>905.84002699999996</v>
      </c>
      <c r="C2645" s="125">
        <f t="shared" si="172"/>
        <v>-2.3068659837767513E-2</v>
      </c>
      <c r="D2645" s="128">
        <f t="shared" si="173"/>
        <v>-23068.659837767515</v>
      </c>
      <c r="E2645" s="128">
        <f t="shared" ca="1" si="174"/>
        <v>194251.87393978122</v>
      </c>
      <c r="F2645" s="124">
        <f t="shared" ca="1" si="175"/>
        <v>-0.27262796467641448</v>
      </c>
      <c r="G2645" s="128"/>
      <c r="H2645" s="128"/>
      <c r="I2645" s="124"/>
      <c r="J2645" s="125"/>
      <c r="K2645" s="128"/>
    </row>
    <row r="2646" spans="1:11" x14ac:dyDescent="0.3">
      <c r="A2646" s="73">
        <v>40007</v>
      </c>
      <c r="B2646" s="130">
        <v>901.04998799999998</v>
      </c>
      <c r="C2646" s="125">
        <f t="shared" si="172"/>
        <v>-1.9425438604624534E-2</v>
      </c>
      <c r="D2646" s="128">
        <f t="shared" si="173"/>
        <v>-19425.438604624534</v>
      </c>
      <c r="E2646" s="128">
        <f t="shared" ca="1" si="174"/>
        <v>194251.87393978122</v>
      </c>
      <c r="F2646" s="124">
        <f t="shared" ca="1" si="175"/>
        <v>-0.25834015459287907</v>
      </c>
      <c r="G2646" s="128"/>
      <c r="H2646" s="128"/>
      <c r="I2646" s="124"/>
      <c r="J2646" s="125"/>
      <c r="K2646" s="128"/>
    </row>
    <row r="2647" spans="1:11" x14ac:dyDescent="0.3">
      <c r="A2647" s="73">
        <v>40004</v>
      </c>
      <c r="B2647" s="130">
        <v>879.13000499999998</v>
      </c>
      <c r="C2647" s="125">
        <f t="shared" si="172"/>
        <v>-4.4693895804512884E-2</v>
      </c>
      <c r="D2647" s="128">
        <f t="shared" si="173"/>
        <v>-44693.895804512882</v>
      </c>
      <c r="E2647" s="128">
        <f t="shared" ca="1" si="174"/>
        <v>194251.87393978122</v>
      </c>
      <c r="F2647" s="124">
        <f t="shared" ca="1" si="175"/>
        <v>-0.2842709680621367</v>
      </c>
      <c r="G2647" s="128"/>
      <c r="H2647" s="128"/>
      <c r="I2647" s="124"/>
      <c r="J2647" s="125"/>
      <c r="K2647" s="128"/>
    </row>
    <row r="2648" spans="1:11" x14ac:dyDescent="0.3">
      <c r="A2648" s="73">
        <v>40003</v>
      </c>
      <c r="B2648" s="130">
        <v>882.67999299999997</v>
      </c>
      <c r="C2648" s="125">
        <f t="shared" si="172"/>
        <v>-2.0267730325509548E-2</v>
      </c>
      <c r="D2648" s="128">
        <f t="shared" si="173"/>
        <v>-20267.730325509547</v>
      </c>
      <c r="E2648" s="128">
        <f t="shared" ca="1" si="174"/>
        <v>194251.87393978122</v>
      </c>
      <c r="F2648" s="124">
        <f t="shared" ca="1" si="175"/>
        <v>-0.28786839738818715</v>
      </c>
      <c r="G2648" s="128"/>
      <c r="H2648" s="128"/>
      <c r="I2648" s="124"/>
      <c r="J2648" s="125"/>
      <c r="K2648" s="128"/>
    </row>
    <row r="2649" spans="1:11" x14ac:dyDescent="0.3">
      <c r="A2649" s="73">
        <v>40002</v>
      </c>
      <c r="B2649" s="130">
        <v>879.55999799999995</v>
      </c>
      <c r="C2649" s="125">
        <f t="shared" si="172"/>
        <v>-1.7361164581240041E-2</v>
      </c>
      <c r="D2649" s="128">
        <f t="shared" si="173"/>
        <v>-17361.164581240042</v>
      </c>
      <c r="E2649" s="128">
        <f t="shared" ca="1" si="174"/>
        <v>194251.87393978122</v>
      </c>
      <c r="F2649" s="124">
        <f t="shared" ca="1" si="175"/>
        <v>-0.2982551420756292</v>
      </c>
      <c r="G2649" s="128"/>
      <c r="H2649" s="128"/>
      <c r="I2649" s="124"/>
      <c r="J2649" s="125"/>
      <c r="K2649" s="128"/>
    </row>
    <row r="2650" spans="1:11" x14ac:dyDescent="0.3">
      <c r="A2650" s="73">
        <v>40001</v>
      </c>
      <c r="B2650" s="130">
        <v>881.03002900000001</v>
      </c>
      <c r="C2650" s="125">
        <f t="shared" si="172"/>
        <v>-1.344838898130496E-2</v>
      </c>
      <c r="D2650" s="128">
        <f t="shared" si="173"/>
        <v>-13448.388981304959</v>
      </c>
      <c r="E2650" s="128">
        <f t="shared" ca="1" si="174"/>
        <v>194251.87393978122</v>
      </c>
      <c r="F2650" s="124">
        <f t="shared" ca="1" si="175"/>
        <v>-0.29216907763216193</v>
      </c>
      <c r="G2650" s="128"/>
      <c r="H2650" s="128"/>
      <c r="I2650" s="124"/>
      <c r="J2650" s="125"/>
      <c r="K2650" s="128"/>
    </row>
    <row r="2651" spans="1:11" x14ac:dyDescent="0.3">
      <c r="A2651" s="73">
        <v>40000</v>
      </c>
      <c r="B2651" s="130">
        <v>898.71997099999999</v>
      </c>
      <c r="C2651" s="125">
        <f t="shared" si="172"/>
        <v>-2.4434733441914269E-2</v>
      </c>
      <c r="D2651" s="128">
        <f t="shared" si="173"/>
        <v>-24434.733441914268</v>
      </c>
      <c r="E2651" s="128">
        <f t="shared" ca="1" si="174"/>
        <v>194251.87393978122</v>
      </c>
      <c r="F2651" s="124">
        <f t="shared" ca="1" si="175"/>
        <v>-0.29440213113425806</v>
      </c>
      <c r="G2651" s="128"/>
      <c r="H2651" s="128"/>
      <c r="I2651" s="124"/>
      <c r="J2651" s="125"/>
      <c r="K2651" s="128"/>
    </row>
    <row r="2652" spans="1:11" x14ac:dyDescent="0.3">
      <c r="A2652" s="73">
        <v>39996</v>
      </c>
      <c r="B2652" s="130">
        <v>896.419983</v>
      </c>
      <c r="C2652" s="125">
        <f t="shared" si="172"/>
        <v>-2.3901055260412751E-2</v>
      </c>
      <c r="D2652" s="128">
        <f t="shared" si="173"/>
        <v>-23901.055260412752</v>
      </c>
      <c r="E2652" s="128">
        <f t="shared" ca="1" si="174"/>
        <v>194251.87393978122</v>
      </c>
      <c r="F2652" s="124">
        <f t="shared" ca="1" si="175"/>
        <v>-0.28418687005052634</v>
      </c>
      <c r="G2652" s="128"/>
      <c r="H2652" s="128"/>
      <c r="I2652" s="124"/>
      <c r="J2652" s="125"/>
      <c r="K2652" s="128"/>
    </row>
    <row r="2653" spans="1:11" x14ac:dyDescent="0.3">
      <c r="A2653" s="73">
        <v>39995</v>
      </c>
      <c r="B2653" s="130">
        <v>923.330017</v>
      </c>
      <c r="C2653" s="125">
        <f t="shared" si="172"/>
        <v>1.3857314287906153E-2</v>
      </c>
      <c r="D2653" s="128">
        <f t="shared" si="173"/>
        <v>13857.314287906152</v>
      </c>
      <c r="E2653" s="128">
        <f t="shared" ca="1" si="174"/>
        <v>194251.87393978122</v>
      </c>
      <c r="F2653" s="124">
        <f t="shared" ca="1" si="175"/>
        <v>-0.26888114700043753</v>
      </c>
      <c r="G2653" s="128"/>
      <c r="H2653" s="128"/>
      <c r="I2653" s="124"/>
      <c r="J2653" s="125"/>
      <c r="K2653" s="128"/>
    </row>
    <row r="2654" spans="1:11" x14ac:dyDescent="0.3">
      <c r="A2654" s="73">
        <v>39994</v>
      </c>
      <c r="B2654" s="130">
        <v>919.32000700000003</v>
      </c>
      <c r="C2654" s="125">
        <f t="shared" si="172"/>
        <v>8.0595153719156265E-3</v>
      </c>
      <c r="D2654" s="128">
        <f t="shared" si="173"/>
        <v>8059.5153719156269</v>
      </c>
      <c r="E2654" s="128">
        <f t="shared" ca="1" si="174"/>
        <v>194251.87393978122</v>
      </c>
      <c r="F2654" s="124">
        <f t="shared" ca="1" si="175"/>
        <v>-0.27126007322499723</v>
      </c>
      <c r="G2654" s="128"/>
      <c r="H2654" s="128"/>
      <c r="I2654" s="124"/>
      <c r="J2654" s="125"/>
      <c r="K2654" s="128"/>
    </row>
    <row r="2655" spans="1:11" x14ac:dyDescent="0.3">
      <c r="A2655" s="73">
        <v>39993</v>
      </c>
      <c r="B2655" s="130">
        <v>927.22997999999995</v>
      </c>
      <c r="C2655" s="125">
        <f t="shared" si="172"/>
        <v>3.7998626317454764E-3</v>
      </c>
      <c r="D2655" s="128">
        <f t="shared" si="173"/>
        <v>3799.8626317454764</v>
      </c>
      <c r="E2655" s="128">
        <f t="shared" ca="1" si="174"/>
        <v>194251.87393978122</v>
      </c>
      <c r="F2655" s="124">
        <f t="shared" ca="1" si="175"/>
        <v>-0.27836972592277232</v>
      </c>
      <c r="G2655" s="128"/>
      <c r="H2655" s="128"/>
      <c r="I2655" s="124"/>
      <c r="J2655" s="125"/>
      <c r="K2655" s="128"/>
    </row>
    <row r="2656" spans="1:11" x14ac:dyDescent="0.3">
      <c r="A2656" s="73">
        <v>39990</v>
      </c>
      <c r="B2656" s="130">
        <v>918.90002400000003</v>
      </c>
      <c r="C2656" s="125">
        <f t="shared" si="172"/>
        <v>-2.8862511878995911E-2</v>
      </c>
      <c r="D2656" s="128">
        <f t="shared" si="173"/>
        <v>-28862.511878995912</v>
      </c>
      <c r="E2656" s="128">
        <f t="shared" ca="1" si="174"/>
        <v>194251.87393978122</v>
      </c>
      <c r="F2656" s="124">
        <f t="shared" ca="1" si="175"/>
        <v>-0.28210935625</v>
      </c>
      <c r="G2656" s="128"/>
      <c r="H2656" s="128"/>
      <c r="I2656" s="124"/>
      <c r="J2656" s="125"/>
      <c r="K2656" s="128"/>
    </row>
    <row r="2657" spans="1:11" x14ac:dyDescent="0.3">
      <c r="A2657" s="73">
        <v>39989</v>
      </c>
      <c r="B2657" s="130">
        <v>920.26000999999997</v>
      </c>
      <c r="C2657" s="125">
        <f t="shared" si="172"/>
        <v>-2.6066531140134797E-2</v>
      </c>
      <c r="D2657" s="128">
        <f t="shared" si="173"/>
        <v>-26066.531140134797</v>
      </c>
      <c r="E2657" s="128">
        <f t="shared" ca="1" si="174"/>
        <v>194251.87393978122</v>
      </c>
      <c r="F2657" s="124">
        <f t="shared" ca="1" si="175"/>
        <v>-0.28013579186104376</v>
      </c>
      <c r="G2657" s="128"/>
      <c r="H2657" s="128"/>
      <c r="I2657" s="124"/>
      <c r="J2657" s="125"/>
      <c r="K2657" s="128"/>
    </row>
    <row r="2658" spans="1:11" x14ac:dyDescent="0.3">
      <c r="A2658" s="73">
        <v>39988</v>
      </c>
      <c r="B2658" s="130">
        <v>900.94000200000005</v>
      </c>
      <c r="C2658" s="125">
        <f t="shared" si="172"/>
        <v>-4.0685748840485592E-2</v>
      </c>
      <c r="D2658" s="128">
        <f t="shared" si="173"/>
        <v>-40685.74884048559</v>
      </c>
      <c r="E2658" s="128">
        <f t="shared" ca="1" si="174"/>
        <v>194251.87393978122</v>
      </c>
      <c r="F2658" s="124">
        <f t="shared" ca="1" si="175"/>
        <v>-0.29786853824662363</v>
      </c>
      <c r="G2658" s="128"/>
      <c r="H2658" s="128"/>
      <c r="I2658" s="124"/>
      <c r="J2658" s="125"/>
      <c r="K2658" s="128"/>
    </row>
    <row r="2659" spans="1:11" x14ac:dyDescent="0.3">
      <c r="A2659" s="73">
        <v>39987</v>
      </c>
      <c r="B2659" s="130">
        <v>895.09997599999997</v>
      </c>
      <c r="C2659" s="125">
        <f t="shared" si="172"/>
        <v>-5.0221255002014797E-2</v>
      </c>
      <c r="D2659" s="128">
        <f t="shared" si="173"/>
        <v>-50221.255002014797</v>
      </c>
      <c r="E2659" s="128">
        <f t="shared" ca="1" si="174"/>
        <v>194251.87393978122</v>
      </c>
      <c r="F2659" s="124">
        <f t="shared" ca="1" si="175"/>
        <v>-0.3229044565037249</v>
      </c>
      <c r="G2659" s="128"/>
      <c r="H2659" s="128"/>
      <c r="I2659" s="124"/>
      <c r="J2659" s="125"/>
      <c r="K2659" s="128"/>
    </row>
    <row r="2660" spans="1:11" x14ac:dyDescent="0.3">
      <c r="A2660" s="73">
        <v>39986</v>
      </c>
      <c r="B2660" s="130">
        <v>893.03997800000002</v>
      </c>
      <c r="C2660" s="125">
        <f t="shared" si="172"/>
        <v>-4.9087501611780326E-2</v>
      </c>
      <c r="D2660" s="128">
        <f t="shared" si="173"/>
        <v>-49087.501611780324</v>
      </c>
      <c r="E2660" s="128">
        <f t="shared" ca="1" si="174"/>
        <v>194251.87393978122</v>
      </c>
      <c r="F2660" s="124">
        <f t="shared" ca="1" si="175"/>
        <v>-0.32051529609135232</v>
      </c>
      <c r="G2660" s="128"/>
      <c r="H2660" s="128"/>
      <c r="I2660" s="124"/>
      <c r="J2660" s="125"/>
      <c r="K2660" s="128"/>
    </row>
    <row r="2661" spans="1:11" x14ac:dyDescent="0.3">
      <c r="A2661" s="73">
        <v>39983</v>
      </c>
      <c r="B2661" s="130">
        <v>921.22997999999995</v>
      </c>
      <c r="C2661" s="125">
        <f t="shared" si="172"/>
        <v>-2.0061958385183432E-2</v>
      </c>
      <c r="D2661" s="128">
        <f t="shared" si="173"/>
        <v>-20061.958385183432</v>
      </c>
      <c r="E2661" s="128">
        <f t="shared" ca="1" si="174"/>
        <v>194251.87393978122</v>
      </c>
      <c r="F2661" s="124">
        <f t="shared" ca="1" si="175"/>
        <v>-0.30103946889226108</v>
      </c>
      <c r="G2661" s="128"/>
      <c r="H2661" s="128"/>
      <c r="I2661" s="124"/>
      <c r="J2661" s="125"/>
      <c r="K2661" s="128"/>
    </row>
    <row r="2662" spans="1:11" x14ac:dyDescent="0.3">
      <c r="A2662" s="73">
        <v>39982</v>
      </c>
      <c r="B2662" s="130">
        <v>918.36999500000002</v>
      </c>
      <c r="C2662" s="125">
        <f t="shared" si="172"/>
        <v>-2.5560794556440003E-2</v>
      </c>
      <c r="D2662" s="128">
        <f t="shared" si="173"/>
        <v>-25560.794556440003</v>
      </c>
      <c r="E2662" s="128">
        <f t="shared" ca="1" si="174"/>
        <v>194251.87393978122</v>
      </c>
      <c r="F2662" s="124">
        <f t="shared" ca="1" si="175"/>
        <v>-0.3031724314862615</v>
      </c>
      <c r="G2662" s="128"/>
      <c r="H2662" s="128"/>
      <c r="I2662" s="124"/>
      <c r="J2662" s="125"/>
      <c r="K2662" s="128"/>
    </row>
    <row r="2663" spans="1:11" x14ac:dyDescent="0.3">
      <c r="A2663" s="73">
        <v>39981</v>
      </c>
      <c r="B2663" s="130">
        <v>910.71002199999998</v>
      </c>
      <c r="C2663" s="125">
        <f t="shared" si="172"/>
        <v>-2.2591641381990657E-2</v>
      </c>
      <c r="D2663" s="128">
        <f t="shared" si="173"/>
        <v>-22591.641381990656</v>
      </c>
      <c r="E2663" s="128">
        <f t="shared" ca="1" si="174"/>
        <v>194251.87393978122</v>
      </c>
      <c r="F2663" s="124">
        <f t="shared" ca="1" si="175"/>
        <v>-0.32179795518353782</v>
      </c>
      <c r="G2663" s="128"/>
      <c r="H2663" s="128"/>
      <c r="I2663" s="124"/>
      <c r="J2663" s="125"/>
      <c r="K2663" s="128"/>
    </row>
    <row r="2664" spans="1:11" x14ac:dyDescent="0.3">
      <c r="A2664" s="73">
        <v>39980</v>
      </c>
      <c r="B2664" s="130">
        <v>911.96997099999999</v>
      </c>
      <c r="C2664" s="125">
        <f t="shared" si="172"/>
        <v>-3.468681261179607E-2</v>
      </c>
      <c r="D2664" s="128">
        <f t="shared" si="173"/>
        <v>-34686.812611796071</v>
      </c>
      <c r="E2664" s="128">
        <f t="shared" ca="1" si="174"/>
        <v>194251.87393978122</v>
      </c>
      <c r="F2664" s="124">
        <f t="shared" ca="1" si="175"/>
        <v>-0.31831132165227649</v>
      </c>
      <c r="G2664" s="128"/>
      <c r="H2664" s="128"/>
      <c r="I2664" s="124"/>
      <c r="J2664" s="125"/>
      <c r="K2664" s="128"/>
    </row>
    <row r="2665" spans="1:11" x14ac:dyDescent="0.3">
      <c r="A2665" s="73">
        <v>39979</v>
      </c>
      <c r="B2665" s="130">
        <v>923.71997099999999</v>
      </c>
      <c r="C2665" s="125">
        <f t="shared" si="172"/>
        <v>-2.0310354663476193E-2</v>
      </c>
      <c r="D2665" s="128">
        <f t="shared" si="173"/>
        <v>-20310.354663476195</v>
      </c>
      <c r="E2665" s="128">
        <f t="shared" ca="1" si="174"/>
        <v>194251.87393978122</v>
      </c>
      <c r="F2665" s="124">
        <f t="shared" ca="1" si="175"/>
        <v>-0.316234050560252</v>
      </c>
      <c r="G2665" s="128"/>
      <c r="H2665" s="128"/>
      <c r="I2665" s="124"/>
      <c r="J2665" s="125"/>
      <c r="K2665" s="128"/>
    </row>
    <row r="2666" spans="1:11" x14ac:dyDescent="0.3">
      <c r="A2666" s="73">
        <v>39976</v>
      </c>
      <c r="B2666" s="130">
        <v>946.21002199999998</v>
      </c>
      <c r="C2666" s="125">
        <f t="shared" si="172"/>
        <v>2.9451450876067042E-2</v>
      </c>
      <c r="D2666" s="128">
        <f t="shared" si="173"/>
        <v>29451.450876067043</v>
      </c>
      <c r="E2666" s="128">
        <f t="shared" ca="1" si="174"/>
        <v>194251.87393978122</v>
      </c>
      <c r="F2666" s="124">
        <f t="shared" ca="1" si="175"/>
        <v>-0.30432895763308598</v>
      </c>
      <c r="G2666" s="128"/>
      <c r="H2666" s="128"/>
      <c r="I2666" s="124"/>
      <c r="J2666" s="125"/>
      <c r="K2666" s="128"/>
    </row>
    <row r="2667" spans="1:11" x14ac:dyDescent="0.3">
      <c r="A2667" s="73">
        <v>39975</v>
      </c>
      <c r="B2667" s="130">
        <v>944.89001499999995</v>
      </c>
      <c r="C2667" s="125">
        <f t="shared" si="172"/>
        <v>4.1970377343607534E-2</v>
      </c>
      <c r="D2667" s="128">
        <f t="shared" si="173"/>
        <v>41970.377343607535</v>
      </c>
      <c r="E2667" s="128">
        <f t="shared" ca="1" si="174"/>
        <v>194251.87393978122</v>
      </c>
      <c r="F2667" s="124">
        <f t="shared" ca="1" si="175"/>
        <v>-0.30524327047781685</v>
      </c>
      <c r="G2667" s="128"/>
      <c r="H2667" s="128"/>
      <c r="I2667" s="124"/>
      <c r="J2667" s="125"/>
      <c r="K2667" s="128"/>
    </row>
    <row r="2668" spans="1:11" x14ac:dyDescent="0.3">
      <c r="A2668" s="73">
        <v>39974</v>
      </c>
      <c r="B2668" s="130">
        <v>939.15002400000003</v>
      </c>
      <c r="C2668" s="125">
        <f t="shared" si="172"/>
        <v>5.1609103647255905E-2</v>
      </c>
      <c r="D2668" s="128">
        <f t="shared" si="173"/>
        <v>51609.103647255906</v>
      </c>
      <c r="E2668" s="128">
        <f t="shared" ca="1" si="174"/>
        <v>194251.87393978122</v>
      </c>
      <c r="F2668" s="124">
        <f t="shared" ca="1" si="175"/>
        <v>-0.29907377021305714</v>
      </c>
      <c r="G2668" s="128"/>
      <c r="H2668" s="128"/>
      <c r="I2668" s="124"/>
      <c r="J2668" s="125"/>
      <c r="K2668" s="128"/>
    </row>
    <row r="2669" spans="1:11" x14ac:dyDescent="0.3">
      <c r="A2669" s="73">
        <v>39973</v>
      </c>
      <c r="B2669" s="130">
        <v>942.42999299999997</v>
      </c>
      <c r="C2669" s="125">
        <f t="shared" si="172"/>
        <v>3.5261910955969311E-2</v>
      </c>
      <c r="D2669" s="128">
        <f t="shared" si="173"/>
        <v>35261.91095596931</v>
      </c>
      <c r="E2669" s="128">
        <f t="shared" ca="1" si="174"/>
        <v>194251.87393978122</v>
      </c>
      <c r="F2669" s="124">
        <f t="shared" ca="1" si="175"/>
        <v>-0.29431893907344076</v>
      </c>
      <c r="G2669" s="128"/>
      <c r="H2669" s="128"/>
      <c r="I2669" s="124"/>
      <c r="J2669" s="125"/>
      <c r="K2669" s="128"/>
    </row>
    <row r="2670" spans="1:11" x14ac:dyDescent="0.3">
      <c r="A2670" s="73">
        <v>39972</v>
      </c>
      <c r="B2670" s="130">
        <v>939.14001499999995</v>
      </c>
      <c r="C2670" s="125">
        <f t="shared" si="172"/>
        <v>5.8782429537767689E-2</v>
      </c>
      <c r="D2670" s="128">
        <f t="shared" si="173"/>
        <v>58782.42953776769</v>
      </c>
      <c r="E2670" s="128">
        <f t="shared" ca="1" si="174"/>
        <v>194251.87393978122</v>
      </c>
      <c r="F2670" s="124">
        <f t="shared" ca="1" si="175"/>
        <v>-0.3086628369387735</v>
      </c>
      <c r="G2670" s="128"/>
      <c r="H2670" s="128"/>
      <c r="I2670" s="124"/>
      <c r="J2670" s="125"/>
      <c r="K2670" s="128"/>
    </row>
    <row r="2671" spans="1:11" x14ac:dyDescent="0.3">
      <c r="A2671" s="73">
        <v>39969</v>
      </c>
      <c r="B2671" s="130">
        <v>940.09002699999996</v>
      </c>
      <c r="C2671" s="125">
        <f t="shared" si="172"/>
        <v>5.8266645288875818E-2</v>
      </c>
      <c r="D2671" s="128">
        <f t="shared" si="173"/>
        <v>58266.645288875821</v>
      </c>
      <c r="E2671" s="128">
        <f t="shared" ca="1" si="174"/>
        <v>194251.87393978122</v>
      </c>
      <c r="F2671" s="124">
        <f t="shared" ca="1" si="175"/>
        <v>-0.30965073133554566</v>
      </c>
      <c r="G2671" s="128"/>
      <c r="H2671" s="128"/>
      <c r="I2671" s="124"/>
      <c r="J2671" s="125"/>
      <c r="K2671" s="128"/>
    </row>
    <row r="2672" spans="1:11" x14ac:dyDescent="0.3">
      <c r="A2672" s="73">
        <v>39968</v>
      </c>
      <c r="B2672" s="130">
        <v>942.46002199999998</v>
      </c>
      <c r="C2672" s="125">
        <f t="shared" si="172"/>
        <v>4.3155890346686432E-2</v>
      </c>
      <c r="D2672" s="128">
        <f t="shared" si="173"/>
        <v>43155.890346686429</v>
      </c>
      <c r="E2672" s="128">
        <f t="shared" ca="1" si="174"/>
        <v>194251.87393978122</v>
      </c>
      <c r="F2672" s="124">
        <f t="shared" ca="1" si="175"/>
        <v>-0.30736103668937886</v>
      </c>
      <c r="G2672" s="128"/>
      <c r="H2672" s="128"/>
      <c r="I2672" s="124"/>
      <c r="J2672" s="125"/>
      <c r="K2672" s="128"/>
    </row>
    <row r="2673" spans="1:11" x14ac:dyDescent="0.3">
      <c r="A2673" s="73">
        <v>39967</v>
      </c>
      <c r="B2673" s="130">
        <v>931.76000999999997</v>
      </c>
      <c r="C2673" s="125">
        <f t="shared" si="172"/>
        <v>2.6020509034937023E-2</v>
      </c>
      <c r="D2673" s="128">
        <f t="shared" si="173"/>
        <v>26020.509034937022</v>
      </c>
      <c r="E2673" s="128">
        <f t="shared" ca="1" si="174"/>
        <v>194251.87393978122</v>
      </c>
      <c r="F2673" s="124">
        <f t="shared" ca="1" si="175"/>
        <v>-0.33637692569177069</v>
      </c>
      <c r="G2673" s="128"/>
      <c r="H2673" s="128"/>
      <c r="I2673" s="124"/>
      <c r="J2673" s="125"/>
      <c r="K2673" s="128"/>
    </row>
    <row r="2674" spans="1:11" x14ac:dyDescent="0.3">
      <c r="A2674" s="73">
        <v>39966</v>
      </c>
      <c r="B2674" s="130">
        <v>944.73999000000003</v>
      </c>
      <c r="C2674" s="125">
        <f t="shared" si="172"/>
        <v>3.8506740777667359E-2</v>
      </c>
      <c r="D2674" s="128">
        <f t="shared" si="173"/>
        <v>38506.740777667357</v>
      </c>
      <c r="E2674" s="128">
        <f t="shared" ca="1" si="174"/>
        <v>194251.87393978122</v>
      </c>
      <c r="F2674" s="124">
        <f t="shared" ca="1" si="175"/>
        <v>-0.3140139241843467</v>
      </c>
      <c r="G2674" s="128"/>
      <c r="H2674" s="128"/>
      <c r="I2674" s="124"/>
      <c r="J2674" s="125"/>
      <c r="K2674" s="128"/>
    </row>
    <row r="2675" spans="1:11" x14ac:dyDescent="0.3">
      <c r="A2675" s="73">
        <v>39965</v>
      </c>
      <c r="B2675" s="130">
        <v>942.86999500000002</v>
      </c>
      <c r="C2675" s="125">
        <f t="shared" si="172"/>
        <v>6.7948067302758819E-2</v>
      </c>
      <c r="D2675" s="128">
        <f t="shared" si="173"/>
        <v>67948.06730275882</v>
      </c>
      <c r="E2675" s="128">
        <f t="shared" ca="1" si="174"/>
        <v>194251.87393978122</v>
      </c>
      <c r="F2675" s="124">
        <f t="shared" ca="1" si="175"/>
        <v>-0.31559541351265563</v>
      </c>
      <c r="G2675" s="128"/>
      <c r="H2675" s="128"/>
      <c r="I2675" s="124"/>
      <c r="J2675" s="125"/>
      <c r="K2675" s="128"/>
    </row>
    <row r="2676" spans="1:11" x14ac:dyDescent="0.3">
      <c r="A2676" s="73">
        <v>39962</v>
      </c>
      <c r="B2676" s="130">
        <v>919.14001499999995</v>
      </c>
      <c r="C2676" s="125">
        <f t="shared" si="172"/>
        <v>2.9191449489580634E-2</v>
      </c>
      <c r="D2676" s="128">
        <f t="shared" si="173"/>
        <v>29191.449489580635</v>
      </c>
      <c r="E2676" s="128">
        <f t="shared" ca="1" si="174"/>
        <v>194251.87393978122</v>
      </c>
      <c r="F2676" s="124">
        <f t="shared" ca="1" si="175"/>
        <v>-0.33668190419507982</v>
      </c>
      <c r="G2676" s="128"/>
      <c r="H2676" s="128"/>
      <c r="I2676" s="124"/>
      <c r="J2676" s="125"/>
      <c r="K2676" s="128"/>
    </row>
    <row r="2677" spans="1:11" x14ac:dyDescent="0.3">
      <c r="A2677" s="73">
        <v>39961</v>
      </c>
      <c r="B2677" s="130">
        <v>906.830017</v>
      </c>
      <c r="C2677" s="125">
        <f t="shared" si="172"/>
        <v>2.5918674134104203E-2</v>
      </c>
      <c r="D2677" s="128">
        <f t="shared" si="173"/>
        <v>25918.674134104203</v>
      </c>
      <c r="E2677" s="128">
        <f t="shared" ca="1" si="174"/>
        <v>194251.87393978122</v>
      </c>
      <c r="F2677" s="124">
        <f t="shared" ca="1" si="175"/>
        <v>-0.35244004215841396</v>
      </c>
      <c r="G2677" s="128"/>
      <c r="H2677" s="128"/>
      <c r="I2677" s="124"/>
      <c r="J2677" s="125"/>
      <c r="K2677" s="128"/>
    </row>
    <row r="2678" spans="1:11" x14ac:dyDescent="0.3">
      <c r="A2678" s="73">
        <v>39960</v>
      </c>
      <c r="B2678" s="130">
        <v>893.05999799999995</v>
      </c>
      <c r="C2678" s="125">
        <f t="shared" si="172"/>
        <v>-1.6832694890719146E-2</v>
      </c>
      <c r="D2678" s="128">
        <f t="shared" si="173"/>
        <v>-16832.694890719147</v>
      </c>
      <c r="E2678" s="128">
        <f t="shared" ca="1" si="174"/>
        <v>194251.87393978122</v>
      </c>
      <c r="F2678" s="124">
        <f t="shared" ca="1" si="175"/>
        <v>-0.36130620084028575</v>
      </c>
      <c r="G2678" s="128"/>
      <c r="H2678" s="128"/>
      <c r="I2678" s="124"/>
      <c r="J2678" s="125"/>
      <c r="K2678" s="128"/>
    </row>
    <row r="2679" spans="1:11" x14ac:dyDescent="0.3">
      <c r="A2679" s="73">
        <v>39959</v>
      </c>
      <c r="B2679" s="130">
        <v>910.330017</v>
      </c>
      <c r="C2679" s="125">
        <f t="shared" si="172"/>
        <v>1.1988331045580392E-3</v>
      </c>
      <c r="D2679" s="128">
        <f t="shared" si="173"/>
        <v>1198.8331045580392</v>
      </c>
      <c r="E2679" s="128">
        <f t="shared" ca="1" si="174"/>
        <v>194251.87393978122</v>
      </c>
      <c r="F2679" s="124">
        <f t="shared" ca="1" si="175"/>
        <v>-0.34548183885017869</v>
      </c>
      <c r="G2679" s="128"/>
      <c r="H2679" s="128"/>
      <c r="I2679" s="124"/>
      <c r="J2679" s="125"/>
      <c r="K2679" s="128"/>
    </row>
    <row r="2680" spans="1:11" x14ac:dyDescent="0.3">
      <c r="A2680" s="73">
        <v>39955</v>
      </c>
      <c r="B2680" s="130">
        <v>887</v>
      </c>
      <c r="C2680" s="125">
        <f t="shared" si="172"/>
        <v>-4.5446209128982229E-2</v>
      </c>
      <c r="D2680" s="128">
        <f t="shared" si="173"/>
        <v>-45446.209128982227</v>
      </c>
      <c r="E2680" s="128">
        <f t="shared" ca="1" si="174"/>
        <v>194251.87393978122</v>
      </c>
      <c r="F2680" s="124">
        <f t="shared" ca="1" si="175"/>
        <v>-0.35972857735120067</v>
      </c>
      <c r="G2680" s="128"/>
      <c r="H2680" s="128"/>
      <c r="I2680" s="124"/>
      <c r="J2680" s="125"/>
      <c r="K2680" s="128"/>
    </row>
    <row r="2681" spans="1:11" x14ac:dyDescent="0.3">
      <c r="A2681" s="73">
        <v>39954</v>
      </c>
      <c r="B2681" s="130">
        <v>888.330017</v>
      </c>
      <c r="C2681" s="125">
        <f t="shared" si="172"/>
        <v>-2.1005298366656544E-2</v>
      </c>
      <c r="D2681" s="128">
        <f t="shared" si="173"/>
        <v>-21005.298366656545</v>
      </c>
      <c r="E2681" s="128">
        <f t="shared" ca="1" si="174"/>
        <v>194251.87393978122</v>
      </c>
      <c r="F2681" s="124">
        <f t="shared" ca="1" si="175"/>
        <v>-0.35437850607484433</v>
      </c>
      <c r="G2681" s="128"/>
      <c r="H2681" s="128"/>
      <c r="I2681" s="124"/>
      <c r="J2681" s="125"/>
      <c r="K2681" s="128"/>
    </row>
    <row r="2682" spans="1:11" x14ac:dyDescent="0.3">
      <c r="A2682" s="73">
        <v>39953</v>
      </c>
      <c r="B2682" s="130">
        <v>903.46997099999999</v>
      </c>
      <c r="C2682" s="125">
        <f t="shared" si="172"/>
        <v>-1.7465506827945121E-2</v>
      </c>
      <c r="D2682" s="128">
        <f t="shared" si="173"/>
        <v>-17465.506827945122</v>
      </c>
      <c r="E2682" s="128">
        <f t="shared" ca="1" si="174"/>
        <v>194251.87393978122</v>
      </c>
      <c r="F2682" s="124">
        <f t="shared" ca="1" si="175"/>
        <v>-0.35204935163279261</v>
      </c>
      <c r="G2682" s="128"/>
      <c r="H2682" s="128"/>
      <c r="I2682" s="124"/>
      <c r="J2682" s="125"/>
      <c r="K2682" s="128"/>
    </row>
    <row r="2683" spans="1:11" x14ac:dyDescent="0.3">
      <c r="A2683" s="73">
        <v>39952</v>
      </c>
      <c r="B2683" s="130">
        <v>908.13000499999998</v>
      </c>
      <c r="C2683" s="125">
        <f t="shared" si="172"/>
        <v>4.7909018117844315E-3</v>
      </c>
      <c r="D2683" s="128">
        <f t="shared" si="173"/>
        <v>4790.9018117844316</v>
      </c>
      <c r="E2683" s="128">
        <f t="shared" ca="1" si="174"/>
        <v>194251.87393978122</v>
      </c>
      <c r="F2683" s="124">
        <f t="shared" ca="1" si="175"/>
        <v>-0.347002588270093</v>
      </c>
      <c r="G2683" s="128"/>
      <c r="H2683" s="128"/>
      <c r="I2683" s="124"/>
      <c r="J2683" s="125"/>
      <c r="K2683" s="128"/>
    </row>
    <row r="2684" spans="1:11" x14ac:dyDescent="0.3">
      <c r="A2684" s="73">
        <v>39951</v>
      </c>
      <c r="B2684" s="130">
        <v>909.71002199999998</v>
      </c>
      <c r="C2684" s="125">
        <f t="shared" si="172"/>
        <v>2.7225783995699082E-3</v>
      </c>
      <c r="D2684" s="128">
        <f t="shared" si="173"/>
        <v>2722.578399569908</v>
      </c>
      <c r="E2684" s="128">
        <f t="shared" ca="1" si="174"/>
        <v>194251.87393978122</v>
      </c>
      <c r="F2684" s="124">
        <f t="shared" ca="1" si="175"/>
        <v>-0.35636761953245877</v>
      </c>
      <c r="G2684" s="128"/>
      <c r="H2684" s="128"/>
      <c r="I2684" s="124"/>
      <c r="J2684" s="125"/>
      <c r="K2684" s="128"/>
    </row>
    <row r="2685" spans="1:11" x14ac:dyDescent="0.3">
      <c r="A2685" s="73">
        <v>39948</v>
      </c>
      <c r="B2685" s="130">
        <v>882.88000499999998</v>
      </c>
      <c r="C2685" s="125">
        <f t="shared" si="172"/>
        <v>6.1081056589453731E-3</v>
      </c>
      <c r="D2685" s="128">
        <f t="shared" si="173"/>
        <v>6108.1056589453729</v>
      </c>
      <c r="E2685" s="128">
        <f t="shared" ca="1" si="174"/>
        <v>194251.87393978122</v>
      </c>
      <c r="F2685" s="124">
        <f t="shared" ca="1" si="175"/>
        <v>-0.38114297196489988</v>
      </c>
      <c r="G2685" s="128"/>
      <c r="H2685" s="128"/>
      <c r="I2685" s="124"/>
      <c r="J2685" s="125"/>
      <c r="K2685" s="128"/>
    </row>
    <row r="2686" spans="1:11" x14ac:dyDescent="0.3">
      <c r="A2686" s="73">
        <v>39947</v>
      </c>
      <c r="B2686" s="130">
        <v>893.07000700000003</v>
      </c>
      <c r="C2686" s="125">
        <f t="shared" si="172"/>
        <v>2.3212393357574745E-2</v>
      </c>
      <c r="D2686" s="128">
        <f t="shared" si="173"/>
        <v>23212.393357574747</v>
      </c>
      <c r="E2686" s="128">
        <f t="shared" ca="1" si="174"/>
        <v>194251.87393978122</v>
      </c>
      <c r="F2686" s="124">
        <f t="shared" ca="1" si="175"/>
        <v>-0.37343808746098439</v>
      </c>
      <c r="G2686" s="128"/>
      <c r="H2686" s="128"/>
      <c r="I2686" s="124"/>
      <c r="J2686" s="125"/>
      <c r="K2686" s="128"/>
    </row>
    <row r="2687" spans="1:11" x14ac:dyDescent="0.3">
      <c r="A2687" s="73">
        <v>39946</v>
      </c>
      <c r="B2687" s="130">
        <v>883.919983</v>
      </c>
      <c r="C2687" s="125">
        <f t="shared" si="172"/>
        <v>1.1766823661345294E-2</v>
      </c>
      <c r="D2687" s="128">
        <f t="shared" si="173"/>
        <v>11766.823661345294</v>
      </c>
      <c r="E2687" s="128">
        <f t="shared" ca="1" si="174"/>
        <v>194251.87393978122</v>
      </c>
      <c r="F2687" s="124">
        <f t="shared" ca="1" si="175"/>
        <v>-0.37908215505415011</v>
      </c>
      <c r="G2687" s="128"/>
      <c r="H2687" s="128"/>
      <c r="I2687" s="124"/>
      <c r="J2687" s="125"/>
      <c r="K2687" s="128"/>
    </row>
    <row r="2688" spans="1:11" x14ac:dyDescent="0.3">
      <c r="A2688" s="73">
        <v>39945</v>
      </c>
      <c r="B2688" s="130">
        <v>908.34997599999997</v>
      </c>
      <c r="C2688" s="125">
        <f t="shared" si="172"/>
        <v>6.2198892229957004E-2</v>
      </c>
      <c r="D2688" s="128">
        <f t="shared" si="173"/>
        <v>62198.892229957004</v>
      </c>
      <c r="E2688" s="128">
        <f t="shared" ca="1" si="174"/>
        <v>194251.87393978122</v>
      </c>
      <c r="F2688" s="124">
        <f t="shared" ca="1" si="175"/>
        <v>-0.35516735473734606</v>
      </c>
      <c r="G2688" s="128"/>
      <c r="H2688" s="128"/>
      <c r="I2688" s="124"/>
      <c r="J2688" s="125"/>
      <c r="K2688" s="128"/>
    </row>
    <row r="2689" spans="1:11" x14ac:dyDescent="0.3">
      <c r="A2689" s="73">
        <v>39944</v>
      </c>
      <c r="B2689" s="130">
        <v>909.23999000000003</v>
      </c>
      <c r="C2689" s="125">
        <f t="shared" si="172"/>
        <v>6.0325803077214246E-2</v>
      </c>
      <c r="D2689" s="128">
        <f t="shared" si="173"/>
        <v>60325.803077214245</v>
      </c>
      <c r="E2689" s="128">
        <f t="shared" ca="1" si="174"/>
        <v>194251.87393978122</v>
      </c>
      <c r="F2689" s="124">
        <f t="shared" ca="1" si="175"/>
        <v>-0.35195007645822429</v>
      </c>
      <c r="G2689" s="128"/>
      <c r="H2689" s="128"/>
      <c r="I2689" s="124"/>
      <c r="J2689" s="125"/>
      <c r="K2689" s="128"/>
    </row>
    <row r="2690" spans="1:11" x14ac:dyDescent="0.3">
      <c r="A2690" s="73">
        <v>39941</v>
      </c>
      <c r="B2690" s="130">
        <v>929.22997999999995</v>
      </c>
      <c r="C2690" s="125">
        <f t="shared" si="172"/>
        <v>7.2728953574199728E-2</v>
      </c>
      <c r="D2690" s="128">
        <f t="shared" si="173"/>
        <v>72728.953574199724</v>
      </c>
      <c r="E2690" s="128">
        <f t="shared" ca="1" si="174"/>
        <v>194251.87393978122</v>
      </c>
      <c r="F2690" s="124">
        <f t="shared" ca="1" si="175"/>
        <v>-0.33795721716618765</v>
      </c>
      <c r="G2690" s="128"/>
      <c r="H2690" s="128"/>
      <c r="I2690" s="124"/>
      <c r="J2690" s="125"/>
      <c r="K2690" s="128"/>
    </row>
    <row r="2691" spans="1:11" x14ac:dyDescent="0.3">
      <c r="A2691" s="73">
        <v>39940</v>
      </c>
      <c r="B2691" s="130">
        <v>907.39001499999995</v>
      </c>
      <c r="C2691" s="125">
        <f t="shared" si="172"/>
        <v>6.511178644344584E-2</v>
      </c>
      <c r="D2691" s="128">
        <f t="shared" si="173"/>
        <v>65111.786443445839</v>
      </c>
      <c r="E2691" s="128">
        <f t="shared" ca="1" si="174"/>
        <v>194251.87393978122</v>
      </c>
      <c r="F2691" s="124">
        <f t="shared" ca="1" si="175"/>
        <v>-0.34639266139007463</v>
      </c>
      <c r="G2691" s="128"/>
      <c r="H2691" s="128"/>
      <c r="I2691" s="124"/>
      <c r="J2691" s="125"/>
      <c r="K2691" s="128"/>
    </row>
    <row r="2692" spans="1:11" x14ac:dyDescent="0.3">
      <c r="A2692" s="73">
        <v>39939</v>
      </c>
      <c r="B2692" s="130">
        <v>919.53002900000001</v>
      </c>
      <c r="C2692" s="125">
        <f t="shared" si="172"/>
        <v>9.0071770589605027E-2</v>
      </c>
      <c r="D2692" s="128">
        <f t="shared" si="173"/>
        <v>90071.770589605032</v>
      </c>
      <c r="E2692" s="128">
        <f t="shared" ca="1" si="174"/>
        <v>194251.87393978122</v>
      </c>
      <c r="F2692" s="124">
        <f t="shared" ca="1" si="175"/>
        <v>-0.3421026318803001</v>
      </c>
      <c r="G2692" s="128"/>
      <c r="H2692" s="128"/>
      <c r="I2692" s="124"/>
      <c r="J2692" s="125"/>
      <c r="K2692" s="128"/>
    </row>
    <row r="2693" spans="1:11" x14ac:dyDescent="0.3">
      <c r="A2693" s="73">
        <v>39938</v>
      </c>
      <c r="B2693" s="130">
        <v>903.79998799999998</v>
      </c>
      <c r="C2693" s="125">
        <f t="shared" si="172"/>
        <v>6.3194016946289455E-2</v>
      </c>
      <c r="D2693" s="128">
        <f t="shared" si="173"/>
        <v>63194.016946289456</v>
      </c>
      <c r="E2693" s="128">
        <f t="shared" ca="1" si="174"/>
        <v>194251.87393978122</v>
      </c>
      <c r="F2693" s="124">
        <f t="shared" ca="1" si="175"/>
        <v>-0.35098413505471415</v>
      </c>
      <c r="G2693" s="128"/>
      <c r="H2693" s="128"/>
      <c r="I2693" s="124"/>
      <c r="J2693" s="125"/>
      <c r="K2693" s="128"/>
    </row>
    <row r="2694" spans="1:11" x14ac:dyDescent="0.3">
      <c r="A2694" s="73">
        <v>39937</v>
      </c>
      <c r="B2694" s="130">
        <v>907.23999000000003</v>
      </c>
      <c r="C2694" s="125">
        <f t="shared" si="172"/>
        <v>8.9921759813517355E-2</v>
      </c>
      <c r="D2694" s="128">
        <f t="shared" si="173"/>
        <v>89921.759813517361</v>
      </c>
      <c r="E2694" s="128">
        <f t="shared" ca="1" si="174"/>
        <v>194251.87393978122</v>
      </c>
      <c r="F2694" s="124">
        <f t="shared" ca="1" si="175"/>
        <v>-0.36031476344030877</v>
      </c>
      <c r="G2694" s="128"/>
      <c r="H2694" s="128"/>
      <c r="I2694" s="124"/>
      <c r="J2694" s="125"/>
      <c r="K2694" s="128"/>
    </row>
    <row r="2695" spans="1:11" x14ac:dyDescent="0.3">
      <c r="A2695" s="73">
        <v>39934</v>
      </c>
      <c r="B2695" s="130">
        <v>877.52002000000005</v>
      </c>
      <c r="C2695" s="125">
        <f t="shared" si="172"/>
        <v>9.107686543910587E-3</v>
      </c>
      <c r="D2695" s="128">
        <f t="shared" si="173"/>
        <v>9107.6865439105877</v>
      </c>
      <c r="E2695" s="128">
        <f t="shared" ca="1" si="174"/>
        <v>194251.87393978122</v>
      </c>
      <c r="F2695" s="124">
        <f t="shared" ca="1" si="175"/>
        <v>-0.37653551624903558</v>
      </c>
      <c r="G2695" s="128"/>
      <c r="H2695" s="128"/>
      <c r="I2695" s="124"/>
      <c r="J2695" s="125"/>
      <c r="K2695" s="128"/>
    </row>
    <row r="2696" spans="1:11" x14ac:dyDescent="0.3">
      <c r="A2696" s="73">
        <v>39933</v>
      </c>
      <c r="B2696" s="130">
        <v>872.80999799999995</v>
      </c>
      <c r="C2696" s="125">
        <f t="shared" ref="C2696:C2759" si="176">B2696/B2706-1</f>
        <v>8.6790825195295351E-3</v>
      </c>
      <c r="D2696" s="128">
        <f t="shared" ref="D2696:D2759" si="177">C2696*$B$5</f>
        <v>8679.0825195295347</v>
      </c>
      <c r="E2696" s="128">
        <f t="shared" ref="E2696:E2759" ca="1" si="178">ABS(_xlfn.PERCENTILE.INC(OFFSET(D2696,0,0,Window),1-VaRLevel))</f>
        <v>194251.87393978122</v>
      </c>
      <c r="F2696" s="124">
        <f t="shared" ca="1" si="175"/>
        <v>-0.38269327167081235</v>
      </c>
      <c r="G2696" s="128"/>
      <c r="H2696" s="128"/>
      <c r="I2696" s="124"/>
      <c r="J2696" s="125"/>
      <c r="K2696" s="128"/>
    </row>
    <row r="2697" spans="1:11" x14ac:dyDescent="0.3">
      <c r="A2697" s="73">
        <v>39932</v>
      </c>
      <c r="B2697" s="130">
        <v>873.64001499999995</v>
      </c>
      <c r="C2697" s="125">
        <f t="shared" si="176"/>
        <v>2.5326874927415588E-2</v>
      </c>
      <c r="D2697" s="128">
        <f t="shared" si="177"/>
        <v>25326.874927415589</v>
      </c>
      <c r="E2697" s="128">
        <f t="shared" ca="1" si="178"/>
        <v>194251.87393978122</v>
      </c>
      <c r="F2697" s="124">
        <f t="shared" ref="F2697:F2760" ca="1" si="179">B2697/OFFSET(B2697,250,0)-1</f>
        <v>-0.38010697484186728</v>
      </c>
      <c r="G2697" s="128"/>
      <c r="H2697" s="128"/>
      <c r="I2697" s="124"/>
      <c r="J2697" s="125"/>
      <c r="K2697" s="128"/>
    </row>
    <row r="2698" spans="1:11" x14ac:dyDescent="0.3">
      <c r="A2698" s="73">
        <v>39931</v>
      </c>
      <c r="B2698" s="130">
        <v>855.15997300000004</v>
      </c>
      <c r="C2698" s="125">
        <f t="shared" si="176"/>
        <v>1.6232885323826496E-2</v>
      </c>
      <c r="D2698" s="128">
        <f t="shared" si="177"/>
        <v>16232.885323826496</v>
      </c>
      <c r="E2698" s="128">
        <f t="shared" ca="1" si="178"/>
        <v>194251.87393978122</v>
      </c>
      <c r="F2698" s="124">
        <f t="shared" ca="1" si="179"/>
        <v>-0.38281887572502815</v>
      </c>
      <c r="G2698" s="128"/>
      <c r="H2698" s="128"/>
      <c r="I2698" s="124"/>
      <c r="J2698" s="125"/>
      <c r="K2698" s="128"/>
    </row>
    <row r="2699" spans="1:11" x14ac:dyDescent="0.3">
      <c r="A2699" s="73">
        <v>39930</v>
      </c>
      <c r="B2699" s="130">
        <v>857.51000999999997</v>
      </c>
      <c r="C2699" s="125">
        <f t="shared" si="176"/>
        <v>-1.4206677633404885E-3</v>
      </c>
      <c r="D2699" s="128">
        <f t="shared" si="177"/>
        <v>-1420.6677633404886</v>
      </c>
      <c r="E2699" s="128">
        <f t="shared" ca="1" si="178"/>
        <v>194251.87393978122</v>
      </c>
      <c r="F2699" s="124">
        <f t="shared" ca="1" si="179"/>
        <v>-0.38350320907205881</v>
      </c>
      <c r="G2699" s="128"/>
      <c r="H2699" s="128"/>
      <c r="I2699" s="124"/>
      <c r="J2699" s="125"/>
      <c r="K2699" s="128"/>
    </row>
    <row r="2700" spans="1:11" x14ac:dyDescent="0.3">
      <c r="A2700" s="73">
        <v>39927</v>
      </c>
      <c r="B2700" s="130">
        <v>866.22997999999995</v>
      </c>
      <c r="C2700" s="125">
        <f t="shared" si="176"/>
        <v>1.1289322432262328E-2</v>
      </c>
      <c r="D2700" s="128">
        <f t="shared" si="177"/>
        <v>11289.322432262328</v>
      </c>
      <c r="E2700" s="128">
        <f t="shared" ca="1" si="178"/>
        <v>194251.87393978122</v>
      </c>
      <c r="F2700" s="124">
        <f t="shared" ca="1" si="179"/>
        <v>-0.37965583398259717</v>
      </c>
      <c r="G2700" s="128"/>
      <c r="H2700" s="128"/>
      <c r="I2700" s="124"/>
      <c r="J2700" s="125"/>
      <c r="K2700" s="128"/>
    </row>
    <row r="2701" spans="1:11" x14ac:dyDescent="0.3">
      <c r="A2701" s="73">
        <v>39926</v>
      </c>
      <c r="B2701" s="130">
        <v>851.919983</v>
      </c>
      <c r="C2701" s="125">
        <f t="shared" si="176"/>
        <v>3.2430087347438574E-2</v>
      </c>
      <c r="D2701" s="128">
        <f t="shared" si="177"/>
        <v>32430.087347438573</v>
      </c>
      <c r="E2701" s="128">
        <f t="shared" ca="1" si="178"/>
        <v>194251.87393978122</v>
      </c>
      <c r="F2701" s="124">
        <f t="shared" ca="1" si="179"/>
        <v>-0.39054541026050471</v>
      </c>
      <c r="G2701" s="128"/>
      <c r="H2701" s="128"/>
      <c r="I2701" s="124"/>
      <c r="J2701" s="125"/>
      <c r="K2701" s="128"/>
    </row>
    <row r="2702" spans="1:11" x14ac:dyDescent="0.3">
      <c r="A2702" s="73">
        <v>39925</v>
      </c>
      <c r="B2702" s="130">
        <v>843.54998799999998</v>
      </c>
      <c r="C2702" s="125">
        <f t="shared" si="176"/>
        <v>3.4332659446989044E-2</v>
      </c>
      <c r="D2702" s="128">
        <f t="shared" si="177"/>
        <v>34332.659446989048</v>
      </c>
      <c r="E2702" s="128">
        <f t="shared" ca="1" si="178"/>
        <v>194251.87393978122</v>
      </c>
      <c r="F2702" s="124">
        <f t="shared" ca="1" si="179"/>
        <v>-0.39261385867221699</v>
      </c>
      <c r="G2702" s="128"/>
      <c r="H2702" s="128"/>
      <c r="I2702" s="124"/>
      <c r="J2702" s="125"/>
      <c r="K2702" s="128"/>
    </row>
    <row r="2703" spans="1:11" x14ac:dyDescent="0.3">
      <c r="A2703" s="73">
        <v>39924</v>
      </c>
      <c r="B2703" s="130">
        <v>850.080017</v>
      </c>
      <c r="C2703" s="125">
        <f t="shared" si="176"/>
        <v>1.7475029144324861E-2</v>
      </c>
      <c r="D2703" s="128">
        <f t="shared" si="177"/>
        <v>17475.029144324861</v>
      </c>
      <c r="E2703" s="128">
        <f t="shared" ca="1" si="178"/>
        <v>194251.87393978122</v>
      </c>
      <c r="F2703" s="124">
        <f t="shared" ca="1" si="179"/>
        <v>-0.38396876382547429</v>
      </c>
      <c r="G2703" s="128"/>
      <c r="H2703" s="128"/>
      <c r="I2703" s="124"/>
      <c r="J2703" s="125"/>
      <c r="K2703" s="128"/>
    </row>
    <row r="2704" spans="1:11" x14ac:dyDescent="0.3">
      <c r="A2704" s="73">
        <v>39923</v>
      </c>
      <c r="B2704" s="130">
        <v>832.39001499999995</v>
      </c>
      <c r="C2704" s="125">
        <f t="shared" si="176"/>
        <v>-1.1999982195845749E-2</v>
      </c>
      <c r="D2704" s="128">
        <f t="shared" si="177"/>
        <v>-11999.982195845749</v>
      </c>
      <c r="E2704" s="128">
        <f t="shared" ca="1" si="178"/>
        <v>194251.87393978122</v>
      </c>
      <c r="F2704" s="124">
        <f t="shared" ca="1" si="179"/>
        <v>-0.39503899102235607</v>
      </c>
      <c r="G2704" s="128"/>
      <c r="H2704" s="128"/>
      <c r="I2704" s="124"/>
      <c r="J2704" s="125"/>
      <c r="K2704" s="128"/>
    </row>
    <row r="2705" spans="1:11" x14ac:dyDescent="0.3">
      <c r="A2705" s="73">
        <v>39920</v>
      </c>
      <c r="B2705" s="130">
        <v>869.59997599999997</v>
      </c>
      <c r="C2705" s="125">
        <f t="shared" si="176"/>
        <v>4.2210947996051296E-2</v>
      </c>
      <c r="D2705" s="128">
        <f t="shared" si="177"/>
        <v>42210.947996051298</v>
      </c>
      <c r="E2705" s="128">
        <f t="shared" ca="1" si="178"/>
        <v>194251.87393978122</v>
      </c>
      <c r="F2705" s="124">
        <f t="shared" ca="1" si="179"/>
        <v>-0.37356379374514148</v>
      </c>
      <c r="G2705" s="128"/>
      <c r="H2705" s="128"/>
      <c r="I2705" s="124"/>
      <c r="J2705" s="125"/>
      <c r="K2705" s="128"/>
    </row>
    <row r="2706" spans="1:11" x14ac:dyDescent="0.3">
      <c r="A2706" s="73">
        <v>39919</v>
      </c>
      <c r="B2706" s="130">
        <v>865.29998799999998</v>
      </c>
      <c r="C2706" s="125">
        <f t="shared" si="176"/>
        <v>6.6849102263112359E-2</v>
      </c>
      <c r="D2706" s="128">
        <f t="shared" si="177"/>
        <v>66849.102263112363</v>
      </c>
      <c r="E2706" s="128">
        <f t="shared" ca="1" si="178"/>
        <v>194251.87393978122</v>
      </c>
      <c r="F2706" s="124">
        <f t="shared" ca="1" si="179"/>
        <v>-0.37762976028404016</v>
      </c>
      <c r="G2706" s="128"/>
      <c r="H2706" s="128"/>
      <c r="I2706" s="124"/>
      <c r="J2706" s="125"/>
      <c r="K2706" s="128"/>
    </row>
    <row r="2707" spans="1:11" x14ac:dyDescent="0.3">
      <c r="A2707" s="73">
        <v>39918</v>
      </c>
      <c r="B2707" s="130">
        <v>852.05999799999995</v>
      </c>
      <c r="C2707" s="125">
        <f t="shared" si="176"/>
        <v>6.7918336746076058E-2</v>
      </c>
      <c r="D2707" s="128">
        <f t="shared" si="177"/>
        <v>67918.336746076064</v>
      </c>
      <c r="E2707" s="128">
        <f t="shared" ca="1" si="178"/>
        <v>194251.87393978122</v>
      </c>
      <c r="F2707" s="124">
        <f t="shared" ca="1" si="179"/>
        <v>-0.37603623335031944</v>
      </c>
      <c r="G2707" s="128"/>
      <c r="H2707" s="128"/>
      <c r="I2707" s="124"/>
      <c r="J2707" s="125"/>
      <c r="K2707" s="128"/>
    </row>
    <row r="2708" spans="1:11" x14ac:dyDescent="0.3">
      <c r="A2708" s="73">
        <v>39917</v>
      </c>
      <c r="B2708" s="130">
        <v>841.5</v>
      </c>
      <c r="C2708" s="125">
        <f t="shared" si="176"/>
        <v>6.8530683291569972E-2</v>
      </c>
      <c r="D2708" s="128">
        <f t="shared" si="177"/>
        <v>68530.683291569978</v>
      </c>
      <c r="E2708" s="128">
        <f t="shared" ca="1" si="178"/>
        <v>194251.87393978122</v>
      </c>
      <c r="F2708" s="124">
        <f t="shared" ca="1" si="179"/>
        <v>-0.38338546354319458</v>
      </c>
      <c r="G2708" s="128"/>
      <c r="H2708" s="128"/>
      <c r="I2708" s="124"/>
      <c r="J2708" s="125"/>
      <c r="K2708" s="128"/>
    </row>
    <row r="2709" spans="1:11" x14ac:dyDescent="0.3">
      <c r="A2709" s="73">
        <v>39916</v>
      </c>
      <c r="B2709" s="130">
        <v>858.72997999999995</v>
      </c>
      <c r="C2709" s="125">
        <f t="shared" si="176"/>
        <v>5.2442554471057612E-2</v>
      </c>
      <c r="D2709" s="128">
        <f t="shared" si="177"/>
        <v>52442.554471057614</v>
      </c>
      <c r="E2709" s="128">
        <f t="shared" ca="1" si="178"/>
        <v>194251.87393978122</v>
      </c>
      <c r="F2709" s="124">
        <f t="shared" ca="1" si="179"/>
        <v>-0.35648183475340101</v>
      </c>
      <c r="G2709" s="128"/>
      <c r="H2709" s="128"/>
      <c r="I2709" s="124"/>
      <c r="J2709" s="125"/>
      <c r="K2709" s="128"/>
    </row>
    <row r="2710" spans="1:11" x14ac:dyDescent="0.3">
      <c r="A2710" s="73">
        <v>39912</v>
      </c>
      <c r="B2710" s="130">
        <v>856.55999799999995</v>
      </c>
      <c r="C2710" s="125">
        <f t="shared" si="176"/>
        <v>2.845617922200927E-2</v>
      </c>
      <c r="D2710" s="128">
        <f t="shared" si="177"/>
        <v>28456.179222009268</v>
      </c>
      <c r="E2710" s="128">
        <f t="shared" ca="1" si="178"/>
        <v>194251.87393978122</v>
      </c>
      <c r="F2710" s="124">
        <f t="shared" ca="1" si="179"/>
        <v>-0.35515535953564614</v>
      </c>
      <c r="G2710" s="128"/>
      <c r="H2710" s="128"/>
      <c r="I2710" s="124"/>
      <c r="J2710" s="125"/>
      <c r="K2710" s="128"/>
    </row>
    <row r="2711" spans="1:11" x14ac:dyDescent="0.3">
      <c r="A2711" s="73">
        <v>39911</v>
      </c>
      <c r="B2711" s="130">
        <v>825.15997300000004</v>
      </c>
      <c r="C2711" s="125">
        <f t="shared" si="176"/>
        <v>1.3859497629506334E-2</v>
      </c>
      <c r="D2711" s="128">
        <f t="shared" si="177"/>
        <v>13859.497629506335</v>
      </c>
      <c r="E2711" s="128">
        <f t="shared" ca="1" si="178"/>
        <v>194251.87393978122</v>
      </c>
      <c r="F2711" s="124">
        <f t="shared" ca="1" si="179"/>
        <v>-0.38089628816836107</v>
      </c>
      <c r="G2711" s="128"/>
      <c r="H2711" s="128"/>
      <c r="I2711" s="124"/>
      <c r="J2711" s="125"/>
      <c r="K2711" s="128"/>
    </row>
    <row r="2712" spans="1:11" x14ac:dyDescent="0.3">
      <c r="A2712" s="73">
        <v>39910</v>
      </c>
      <c r="B2712" s="130">
        <v>815.54998799999998</v>
      </c>
      <c r="C2712" s="125">
        <f t="shared" si="176"/>
        <v>1.1698001610789932E-2</v>
      </c>
      <c r="D2712" s="128">
        <f t="shared" si="177"/>
        <v>11698.001610789932</v>
      </c>
      <c r="E2712" s="128">
        <f t="shared" ca="1" si="178"/>
        <v>194251.87393978122</v>
      </c>
      <c r="F2712" s="124">
        <f t="shared" ca="1" si="179"/>
        <v>-0.40057332797170775</v>
      </c>
      <c r="G2712" s="128"/>
      <c r="H2712" s="128"/>
      <c r="I2712" s="124"/>
      <c r="J2712" s="125"/>
      <c r="K2712" s="128"/>
    </row>
    <row r="2713" spans="1:11" x14ac:dyDescent="0.3">
      <c r="A2713" s="73">
        <v>39909</v>
      </c>
      <c r="B2713" s="130">
        <v>835.47997999999995</v>
      </c>
      <c r="C2713" s="125">
        <f t="shared" si="176"/>
        <v>1.5262719656183199E-2</v>
      </c>
      <c r="D2713" s="128">
        <f t="shared" si="177"/>
        <v>15262.719656183199</v>
      </c>
      <c r="E2713" s="128">
        <f t="shared" ca="1" si="178"/>
        <v>194251.87393978122</v>
      </c>
      <c r="F2713" s="124">
        <f t="shared" ca="1" si="179"/>
        <v>-0.38317744230800854</v>
      </c>
      <c r="G2713" s="128"/>
      <c r="H2713" s="128"/>
      <c r="I2713" s="124"/>
      <c r="J2713" s="125"/>
      <c r="K2713" s="128"/>
    </row>
    <row r="2714" spans="1:11" x14ac:dyDescent="0.3">
      <c r="A2714" s="73">
        <v>39906</v>
      </c>
      <c r="B2714" s="130">
        <v>842.5</v>
      </c>
      <c r="C2714" s="125">
        <f t="shared" si="176"/>
        <v>9.6234449888304985E-2</v>
      </c>
      <c r="D2714" s="128">
        <f t="shared" si="177"/>
        <v>96234.449888304982</v>
      </c>
      <c r="E2714" s="128">
        <f t="shared" ca="1" si="178"/>
        <v>194251.87393978122</v>
      </c>
      <c r="F2714" s="124">
        <f t="shared" ca="1" si="179"/>
        <v>-0.38302797725581739</v>
      </c>
      <c r="G2714" s="128"/>
      <c r="H2714" s="128"/>
      <c r="I2714" s="124"/>
      <c r="J2714" s="125"/>
      <c r="K2714" s="128"/>
    </row>
    <row r="2715" spans="1:11" x14ac:dyDescent="0.3">
      <c r="A2715" s="73">
        <v>39905</v>
      </c>
      <c r="B2715" s="130">
        <v>834.38000499999998</v>
      </c>
      <c r="C2715" s="125">
        <f t="shared" si="176"/>
        <v>6.4205944100467649E-2</v>
      </c>
      <c r="D2715" s="128">
        <f t="shared" si="177"/>
        <v>64205.944100467648</v>
      </c>
      <c r="E2715" s="128">
        <f t="shared" ca="1" si="178"/>
        <v>194251.87393978122</v>
      </c>
      <c r="F2715" s="124">
        <f t="shared" ca="1" si="179"/>
        <v>-0.39209059022576176</v>
      </c>
      <c r="G2715" s="128"/>
      <c r="H2715" s="128"/>
      <c r="I2715" s="124"/>
      <c r="J2715" s="125"/>
      <c r="K2715" s="128"/>
    </row>
    <row r="2716" spans="1:11" x14ac:dyDescent="0.3">
      <c r="A2716" s="73">
        <v>39904</v>
      </c>
      <c r="B2716" s="130">
        <v>811.080017</v>
      </c>
      <c r="C2716" s="125">
        <f t="shared" si="176"/>
        <v>2.1061297293977654E-2</v>
      </c>
      <c r="D2716" s="128">
        <f t="shared" si="177"/>
        <v>21061.297293977655</v>
      </c>
      <c r="E2716" s="128">
        <f t="shared" ca="1" si="178"/>
        <v>194251.87393978122</v>
      </c>
      <c r="F2716" s="124">
        <f t="shared" ca="1" si="179"/>
        <v>-0.40814360566590302</v>
      </c>
      <c r="G2716" s="128"/>
      <c r="H2716" s="128"/>
      <c r="I2716" s="124"/>
      <c r="J2716" s="125"/>
      <c r="K2716" s="128"/>
    </row>
    <row r="2717" spans="1:11" x14ac:dyDescent="0.3">
      <c r="A2717" s="73">
        <v>39903</v>
      </c>
      <c r="B2717" s="130">
        <v>797.86999500000002</v>
      </c>
      <c r="C2717" s="125">
        <f t="shared" si="176"/>
        <v>2.5381689362705462E-2</v>
      </c>
      <c r="D2717" s="128">
        <f t="shared" si="177"/>
        <v>25381.689362705463</v>
      </c>
      <c r="E2717" s="128">
        <f t="shared" ca="1" si="178"/>
        <v>194251.87393978122</v>
      </c>
      <c r="F2717" s="124">
        <f t="shared" ca="1" si="179"/>
        <v>-0.41731970070921676</v>
      </c>
      <c r="G2717" s="128"/>
      <c r="H2717" s="128"/>
      <c r="I2717" s="124"/>
      <c r="J2717" s="125"/>
      <c r="K2717" s="128"/>
    </row>
    <row r="2718" spans="1:11" x14ac:dyDescent="0.3">
      <c r="A2718" s="73">
        <v>39902</v>
      </c>
      <c r="B2718" s="130">
        <v>787.53002900000001</v>
      </c>
      <c r="C2718" s="125">
        <f t="shared" si="176"/>
        <v>4.462191212334865E-2</v>
      </c>
      <c r="D2718" s="128">
        <f t="shared" si="177"/>
        <v>44621.912123348651</v>
      </c>
      <c r="E2718" s="128">
        <f t="shared" ca="1" si="178"/>
        <v>194251.87393978122</v>
      </c>
      <c r="F2718" s="124">
        <f t="shared" ca="1" si="179"/>
        <v>-0.42412231373385079</v>
      </c>
      <c r="G2718" s="128"/>
      <c r="H2718" s="128"/>
      <c r="I2718" s="124"/>
      <c r="J2718" s="125"/>
      <c r="K2718" s="128"/>
    </row>
    <row r="2719" spans="1:11" x14ac:dyDescent="0.3">
      <c r="A2719" s="73">
        <v>39899</v>
      </c>
      <c r="B2719" s="130">
        <v>815.94000200000005</v>
      </c>
      <c r="C2719" s="125">
        <f t="shared" si="176"/>
        <v>7.8501110226704585E-2</v>
      </c>
      <c r="D2719" s="128">
        <f t="shared" si="177"/>
        <v>78501.110226704579</v>
      </c>
      <c r="E2719" s="128">
        <f t="shared" ca="1" si="178"/>
        <v>194251.87393978122</v>
      </c>
      <c r="F2719" s="124">
        <f t="shared" ca="1" si="179"/>
        <v>-0.40450162033959947</v>
      </c>
      <c r="G2719" s="128"/>
      <c r="H2719" s="128"/>
      <c r="I2719" s="124"/>
      <c r="J2719" s="125"/>
      <c r="K2719" s="128"/>
    </row>
    <row r="2720" spans="1:11" x14ac:dyDescent="0.3">
      <c r="A2720" s="73">
        <v>39898</v>
      </c>
      <c r="B2720" s="130">
        <v>832.85998500000005</v>
      </c>
      <c r="C2720" s="125">
        <f t="shared" si="176"/>
        <v>0.10938540119595874</v>
      </c>
      <c r="D2720" s="128">
        <f t="shared" si="177"/>
        <v>109385.40119595874</v>
      </c>
      <c r="E2720" s="128">
        <f t="shared" ca="1" si="178"/>
        <v>194251.87393978122</v>
      </c>
      <c r="F2720" s="124">
        <f t="shared" ca="1" si="179"/>
        <v>-0.37033339695043199</v>
      </c>
      <c r="G2720" s="128"/>
      <c r="H2720" s="128"/>
      <c r="I2720" s="124"/>
      <c r="J2720" s="125"/>
      <c r="K2720" s="128"/>
    </row>
    <row r="2721" spans="1:11" x14ac:dyDescent="0.3">
      <c r="A2721" s="73">
        <v>39897</v>
      </c>
      <c r="B2721" s="130">
        <v>813.88000499999998</v>
      </c>
      <c r="C2721" s="125">
        <f t="shared" si="176"/>
        <v>0.12825776578111681</v>
      </c>
      <c r="D2721" s="128">
        <f t="shared" si="177"/>
        <v>128257.7657811168</v>
      </c>
      <c r="E2721" s="128">
        <f t="shared" ca="1" si="178"/>
        <v>194251.87393978122</v>
      </c>
      <c r="F2721" s="124">
        <f t="shared" ca="1" si="179"/>
        <v>-0.38118335871893483</v>
      </c>
      <c r="G2721" s="128"/>
      <c r="H2721" s="128"/>
      <c r="I2721" s="124"/>
      <c r="J2721" s="125"/>
      <c r="K2721" s="128"/>
    </row>
    <row r="2722" spans="1:11" x14ac:dyDescent="0.3">
      <c r="A2722" s="73">
        <v>39896</v>
      </c>
      <c r="B2722" s="130">
        <v>806.11999500000002</v>
      </c>
      <c r="C2722" s="125">
        <f t="shared" si="176"/>
        <v>0.12023349344858802</v>
      </c>
      <c r="D2722" s="128">
        <f t="shared" si="177"/>
        <v>120233.49344858802</v>
      </c>
      <c r="E2722" s="128">
        <f t="shared" ca="1" si="178"/>
        <v>194251.87393978122</v>
      </c>
      <c r="F2722" s="124">
        <f t="shared" ca="1" si="179"/>
        <v>-0.39195632020911531</v>
      </c>
      <c r="G2722" s="128"/>
      <c r="H2722" s="128"/>
      <c r="I2722" s="124"/>
      <c r="J2722" s="125"/>
      <c r="K2722" s="128"/>
    </row>
    <row r="2723" spans="1:11" x14ac:dyDescent="0.3">
      <c r="A2723" s="73">
        <v>39895</v>
      </c>
      <c r="B2723" s="130">
        <v>822.919983</v>
      </c>
      <c r="C2723" s="125">
        <f t="shared" si="176"/>
        <v>0.21638352730089983</v>
      </c>
      <c r="D2723" s="128">
        <f t="shared" si="177"/>
        <v>216383.52730089982</v>
      </c>
      <c r="E2723" s="128">
        <f t="shared" ca="1" si="178"/>
        <v>194251.87393978122</v>
      </c>
      <c r="F2723" s="124">
        <f t="shared" ca="1" si="179"/>
        <v>-0.38639805243936809</v>
      </c>
      <c r="G2723" s="128"/>
      <c r="H2723" s="128"/>
      <c r="I2723" s="124"/>
      <c r="J2723" s="125"/>
      <c r="K2723" s="128"/>
    </row>
    <row r="2724" spans="1:11" x14ac:dyDescent="0.3">
      <c r="A2724" s="73">
        <v>39892</v>
      </c>
      <c r="B2724" s="130">
        <v>768.53997800000002</v>
      </c>
      <c r="C2724" s="125">
        <f t="shared" si="176"/>
        <v>0.12461583946987154</v>
      </c>
      <c r="D2724" s="128">
        <f t="shared" si="177"/>
        <v>124615.83946987154</v>
      </c>
      <c r="E2724" s="128">
        <f t="shared" ca="1" si="178"/>
        <v>194251.87393978122</v>
      </c>
      <c r="F2724" s="124">
        <f t="shared" ca="1" si="179"/>
        <v>-0.43196920621711321</v>
      </c>
      <c r="G2724" s="128"/>
      <c r="H2724" s="128"/>
      <c r="I2724" s="124"/>
      <c r="J2724" s="125"/>
      <c r="K2724" s="128"/>
    </row>
    <row r="2725" spans="1:11" x14ac:dyDescent="0.3">
      <c r="A2725" s="73">
        <v>39891</v>
      </c>
      <c r="B2725" s="130">
        <v>784.03997800000002</v>
      </c>
      <c r="C2725" s="125">
        <f t="shared" si="176"/>
        <v>0.148692391450163</v>
      </c>
      <c r="D2725" s="128">
        <f t="shared" si="177"/>
        <v>148692.39145016301</v>
      </c>
      <c r="E2725" s="128">
        <f t="shared" ca="1" si="178"/>
        <v>194251.87393978122</v>
      </c>
      <c r="F2725" s="124">
        <f t="shared" ca="1" si="179"/>
        <v>-0.41917801945662569</v>
      </c>
      <c r="G2725" s="128"/>
      <c r="H2725" s="128"/>
      <c r="I2725" s="124"/>
      <c r="J2725" s="125"/>
      <c r="K2725" s="128"/>
    </row>
    <row r="2726" spans="1:11" x14ac:dyDescent="0.3">
      <c r="A2726" s="73">
        <v>39890</v>
      </c>
      <c r="B2726" s="130">
        <v>794.34997599999997</v>
      </c>
      <c r="C2726" s="125">
        <f t="shared" si="176"/>
        <v>0.11429851385454914</v>
      </c>
      <c r="D2726" s="128">
        <f t="shared" si="177"/>
        <v>114298.51385454915</v>
      </c>
      <c r="E2726" s="128">
        <f t="shared" ca="1" si="178"/>
        <v>194251.87393978122</v>
      </c>
      <c r="F2726" s="124">
        <f t="shared" ca="1" si="179"/>
        <v>-0.40252426079890891</v>
      </c>
      <c r="G2726" s="128"/>
      <c r="H2726" s="128"/>
      <c r="I2726" s="124"/>
      <c r="J2726" s="125"/>
      <c r="K2726" s="128"/>
    </row>
    <row r="2727" spans="1:11" x14ac:dyDescent="0.3">
      <c r="A2727" s="73">
        <v>39889</v>
      </c>
      <c r="B2727" s="130">
        <v>778.11999500000002</v>
      </c>
      <c r="C2727" s="125">
        <f t="shared" si="176"/>
        <v>0.11745864174055853</v>
      </c>
      <c r="D2727" s="128">
        <f t="shared" si="177"/>
        <v>117458.64174055854</v>
      </c>
      <c r="E2727" s="128">
        <f t="shared" ca="1" si="178"/>
        <v>194251.87393978122</v>
      </c>
      <c r="F2727" s="124">
        <f t="shared" ca="1" si="179"/>
        <v>-0.4007178196334128</v>
      </c>
      <c r="G2727" s="128"/>
      <c r="H2727" s="128"/>
      <c r="I2727" s="124"/>
      <c r="J2727" s="125"/>
      <c r="K2727" s="128"/>
    </row>
    <row r="2728" spans="1:11" x14ac:dyDescent="0.3">
      <c r="A2728" s="73">
        <v>39888</v>
      </c>
      <c r="B2728" s="130">
        <v>753.89001499999995</v>
      </c>
      <c r="C2728" s="125">
        <f t="shared" si="176"/>
        <v>7.5725589266745885E-2</v>
      </c>
      <c r="D2728" s="128">
        <f t="shared" si="177"/>
        <v>75725.589266745883</v>
      </c>
      <c r="E2728" s="128">
        <f t="shared" ca="1" si="178"/>
        <v>194251.87393978122</v>
      </c>
      <c r="F2728" s="124">
        <f t="shared" ca="1" si="179"/>
        <v>-0.43348060427642221</v>
      </c>
      <c r="G2728" s="128"/>
      <c r="H2728" s="128"/>
      <c r="I2728" s="124"/>
      <c r="J2728" s="125"/>
      <c r="K2728" s="128"/>
    </row>
    <row r="2729" spans="1:11" x14ac:dyDescent="0.3">
      <c r="A2729" s="73">
        <v>39885</v>
      </c>
      <c r="B2729" s="130">
        <v>756.54998799999998</v>
      </c>
      <c r="C2729" s="125">
        <f t="shared" si="176"/>
        <v>2.9193650045261865E-2</v>
      </c>
      <c r="D2729" s="128">
        <f t="shared" si="177"/>
        <v>29193.650045261864</v>
      </c>
      <c r="E2729" s="128">
        <f t="shared" ca="1" si="178"/>
        <v>194251.87393978122</v>
      </c>
      <c r="F2729" s="124">
        <f t="shared" ca="1" si="179"/>
        <v>-0.40737114035477628</v>
      </c>
      <c r="G2729" s="128"/>
      <c r="H2729" s="128"/>
      <c r="I2729" s="124"/>
      <c r="J2729" s="125"/>
      <c r="K2729" s="128"/>
    </row>
    <row r="2730" spans="1:11" x14ac:dyDescent="0.3">
      <c r="A2730" s="73">
        <v>39884</v>
      </c>
      <c r="B2730" s="130">
        <v>750.73999000000003</v>
      </c>
      <c r="C2730" s="125">
        <f t="shared" si="176"/>
        <v>-2.7762269739570744E-3</v>
      </c>
      <c r="D2730" s="128">
        <f t="shared" si="177"/>
        <v>-2776.2269739570743</v>
      </c>
      <c r="E2730" s="128">
        <f t="shared" ca="1" si="178"/>
        <v>194251.87393978122</v>
      </c>
      <c r="F2730" s="124">
        <f t="shared" ca="1" si="179"/>
        <v>-0.41719069258165997</v>
      </c>
      <c r="G2730" s="128"/>
      <c r="H2730" s="128"/>
      <c r="I2730" s="124"/>
      <c r="J2730" s="125"/>
      <c r="K2730" s="128"/>
    </row>
    <row r="2731" spans="1:11" x14ac:dyDescent="0.3">
      <c r="A2731" s="73">
        <v>39883</v>
      </c>
      <c r="B2731" s="130">
        <v>721.35998500000005</v>
      </c>
      <c r="C2731" s="125">
        <f t="shared" si="176"/>
        <v>-5.6922522726970071E-2</v>
      </c>
      <c r="D2731" s="128">
        <f t="shared" si="177"/>
        <v>-56922.52272697007</v>
      </c>
      <c r="E2731" s="128">
        <f t="shared" ca="1" si="178"/>
        <v>194251.87393978122</v>
      </c>
      <c r="F2731" s="124">
        <f t="shared" ca="1" si="179"/>
        <v>-0.45163742818799868</v>
      </c>
      <c r="G2731" s="128"/>
      <c r="H2731" s="128"/>
      <c r="I2731" s="124"/>
      <c r="J2731" s="125"/>
      <c r="K2731" s="128"/>
    </row>
    <row r="2732" spans="1:11" x14ac:dyDescent="0.3">
      <c r="A2732" s="73">
        <v>39882</v>
      </c>
      <c r="B2732" s="130">
        <v>719.59997599999997</v>
      </c>
      <c r="C2732" s="125">
        <f t="shared" si="176"/>
        <v>-6.9250120238570245E-2</v>
      </c>
      <c r="D2732" s="128">
        <f t="shared" si="177"/>
        <v>-69250.120238570249</v>
      </c>
      <c r="E2732" s="128">
        <f t="shared" ca="1" si="178"/>
        <v>194251.87393978122</v>
      </c>
      <c r="F2732" s="124">
        <f t="shared" ca="1" si="179"/>
        <v>-0.45017079776934377</v>
      </c>
      <c r="G2732" s="128"/>
      <c r="H2732" s="128"/>
      <c r="I2732" s="124"/>
      <c r="J2732" s="125"/>
      <c r="K2732" s="128"/>
    </row>
    <row r="2733" spans="1:11" x14ac:dyDescent="0.3">
      <c r="A2733" s="73">
        <v>39881</v>
      </c>
      <c r="B2733" s="130">
        <v>676.53002900000001</v>
      </c>
      <c r="C2733" s="125">
        <f t="shared" si="176"/>
        <v>-8.9865855639191805E-2</v>
      </c>
      <c r="D2733" s="128">
        <f t="shared" si="177"/>
        <v>-89865.85563919181</v>
      </c>
      <c r="E2733" s="128">
        <f t="shared" ca="1" si="178"/>
        <v>194251.87393978122</v>
      </c>
      <c r="F2733" s="124">
        <f t="shared" ca="1" si="179"/>
        <v>-0.48772951447733437</v>
      </c>
      <c r="G2733" s="128"/>
      <c r="H2733" s="128"/>
      <c r="I2733" s="124"/>
      <c r="J2733" s="125"/>
      <c r="K2733" s="128"/>
    </row>
    <row r="2734" spans="1:11" x14ac:dyDescent="0.3">
      <c r="A2734" s="73">
        <v>39878</v>
      </c>
      <c r="B2734" s="130">
        <v>683.38000499999998</v>
      </c>
      <c r="C2734" s="125">
        <f t="shared" si="176"/>
        <v>-0.1125511127207498</v>
      </c>
      <c r="D2734" s="128">
        <f t="shared" si="177"/>
        <v>-112551.11272074981</v>
      </c>
      <c r="E2734" s="128">
        <f t="shared" ca="1" si="178"/>
        <v>194251.87393978122</v>
      </c>
      <c r="F2734" s="124">
        <f t="shared" ca="1" si="179"/>
        <v>-0.46332958395175627</v>
      </c>
      <c r="G2734" s="128"/>
      <c r="H2734" s="128"/>
      <c r="I2734" s="124"/>
      <c r="J2734" s="125"/>
      <c r="K2734" s="128"/>
    </row>
    <row r="2735" spans="1:11" x14ac:dyDescent="0.3">
      <c r="A2735" s="73">
        <v>39877</v>
      </c>
      <c r="B2735" s="130">
        <v>682.54998799999998</v>
      </c>
      <c r="C2735" s="125">
        <f t="shared" si="176"/>
        <v>-0.12374510713599229</v>
      </c>
      <c r="D2735" s="128">
        <f t="shared" si="177"/>
        <v>-123745.10713599229</v>
      </c>
      <c r="E2735" s="128">
        <f t="shared" ca="1" si="178"/>
        <v>194251.87393978122</v>
      </c>
      <c r="F2735" s="124">
        <f t="shared" ca="1" si="179"/>
        <v>-0.47227012329136342</v>
      </c>
      <c r="G2735" s="128"/>
      <c r="H2735" s="128"/>
      <c r="I2735" s="124"/>
      <c r="J2735" s="125"/>
      <c r="K2735" s="128"/>
    </row>
    <row r="2736" spans="1:11" x14ac:dyDescent="0.3">
      <c r="A2736" s="73">
        <v>39876</v>
      </c>
      <c r="B2736" s="130">
        <v>712.86999500000002</v>
      </c>
      <c r="C2736" s="125">
        <f t="shared" si="176"/>
        <v>-9.5824547359297463E-2</v>
      </c>
      <c r="D2736" s="128">
        <f t="shared" si="177"/>
        <v>-95824.547359297459</v>
      </c>
      <c r="E2736" s="128">
        <f t="shared" ca="1" si="178"/>
        <v>194251.87393978122</v>
      </c>
      <c r="F2736" s="124">
        <f t="shared" ca="1" si="179"/>
        <v>-0.45346304369853219</v>
      </c>
      <c r="G2736" s="128"/>
      <c r="H2736" s="128"/>
      <c r="I2736" s="124"/>
      <c r="J2736" s="125"/>
      <c r="K2736" s="128"/>
    </row>
    <row r="2737" spans="1:11" x14ac:dyDescent="0.3">
      <c r="A2737" s="73">
        <v>39875</v>
      </c>
      <c r="B2737" s="130">
        <v>696.330017</v>
      </c>
      <c r="C2737" s="125">
        <f t="shared" si="176"/>
        <v>-0.11764254596591772</v>
      </c>
      <c r="D2737" s="128">
        <f t="shared" si="177"/>
        <v>-117642.54596591773</v>
      </c>
      <c r="E2737" s="128">
        <f t="shared" ca="1" si="178"/>
        <v>194251.87393978122</v>
      </c>
      <c r="F2737" s="124">
        <f t="shared" ca="1" si="179"/>
        <v>-0.47789604664985108</v>
      </c>
      <c r="G2737" s="128"/>
      <c r="H2737" s="128"/>
      <c r="I2737" s="124"/>
      <c r="J2737" s="125"/>
      <c r="K2737" s="128"/>
    </row>
    <row r="2738" spans="1:11" x14ac:dyDescent="0.3">
      <c r="A2738" s="73">
        <v>39874</v>
      </c>
      <c r="B2738" s="130">
        <v>700.82000700000003</v>
      </c>
      <c r="C2738" s="125">
        <f t="shared" si="176"/>
        <v>-0.15241161032955164</v>
      </c>
      <c r="D2738" s="128">
        <f t="shared" si="177"/>
        <v>-152411.61032955165</v>
      </c>
      <c r="E2738" s="128">
        <f t="shared" ca="1" si="178"/>
        <v>194251.87393978122</v>
      </c>
      <c r="F2738" s="124">
        <f t="shared" ca="1" si="179"/>
        <v>-0.4717768931599774</v>
      </c>
      <c r="G2738" s="128"/>
      <c r="H2738" s="128"/>
      <c r="I2738" s="124"/>
      <c r="J2738" s="125"/>
      <c r="K2738" s="128"/>
    </row>
    <row r="2739" spans="1:11" x14ac:dyDescent="0.3">
      <c r="A2739" s="73">
        <v>39871</v>
      </c>
      <c r="B2739" s="130">
        <v>735.09002699999996</v>
      </c>
      <c r="C2739" s="125">
        <f t="shared" si="176"/>
        <v>-0.11985293736789737</v>
      </c>
      <c r="D2739" s="128">
        <f t="shared" si="177"/>
        <v>-119852.93736789738</v>
      </c>
      <c r="E2739" s="128">
        <f t="shared" ca="1" si="178"/>
        <v>194251.87393978122</v>
      </c>
      <c r="F2739" s="124">
        <f t="shared" ca="1" si="179"/>
        <v>-0.44785701190314908</v>
      </c>
      <c r="G2739" s="128"/>
      <c r="H2739" s="128"/>
      <c r="I2739" s="124"/>
      <c r="J2739" s="125"/>
      <c r="K2739" s="128"/>
    </row>
    <row r="2740" spans="1:11" x14ac:dyDescent="0.3">
      <c r="A2740" s="73">
        <v>39870</v>
      </c>
      <c r="B2740" s="130">
        <v>752.830017</v>
      </c>
      <c r="C2740" s="125">
        <f t="shared" si="176"/>
        <v>-9.7044610994370117E-2</v>
      </c>
      <c r="D2740" s="128">
        <f t="shared" si="177"/>
        <v>-97044.610994370116</v>
      </c>
      <c r="E2740" s="128">
        <f t="shared" ca="1" si="178"/>
        <v>194251.87393978122</v>
      </c>
      <c r="F2740" s="124">
        <f t="shared" ca="1" si="179"/>
        <v>-0.43423039149038278</v>
      </c>
      <c r="G2740" s="128"/>
      <c r="H2740" s="128"/>
      <c r="I2740" s="124"/>
      <c r="J2740" s="125"/>
      <c r="K2740" s="128"/>
    </row>
    <row r="2741" spans="1:11" x14ac:dyDescent="0.3">
      <c r="A2741" s="73">
        <v>39869</v>
      </c>
      <c r="B2741" s="130">
        <v>764.90002400000003</v>
      </c>
      <c r="C2741" s="125">
        <f t="shared" si="176"/>
        <v>-7.5269537976059731E-2</v>
      </c>
      <c r="D2741" s="128">
        <f t="shared" si="177"/>
        <v>-75269.537976059728</v>
      </c>
      <c r="E2741" s="128">
        <f t="shared" ca="1" si="178"/>
        <v>194251.87393978122</v>
      </c>
      <c r="F2741" s="124">
        <f t="shared" ca="1" si="179"/>
        <v>-0.44073175465056535</v>
      </c>
      <c r="G2741" s="128"/>
      <c r="H2741" s="128"/>
      <c r="I2741" s="124"/>
      <c r="J2741" s="125"/>
      <c r="K2741" s="128"/>
    </row>
    <row r="2742" spans="1:11" x14ac:dyDescent="0.3">
      <c r="A2742" s="73">
        <v>39868</v>
      </c>
      <c r="B2742" s="130">
        <v>773.14001499999995</v>
      </c>
      <c r="C2742" s="125">
        <f t="shared" si="176"/>
        <v>-0.11122095705397883</v>
      </c>
      <c r="D2742" s="128">
        <f t="shared" si="177"/>
        <v>-111220.95705397883</v>
      </c>
      <c r="E2742" s="128">
        <f t="shared" ca="1" si="178"/>
        <v>194251.87393978122</v>
      </c>
      <c r="F2742" s="124">
        <f t="shared" ca="1" si="179"/>
        <v>-0.43976173983331057</v>
      </c>
      <c r="G2742" s="128"/>
      <c r="H2742" s="128"/>
      <c r="I2742" s="124"/>
      <c r="J2742" s="125"/>
      <c r="K2742" s="128"/>
    </row>
    <row r="2743" spans="1:11" x14ac:dyDescent="0.3">
      <c r="A2743" s="73">
        <v>39867</v>
      </c>
      <c r="B2743" s="130">
        <v>743.330017</v>
      </c>
      <c r="C2743" s="125">
        <f t="shared" si="176"/>
        <v>-0.14422054163169806</v>
      </c>
      <c r="D2743" s="128">
        <f t="shared" si="177"/>
        <v>-144220.54163169806</v>
      </c>
      <c r="E2743" s="128">
        <f t="shared" ca="1" si="178"/>
        <v>194251.87393978122</v>
      </c>
      <c r="F2743" s="124">
        <f t="shared" ca="1" si="179"/>
        <v>-0.46185812102276369</v>
      </c>
      <c r="G2743" s="128"/>
      <c r="H2743" s="128"/>
      <c r="I2743" s="124"/>
      <c r="J2743" s="125"/>
      <c r="K2743" s="128"/>
    </row>
    <row r="2744" spans="1:11" x14ac:dyDescent="0.3">
      <c r="A2744" s="73">
        <v>39864</v>
      </c>
      <c r="B2744" s="130">
        <v>770.04998799999998</v>
      </c>
      <c r="C2744" s="125">
        <f t="shared" si="176"/>
        <v>-8.9613986109517874E-2</v>
      </c>
      <c r="D2744" s="128">
        <f t="shared" si="177"/>
        <v>-89613.986109517879</v>
      </c>
      <c r="E2744" s="128">
        <f t="shared" ca="1" si="178"/>
        <v>194251.87393978122</v>
      </c>
      <c r="F2744" s="124">
        <f t="shared" ca="1" si="179"/>
        <v>-0.43865726746303679</v>
      </c>
      <c r="G2744" s="128"/>
      <c r="H2744" s="128"/>
      <c r="I2744" s="124"/>
      <c r="J2744" s="125"/>
      <c r="K2744" s="128"/>
    </row>
    <row r="2745" spans="1:11" x14ac:dyDescent="0.3">
      <c r="A2745" s="73">
        <v>39863</v>
      </c>
      <c r="B2745" s="130">
        <v>778.94000200000005</v>
      </c>
      <c r="C2745" s="125">
        <f t="shared" si="176"/>
        <v>-6.4032754503749012E-2</v>
      </c>
      <c r="D2745" s="128">
        <f t="shared" si="177"/>
        <v>-64032.754503749013</v>
      </c>
      <c r="E2745" s="128">
        <f t="shared" ca="1" si="178"/>
        <v>194251.87393978122</v>
      </c>
      <c r="F2745" s="124">
        <f t="shared" ca="1" si="179"/>
        <v>-0.42433356442935422</v>
      </c>
      <c r="G2745" s="128"/>
      <c r="H2745" s="128"/>
      <c r="I2745" s="124"/>
      <c r="J2745" s="125"/>
      <c r="K2745" s="128"/>
    </row>
    <row r="2746" spans="1:11" x14ac:dyDescent="0.3">
      <c r="A2746" s="73">
        <v>39862</v>
      </c>
      <c r="B2746" s="130">
        <v>788.419983</v>
      </c>
      <c r="C2746" s="125">
        <f t="shared" si="176"/>
        <v>-5.9736945775996086E-2</v>
      </c>
      <c r="D2746" s="128">
        <f t="shared" si="177"/>
        <v>-59736.945775996086</v>
      </c>
      <c r="E2746" s="128">
        <f t="shared" ca="1" si="178"/>
        <v>194251.87393978122</v>
      </c>
      <c r="F2746" s="124">
        <f t="shared" ca="1" si="179"/>
        <v>-0.41273568116218273</v>
      </c>
      <c r="G2746" s="128"/>
      <c r="H2746" s="128"/>
      <c r="I2746" s="124"/>
      <c r="J2746" s="125"/>
      <c r="K2746" s="128"/>
    </row>
    <row r="2747" spans="1:11" x14ac:dyDescent="0.3">
      <c r="A2747" s="73">
        <v>39861</v>
      </c>
      <c r="B2747" s="130">
        <v>789.169983</v>
      </c>
      <c r="C2747" s="125">
        <f t="shared" si="176"/>
        <v>-4.39402245010172E-2</v>
      </c>
      <c r="D2747" s="128">
        <f t="shared" si="177"/>
        <v>-43940.224501017197</v>
      </c>
      <c r="E2747" s="128">
        <f t="shared" ca="1" si="178"/>
        <v>194251.87393978122</v>
      </c>
      <c r="F2747" s="124">
        <f t="shared" ca="1" si="179"/>
        <v>-0.41974076588569209</v>
      </c>
      <c r="G2747" s="128"/>
      <c r="H2747" s="128"/>
      <c r="I2747" s="124"/>
      <c r="J2747" s="125"/>
      <c r="K2747" s="128"/>
    </row>
    <row r="2748" spans="1:11" x14ac:dyDescent="0.3">
      <c r="A2748" s="73">
        <v>39857</v>
      </c>
      <c r="B2748" s="130">
        <v>826.84002699999996</v>
      </c>
      <c r="C2748" s="125">
        <f t="shared" si="176"/>
        <v>1.1624231052791423E-3</v>
      </c>
      <c r="D2748" s="128">
        <f t="shared" si="177"/>
        <v>1162.4231052791422</v>
      </c>
      <c r="E2748" s="128">
        <f t="shared" ca="1" si="178"/>
        <v>194251.87393978122</v>
      </c>
      <c r="F2748" s="124">
        <f t="shared" ca="1" si="179"/>
        <v>-0.38697192335133546</v>
      </c>
      <c r="G2748" s="128"/>
      <c r="H2748" s="128"/>
      <c r="I2748" s="124"/>
      <c r="J2748" s="125"/>
      <c r="K2748" s="128"/>
    </row>
    <row r="2749" spans="1:11" x14ac:dyDescent="0.3">
      <c r="A2749" s="73">
        <v>39856</v>
      </c>
      <c r="B2749" s="130">
        <v>835.19000200000005</v>
      </c>
      <c r="C2749" s="125">
        <f t="shared" si="176"/>
        <v>-1.1773212513195075E-2</v>
      </c>
      <c r="D2749" s="128">
        <f t="shared" si="177"/>
        <v>-11773.212513195074</v>
      </c>
      <c r="E2749" s="128">
        <f t="shared" ca="1" si="178"/>
        <v>194251.87393978122</v>
      </c>
      <c r="F2749" s="124">
        <f t="shared" ca="1" si="179"/>
        <v>-0.38133615198139359</v>
      </c>
      <c r="G2749" s="128"/>
      <c r="H2749" s="128"/>
      <c r="I2749" s="124"/>
      <c r="J2749" s="125"/>
      <c r="K2749" s="128"/>
    </row>
    <row r="2750" spans="1:11" x14ac:dyDescent="0.3">
      <c r="A2750" s="73">
        <v>39855</v>
      </c>
      <c r="B2750" s="130">
        <v>833.73999000000003</v>
      </c>
      <c r="C2750" s="125">
        <f t="shared" si="176"/>
        <v>-4.6162335404382748E-2</v>
      </c>
      <c r="D2750" s="128">
        <f t="shared" si="177"/>
        <v>-46162.335404382749</v>
      </c>
      <c r="E2750" s="128">
        <f t="shared" ca="1" si="178"/>
        <v>194251.87393978122</v>
      </c>
      <c r="F2750" s="124">
        <f t="shared" ca="1" si="179"/>
        <v>-0.38189285821241115</v>
      </c>
      <c r="G2750" s="128"/>
      <c r="H2750" s="128"/>
      <c r="I2750" s="124"/>
      <c r="J2750" s="125"/>
      <c r="K2750" s="128"/>
    </row>
    <row r="2751" spans="1:11" x14ac:dyDescent="0.3">
      <c r="A2751" s="73">
        <v>39854</v>
      </c>
      <c r="B2751" s="130">
        <v>827.15997300000004</v>
      </c>
      <c r="C2751" s="125">
        <f t="shared" si="176"/>
        <v>-2.193429014372017E-2</v>
      </c>
      <c r="D2751" s="128">
        <f t="shared" si="177"/>
        <v>-21934.290143720169</v>
      </c>
      <c r="E2751" s="128">
        <f t="shared" ca="1" si="178"/>
        <v>194251.87393978122</v>
      </c>
      <c r="F2751" s="124">
        <f t="shared" ca="1" si="179"/>
        <v>-0.39500150189441163</v>
      </c>
      <c r="G2751" s="128"/>
      <c r="H2751" s="128"/>
      <c r="I2751" s="124"/>
      <c r="J2751" s="125"/>
      <c r="K2751" s="128"/>
    </row>
    <row r="2752" spans="1:11" x14ac:dyDescent="0.3">
      <c r="A2752" s="73">
        <v>39853</v>
      </c>
      <c r="B2752" s="130">
        <v>869.89001499999995</v>
      </c>
      <c r="C2752" s="125">
        <f t="shared" si="176"/>
        <v>3.9829312216783652E-2</v>
      </c>
      <c r="D2752" s="128">
        <f t="shared" si="177"/>
        <v>39829.312216783655</v>
      </c>
      <c r="E2752" s="128">
        <f t="shared" ca="1" si="178"/>
        <v>194251.87393978122</v>
      </c>
      <c r="F2752" s="124">
        <f t="shared" ca="1" si="179"/>
        <v>-0.35509243014574277</v>
      </c>
      <c r="G2752" s="128"/>
      <c r="H2752" s="128"/>
      <c r="I2752" s="124"/>
      <c r="J2752" s="125"/>
      <c r="K2752" s="128"/>
    </row>
    <row r="2753" spans="1:11" x14ac:dyDescent="0.3">
      <c r="A2753" s="73">
        <v>39850</v>
      </c>
      <c r="B2753" s="130">
        <v>868.59997599999997</v>
      </c>
      <c r="C2753" s="125">
        <f t="shared" si="176"/>
        <v>4.4053084285549549E-2</v>
      </c>
      <c r="D2753" s="128">
        <f t="shared" si="177"/>
        <v>44053.08428554955</v>
      </c>
      <c r="E2753" s="128">
        <f t="shared" ca="1" si="178"/>
        <v>194251.87393978122</v>
      </c>
      <c r="F2753" s="124">
        <f t="shared" ca="1" si="179"/>
        <v>-0.3513699396198654</v>
      </c>
      <c r="G2753" s="128"/>
      <c r="H2753" s="128"/>
      <c r="I2753" s="124"/>
      <c r="J2753" s="125"/>
      <c r="K2753" s="128"/>
    </row>
    <row r="2754" spans="1:11" x14ac:dyDescent="0.3">
      <c r="A2754" s="73">
        <v>39849</v>
      </c>
      <c r="B2754" s="130">
        <v>845.84997599999997</v>
      </c>
      <c r="C2754" s="125">
        <f t="shared" si="176"/>
        <v>2.2175197583081507E-2</v>
      </c>
      <c r="D2754" s="128">
        <f t="shared" si="177"/>
        <v>22175.197583081506</v>
      </c>
      <c r="E2754" s="128">
        <f t="shared" ca="1" si="178"/>
        <v>194251.87393978122</v>
      </c>
      <c r="F2754" s="124">
        <f t="shared" ca="1" si="179"/>
        <v>-0.36463884561521909</v>
      </c>
      <c r="G2754" s="128"/>
      <c r="H2754" s="128"/>
      <c r="I2754" s="124"/>
      <c r="J2754" s="125"/>
      <c r="K2754" s="128"/>
    </row>
    <row r="2755" spans="1:11" x14ac:dyDescent="0.3">
      <c r="A2755" s="73">
        <v>39848</v>
      </c>
      <c r="B2755" s="130">
        <v>832.22997999999995</v>
      </c>
      <c r="C2755" s="125">
        <f t="shared" si="176"/>
        <v>-9.5330025889389658E-3</v>
      </c>
      <c r="D2755" s="128">
        <f t="shared" si="177"/>
        <v>-9533.0025889389653</v>
      </c>
      <c r="E2755" s="128">
        <f t="shared" ca="1" si="178"/>
        <v>194251.87393978122</v>
      </c>
      <c r="F2755" s="124">
        <f t="shared" ca="1" si="179"/>
        <v>-0.37749739411410543</v>
      </c>
      <c r="G2755" s="128"/>
      <c r="H2755" s="128"/>
      <c r="I2755" s="124"/>
      <c r="J2755" s="125"/>
      <c r="K2755" s="128"/>
    </row>
    <row r="2756" spans="1:11" x14ac:dyDescent="0.3">
      <c r="A2756" s="73">
        <v>39847</v>
      </c>
      <c r="B2756" s="130">
        <v>838.51000999999997</v>
      </c>
      <c r="C2756" s="125">
        <f t="shared" si="176"/>
        <v>4.1342788553365262E-2</v>
      </c>
      <c r="D2756" s="128">
        <f t="shared" si="177"/>
        <v>41342.788553365259</v>
      </c>
      <c r="E2756" s="128">
        <f t="shared" ca="1" si="178"/>
        <v>194251.87393978122</v>
      </c>
      <c r="F2756" s="124">
        <f t="shared" ca="1" si="179"/>
        <v>-0.36785401562429554</v>
      </c>
      <c r="G2756" s="128"/>
      <c r="H2756" s="128"/>
      <c r="I2756" s="124"/>
      <c r="J2756" s="125"/>
      <c r="K2756" s="128"/>
    </row>
    <row r="2757" spans="1:11" x14ac:dyDescent="0.3">
      <c r="A2757" s="73">
        <v>39846</v>
      </c>
      <c r="B2757" s="130">
        <v>825.44000200000005</v>
      </c>
      <c r="C2757" s="125">
        <f t="shared" si="176"/>
        <v>-2.9031187532531755E-2</v>
      </c>
      <c r="D2757" s="128">
        <f t="shared" si="177"/>
        <v>-29031.187532531756</v>
      </c>
      <c r="E2757" s="128">
        <f t="shared" ca="1" si="178"/>
        <v>194251.87393978122</v>
      </c>
      <c r="F2757" s="124">
        <f t="shared" ca="1" si="179"/>
        <v>-0.38245152566377416</v>
      </c>
      <c r="G2757" s="128"/>
      <c r="H2757" s="128"/>
      <c r="I2757" s="124"/>
      <c r="J2757" s="125"/>
      <c r="K2757" s="128"/>
    </row>
    <row r="2758" spans="1:11" x14ac:dyDescent="0.3">
      <c r="A2758" s="73">
        <v>39843</v>
      </c>
      <c r="B2758" s="130">
        <v>825.88000499999998</v>
      </c>
      <c r="C2758" s="125">
        <f t="shared" si="176"/>
        <v>-2.1167640756247774E-2</v>
      </c>
      <c r="D2758" s="128">
        <f t="shared" si="177"/>
        <v>-21167.640756247773</v>
      </c>
      <c r="E2758" s="128">
        <f t="shared" ca="1" si="178"/>
        <v>194251.87393978122</v>
      </c>
      <c r="F2758" s="124">
        <f t="shared" ca="1" si="179"/>
        <v>-0.40189160260001056</v>
      </c>
      <c r="G2758" s="128"/>
      <c r="H2758" s="128"/>
      <c r="I2758" s="124"/>
      <c r="J2758" s="125"/>
      <c r="K2758" s="128"/>
    </row>
    <row r="2759" spans="1:11" x14ac:dyDescent="0.3">
      <c r="A2759" s="73">
        <v>39842</v>
      </c>
      <c r="B2759" s="130">
        <v>845.14001499999995</v>
      </c>
      <c r="C2759" s="125">
        <f t="shared" si="176"/>
        <v>2.990695705007429E-3</v>
      </c>
      <c r="D2759" s="128">
        <f t="shared" si="177"/>
        <v>2990.6957050074288</v>
      </c>
      <c r="E2759" s="128">
        <f t="shared" ca="1" si="178"/>
        <v>194251.87393978122</v>
      </c>
      <c r="F2759" s="124">
        <f t="shared" ca="1" si="179"/>
        <v>-0.39434722997285543</v>
      </c>
      <c r="G2759" s="128"/>
      <c r="H2759" s="128"/>
      <c r="I2759" s="124"/>
      <c r="J2759" s="125"/>
      <c r="K2759" s="128"/>
    </row>
    <row r="2760" spans="1:11" x14ac:dyDescent="0.3">
      <c r="A2760" s="73">
        <v>39841</v>
      </c>
      <c r="B2760" s="130">
        <v>874.09002699999996</v>
      </c>
      <c r="C2760" s="125">
        <f t="shared" ref="C2760:C2823" si="180">B2760/B2770-1</f>
        <v>2.6383063100547943E-3</v>
      </c>
      <c r="D2760" s="128">
        <f t="shared" ref="D2760:D2823" si="181">C2760*$B$5</f>
        <v>2638.3063100547943</v>
      </c>
      <c r="E2760" s="128">
        <f t="shared" ref="E2760:E2823" ca="1" si="182">ABS(_xlfn.PERCENTILE.INC(OFFSET(D2760,0,0,Window),1-VaRLevel))</f>
        <v>194251.87393978122</v>
      </c>
      <c r="F2760" s="124">
        <f t="shared" ca="1" si="179"/>
        <v>-0.36593522474279061</v>
      </c>
      <c r="G2760" s="128"/>
      <c r="H2760" s="128"/>
      <c r="I2760" s="124"/>
      <c r="J2760" s="125"/>
      <c r="K2760" s="128"/>
    </row>
    <row r="2761" spans="1:11" x14ac:dyDescent="0.3">
      <c r="A2761" s="73">
        <v>39840</v>
      </c>
      <c r="B2761" s="130">
        <v>845.71002199999998</v>
      </c>
      <c r="C2761" s="125">
        <f t="shared" si="180"/>
        <v>-2.8209946128628816E-2</v>
      </c>
      <c r="D2761" s="128">
        <f t="shared" si="181"/>
        <v>-28209.946128628817</v>
      </c>
      <c r="E2761" s="128">
        <f t="shared" ca="1" si="182"/>
        <v>194251.87393978122</v>
      </c>
      <c r="F2761" s="124">
        <f t="shared" ref="F2761:F2824" ca="1" si="183">B2761/OFFSET(B2761,250,0)-1</f>
        <v>-0.3762326688859593</v>
      </c>
      <c r="G2761" s="128"/>
      <c r="H2761" s="128"/>
      <c r="I2761" s="124"/>
      <c r="J2761" s="125"/>
      <c r="K2761" s="128"/>
    </row>
    <row r="2762" spans="1:11" x14ac:dyDescent="0.3">
      <c r="A2762" s="73">
        <v>39839</v>
      </c>
      <c r="B2762" s="130">
        <v>836.57000700000003</v>
      </c>
      <c r="C2762" s="125">
        <f t="shared" si="180"/>
        <v>-6.0403179030354637E-2</v>
      </c>
      <c r="D2762" s="128">
        <f t="shared" si="181"/>
        <v>-60403.179030354637</v>
      </c>
      <c r="E2762" s="128">
        <f t="shared" ca="1" si="182"/>
        <v>194251.87393978122</v>
      </c>
      <c r="F2762" s="124">
        <f t="shared" ca="1" si="183"/>
        <v>-0.38591354554080315</v>
      </c>
      <c r="G2762" s="128"/>
      <c r="H2762" s="128"/>
      <c r="I2762" s="124"/>
      <c r="J2762" s="125"/>
      <c r="K2762" s="128"/>
    </row>
    <row r="2763" spans="1:11" x14ac:dyDescent="0.3">
      <c r="A2763" s="73">
        <v>39836</v>
      </c>
      <c r="B2763" s="130">
        <v>831.95001200000002</v>
      </c>
      <c r="C2763" s="125">
        <f t="shared" si="180"/>
        <v>-8.5497861684188936E-2</v>
      </c>
      <c r="D2763" s="128">
        <f t="shared" si="181"/>
        <v>-85497.861684188931</v>
      </c>
      <c r="E2763" s="128">
        <f t="shared" ca="1" si="182"/>
        <v>194251.87393978122</v>
      </c>
      <c r="F2763" s="124">
        <f t="shared" ca="1" si="183"/>
        <v>-0.3855431209461001</v>
      </c>
      <c r="G2763" s="128"/>
      <c r="H2763" s="128"/>
      <c r="I2763" s="124"/>
      <c r="J2763" s="125"/>
      <c r="K2763" s="128"/>
    </row>
    <row r="2764" spans="1:11" x14ac:dyDescent="0.3">
      <c r="A2764" s="73">
        <v>39835</v>
      </c>
      <c r="B2764" s="130">
        <v>827.5</v>
      </c>
      <c r="C2764" s="125">
        <f t="shared" si="180"/>
        <v>-8.7299423046174218E-2</v>
      </c>
      <c r="D2764" s="128">
        <f t="shared" si="181"/>
        <v>-87299.423046174212</v>
      </c>
      <c r="E2764" s="128">
        <f t="shared" ca="1" si="182"/>
        <v>194251.87393978122</v>
      </c>
      <c r="F2764" s="124">
        <f t="shared" ca="1" si="183"/>
        <v>-0.37810477200048975</v>
      </c>
      <c r="G2764" s="128"/>
      <c r="H2764" s="128"/>
      <c r="I2764" s="124"/>
      <c r="J2764" s="125"/>
      <c r="K2764" s="128"/>
    </row>
    <row r="2765" spans="1:11" x14ac:dyDescent="0.3">
      <c r="A2765" s="73">
        <v>39834</v>
      </c>
      <c r="B2765" s="130">
        <v>840.23999000000003</v>
      </c>
      <c r="C2765" s="125">
        <f t="shared" si="180"/>
        <v>-0.10105918560745664</v>
      </c>
      <c r="D2765" s="128">
        <f t="shared" si="181"/>
        <v>-101059.18560745663</v>
      </c>
      <c r="E2765" s="128">
        <f t="shared" ca="1" si="182"/>
        <v>194251.87393978122</v>
      </c>
      <c r="F2765" s="124">
        <f t="shared" ca="1" si="183"/>
        <v>-0.37855286815168954</v>
      </c>
      <c r="G2765" s="128"/>
      <c r="H2765" s="128"/>
      <c r="I2765" s="124"/>
      <c r="J2765" s="125"/>
      <c r="K2765" s="128"/>
    </row>
    <row r="2766" spans="1:11" x14ac:dyDescent="0.3">
      <c r="A2766" s="73">
        <v>39833</v>
      </c>
      <c r="B2766" s="130">
        <v>805.21997099999999</v>
      </c>
      <c r="C2766" s="125">
        <f t="shared" si="180"/>
        <v>-0.13179151374036535</v>
      </c>
      <c r="D2766" s="128">
        <f t="shared" si="181"/>
        <v>-131791.51374036536</v>
      </c>
      <c r="E2766" s="128">
        <f t="shared" ca="1" si="182"/>
        <v>194251.87393978122</v>
      </c>
      <c r="F2766" s="124">
        <f t="shared" ca="1" si="183"/>
        <v>-0.39846108961830728</v>
      </c>
      <c r="G2766" s="128"/>
      <c r="H2766" s="128"/>
      <c r="I2766" s="124"/>
      <c r="J2766" s="125"/>
      <c r="K2766" s="128"/>
    </row>
    <row r="2767" spans="1:11" x14ac:dyDescent="0.3">
      <c r="A2767" s="73">
        <v>39829</v>
      </c>
      <c r="B2767" s="130">
        <v>850.11999500000002</v>
      </c>
      <c r="C2767" s="125">
        <f t="shared" si="180"/>
        <v>-8.7658289388172883E-2</v>
      </c>
      <c r="D2767" s="128">
        <f t="shared" si="181"/>
        <v>-87658.289388172881</v>
      </c>
      <c r="E2767" s="128">
        <f t="shared" ca="1" si="182"/>
        <v>194251.87393978122</v>
      </c>
      <c r="F2767" s="124">
        <f t="shared" ca="1" si="183"/>
        <v>-0.35130103395650514</v>
      </c>
      <c r="G2767" s="128"/>
      <c r="H2767" s="128"/>
      <c r="I2767" s="124"/>
      <c r="J2767" s="125"/>
      <c r="K2767" s="128"/>
    </row>
    <row r="2768" spans="1:11" x14ac:dyDescent="0.3">
      <c r="A2768" s="73">
        <v>39828</v>
      </c>
      <c r="B2768" s="130">
        <v>843.73999000000003</v>
      </c>
      <c r="C2768" s="125">
        <f t="shared" si="180"/>
        <v>-6.5884317741489062E-2</v>
      </c>
      <c r="D2768" s="128">
        <f t="shared" si="181"/>
        <v>-65884.317741489067</v>
      </c>
      <c r="E2768" s="128">
        <f t="shared" ca="1" si="182"/>
        <v>194251.87393978122</v>
      </c>
      <c r="F2768" s="124">
        <f t="shared" ca="1" si="183"/>
        <v>-0.36330637299940083</v>
      </c>
      <c r="G2768" s="128"/>
      <c r="H2768" s="128"/>
      <c r="I2768" s="124"/>
      <c r="J2768" s="125"/>
      <c r="K2768" s="128"/>
    </row>
    <row r="2769" spans="1:11" x14ac:dyDescent="0.3">
      <c r="A2769" s="73">
        <v>39827</v>
      </c>
      <c r="B2769" s="130">
        <v>842.61999500000002</v>
      </c>
      <c r="C2769" s="125">
        <f t="shared" si="180"/>
        <v>-5.3916306466423425E-2</v>
      </c>
      <c r="D2769" s="128">
        <f t="shared" si="181"/>
        <v>-53916.306466423426</v>
      </c>
      <c r="E2769" s="128">
        <f t="shared" ca="1" si="182"/>
        <v>194251.87393978122</v>
      </c>
      <c r="F2769" s="124">
        <f t="shared" ca="1" si="183"/>
        <v>-0.36799550346896681</v>
      </c>
      <c r="G2769" s="128"/>
      <c r="H2769" s="128"/>
      <c r="I2769" s="124"/>
      <c r="J2769" s="125"/>
      <c r="K2769" s="128"/>
    </row>
    <row r="2770" spans="1:11" x14ac:dyDescent="0.3">
      <c r="A2770" s="73">
        <v>39826</v>
      </c>
      <c r="B2770" s="130">
        <v>871.78997800000002</v>
      </c>
      <c r="C2770" s="125">
        <f t="shared" si="180"/>
        <v>2.7259495368650022E-3</v>
      </c>
      <c r="D2770" s="128">
        <f t="shared" si="181"/>
        <v>2725.9495368650023</v>
      </c>
      <c r="E2770" s="128">
        <f t="shared" ca="1" si="182"/>
        <v>194251.87393978122</v>
      </c>
      <c r="F2770" s="124">
        <f t="shared" ca="1" si="183"/>
        <v>-0.36513981276715035</v>
      </c>
      <c r="G2770" s="128"/>
      <c r="H2770" s="128"/>
      <c r="I2770" s="124"/>
      <c r="J2770" s="125"/>
      <c r="K2770" s="128"/>
    </row>
    <row r="2771" spans="1:11" x14ac:dyDescent="0.3">
      <c r="A2771" s="73">
        <v>39825</v>
      </c>
      <c r="B2771" s="130">
        <v>870.26000999999997</v>
      </c>
      <c r="C2771" s="125">
        <f t="shared" si="180"/>
        <v>-2.9101489859324481E-3</v>
      </c>
      <c r="D2771" s="128">
        <f t="shared" si="181"/>
        <v>-2910.1489859324479</v>
      </c>
      <c r="E2771" s="128">
        <f t="shared" ca="1" si="182"/>
        <v>194251.87393978122</v>
      </c>
      <c r="F2771" s="124">
        <f t="shared" ca="1" si="183"/>
        <v>-0.36981060800225918</v>
      </c>
      <c r="G2771" s="128"/>
      <c r="H2771" s="128"/>
      <c r="I2771" s="124"/>
      <c r="J2771" s="125"/>
      <c r="K2771" s="128"/>
    </row>
    <row r="2772" spans="1:11" x14ac:dyDescent="0.3">
      <c r="A2772" s="73">
        <v>39822</v>
      </c>
      <c r="B2772" s="130">
        <v>890.34997599999997</v>
      </c>
      <c r="C2772" s="125">
        <f t="shared" si="180"/>
        <v>2.5571561811072341E-2</v>
      </c>
      <c r="D2772" s="128">
        <f t="shared" si="181"/>
        <v>25571.561811072341</v>
      </c>
      <c r="E2772" s="128">
        <f t="shared" ca="1" si="182"/>
        <v>194251.87393978122</v>
      </c>
      <c r="F2772" s="124">
        <f t="shared" ca="1" si="183"/>
        <v>-0.37133276187113862</v>
      </c>
      <c r="G2772" s="128"/>
      <c r="H2772" s="128"/>
      <c r="I2772" s="124"/>
      <c r="J2772" s="125"/>
      <c r="K2772" s="128"/>
    </row>
    <row r="2773" spans="1:11" x14ac:dyDescent="0.3">
      <c r="A2773" s="73">
        <v>39821</v>
      </c>
      <c r="B2773" s="130">
        <v>909.72997999999995</v>
      </c>
      <c r="C2773" s="125">
        <f t="shared" si="180"/>
        <v>5.3952926985412875E-2</v>
      </c>
      <c r="D2773" s="128">
        <f t="shared" si="181"/>
        <v>53952.926985412872</v>
      </c>
      <c r="E2773" s="128">
        <f t="shared" ca="1" si="182"/>
        <v>194251.87393978122</v>
      </c>
      <c r="F2773" s="124">
        <f t="shared" ca="1" si="183"/>
        <v>-0.35066596692886653</v>
      </c>
      <c r="G2773" s="128"/>
      <c r="H2773" s="128"/>
      <c r="I2773" s="124"/>
      <c r="J2773" s="125"/>
      <c r="K2773" s="128"/>
    </row>
    <row r="2774" spans="1:11" x14ac:dyDescent="0.3">
      <c r="A2774" s="73">
        <v>39820</v>
      </c>
      <c r="B2774" s="130">
        <v>906.65002400000003</v>
      </c>
      <c r="C2774" s="125">
        <f t="shared" si="180"/>
        <v>4.0177619860619629E-2</v>
      </c>
      <c r="D2774" s="128">
        <f t="shared" si="181"/>
        <v>40177.619860619627</v>
      </c>
      <c r="E2774" s="128">
        <f t="shared" ca="1" si="182"/>
        <v>194251.87393978122</v>
      </c>
      <c r="F2774" s="124">
        <f t="shared" ca="1" si="183"/>
        <v>-0.36166239388955057</v>
      </c>
      <c r="G2774" s="128"/>
      <c r="H2774" s="128"/>
      <c r="I2774" s="124"/>
      <c r="J2774" s="125"/>
      <c r="K2774" s="128"/>
    </row>
    <row r="2775" spans="1:11" x14ac:dyDescent="0.3">
      <c r="A2775" s="73">
        <v>39819</v>
      </c>
      <c r="B2775" s="130">
        <v>934.70001200000002</v>
      </c>
      <c r="C2775" s="125">
        <f t="shared" si="180"/>
        <v>5.273235880562499E-2</v>
      </c>
      <c r="D2775" s="128">
        <f t="shared" si="181"/>
        <v>52732.358805624994</v>
      </c>
      <c r="E2775" s="128">
        <f t="shared" ca="1" si="182"/>
        <v>194251.87393978122</v>
      </c>
      <c r="F2775" s="124">
        <f t="shared" ca="1" si="183"/>
        <v>-0.3366829116664789</v>
      </c>
      <c r="G2775" s="128"/>
      <c r="H2775" s="128"/>
      <c r="I2775" s="124"/>
      <c r="J2775" s="125"/>
      <c r="K2775" s="128"/>
    </row>
    <row r="2776" spans="1:11" x14ac:dyDescent="0.3">
      <c r="A2776" s="73">
        <v>39818</v>
      </c>
      <c r="B2776" s="130">
        <v>927.45001200000002</v>
      </c>
      <c r="C2776" s="125">
        <f t="shared" si="180"/>
        <v>4.7634625902082783E-2</v>
      </c>
      <c r="D2776" s="128">
        <f t="shared" si="181"/>
        <v>47634.625902082786</v>
      </c>
      <c r="E2776" s="128">
        <f t="shared" ca="1" si="182"/>
        <v>194251.87393978122</v>
      </c>
      <c r="F2776" s="124">
        <f t="shared" ca="1" si="183"/>
        <v>-0.33286093889237833</v>
      </c>
      <c r="G2776" s="128"/>
      <c r="H2776" s="128"/>
      <c r="I2776" s="124"/>
      <c r="J2776" s="125"/>
      <c r="K2776" s="128"/>
    </row>
    <row r="2777" spans="1:11" x14ac:dyDescent="0.3">
      <c r="A2777" s="73">
        <v>39815</v>
      </c>
      <c r="B2777" s="130">
        <v>931.79998799999998</v>
      </c>
      <c r="C2777" s="125">
        <f t="shared" si="180"/>
        <v>3.0273551574103053E-2</v>
      </c>
      <c r="D2777" s="128">
        <f t="shared" si="181"/>
        <v>30273.551574103054</v>
      </c>
      <c r="E2777" s="128">
        <f t="shared" ca="1" si="182"/>
        <v>194251.87393978122</v>
      </c>
      <c r="F2777" s="124">
        <f t="shared" ca="1" si="183"/>
        <v>-0.34203282600391716</v>
      </c>
      <c r="G2777" s="128"/>
      <c r="H2777" s="128"/>
      <c r="I2777" s="124"/>
      <c r="J2777" s="125"/>
      <c r="K2777" s="128"/>
    </row>
    <row r="2778" spans="1:11" x14ac:dyDescent="0.3">
      <c r="A2778" s="73">
        <v>39813</v>
      </c>
      <c r="B2778" s="130">
        <v>903.25</v>
      </c>
      <c r="C2778" s="125">
        <f t="shared" si="180"/>
        <v>-1.0874080768433991E-2</v>
      </c>
      <c r="D2778" s="128">
        <f t="shared" si="181"/>
        <v>-10874.080768433991</v>
      </c>
      <c r="E2778" s="128">
        <f t="shared" ca="1" si="182"/>
        <v>194251.87393978122</v>
      </c>
      <c r="F2778" s="124">
        <f t="shared" ca="1" si="183"/>
        <v>-0.36013686532541511</v>
      </c>
      <c r="G2778" s="128"/>
      <c r="H2778" s="128"/>
      <c r="I2778" s="124"/>
      <c r="J2778" s="125"/>
      <c r="K2778" s="128"/>
    </row>
    <row r="2779" spans="1:11" x14ac:dyDescent="0.3">
      <c r="A2779" s="73">
        <v>39812</v>
      </c>
      <c r="B2779" s="130">
        <v>890.64001499999995</v>
      </c>
      <c r="C2779" s="125">
        <f t="shared" si="180"/>
        <v>2.5409590271518345E-2</v>
      </c>
      <c r="D2779" s="128">
        <f t="shared" si="181"/>
        <v>25409.590271518344</v>
      </c>
      <c r="E2779" s="128">
        <f t="shared" ca="1" si="182"/>
        <v>194251.87393978122</v>
      </c>
      <c r="F2779" s="124">
        <f t="shared" ca="1" si="183"/>
        <v>-0.38456010802188867</v>
      </c>
      <c r="G2779" s="128"/>
      <c r="H2779" s="128"/>
      <c r="I2779" s="124"/>
      <c r="J2779" s="125"/>
      <c r="K2779" s="128"/>
    </row>
    <row r="2780" spans="1:11" x14ac:dyDescent="0.3">
      <c r="A2780" s="73">
        <v>39811</v>
      </c>
      <c r="B2780" s="130">
        <v>869.419983</v>
      </c>
      <c r="C2780" s="125">
        <f t="shared" si="180"/>
        <v>-1.171950170437519E-2</v>
      </c>
      <c r="D2780" s="128">
        <f t="shared" si="181"/>
        <v>-11719.50170437519</v>
      </c>
      <c r="E2780" s="128">
        <f t="shared" ca="1" si="182"/>
        <v>194251.87393978122</v>
      </c>
      <c r="F2780" s="124">
        <f t="shared" ca="1" si="183"/>
        <v>-0.39922333219989958</v>
      </c>
      <c r="G2780" s="128"/>
      <c r="H2780" s="128"/>
      <c r="I2780" s="124"/>
      <c r="J2780" s="125"/>
      <c r="K2780" s="128"/>
    </row>
    <row r="2781" spans="1:11" x14ac:dyDescent="0.3">
      <c r="A2781" s="73">
        <v>39808</v>
      </c>
      <c r="B2781" s="130">
        <v>872.79998799999998</v>
      </c>
      <c r="C2781" s="125">
        <f t="shared" si="180"/>
        <v>-9.0435899630525451E-4</v>
      </c>
      <c r="D2781" s="128">
        <f t="shared" si="181"/>
        <v>-904.35899630525455</v>
      </c>
      <c r="E2781" s="128">
        <f t="shared" ca="1" si="182"/>
        <v>194251.87393978122</v>
      </c>
      <c r="F2781" s="124">
        <f t="shared" ca="1" si="183"/>
        <v>-0.40559536018682774</v>
      </c>
      <c r="G2781" s="128"/>
      <c r="H2781" s="128"/>
      <c r="I2781" s="124"/>
      <c r="J2781" s="125"/>
      <c r="K2781" s="128"/>
    </row>
    <row r="2782" spans="1:11" x14ac:dyDescent="0.3">
      <c r="A2782" s="73">
        <v>39806</v>
      </c>
      <c r="B2782" s="130">
        <v>868.15002400000003</v>
      </c>
      <c r="C2782" s="125">
        <f t="shared" si="180"/>
        <v>-3.4573602537404935E-2</v>
      </c>
      <c r="D2782" s="128">
        <f t="shared" si="181"/>
        <v>-34573.602537404935</v>
      </c>
      <c r="E2782" s="128">
        <f t="shared" ca="1" si="182"/>
        <v>194251.87393978122</v>
      </c>
      <c r="F2782" s="124">
        <f t="shared" ca="1" si="183"/>
        <v>-0.41281305259293644</v>
      </c>
      <c r="G2782" s="128"/>
      <c r="H2782" s="128"/>
      <c r="I2782" s="124"/>
      <c r="J2782" s="125"/>
      <c r="K2782" s="128"/>
    </row>
    <row r="2783" spans="1:11" x14ac:dyDescent="0.3">
      <c r="A2783" s="73">
        <v>39805</v>
      </c>
      <c r="B2783" s="130">
        <v>863.15997300000004</v>
      </c>
      <c r="C2783" s="125">
        <f t="shared" si="180"/>
        <v>-2.8705830609786598E-2</v>
      </c>
      <c r="D2783" s="128">
        <f t="shared" si="181"/>
        <v>-28705.830609786597</v>
      </c>
      <c r="E2783" s="128">
        <f t="shared" ca="1" si="182"/>
        <v>194251.87393978122</v>
      </c>
      <c r="F2783" s="124">
        <f t="shared" ca="1" si="183"/>
        <v>-0.41531023369288489</v>
      </c>
      <c r="G2783" s="128"/>
      <c r="H2783" s="128"/>
      <c r="I2783" s="124"/>
      <c r="J2783" s="125"/>
      <c r="K2783" s="128"/>
    </row>
    <row r="2784" spans="1:11" x14ac:dyDescent="0.3">
      <c r="A2784" s="73">
        <v>39804</v>
      </c>
      <c r="B2784" s="130">
        <v>871.63000499999998</v>
      </c>
      <c r="C2784" s="125">
        <f t="shared" si="180"/>
        <v>-4.1848968338806691E-2</v>
      </c>
      <c r="D2784" s="128">
        <f t="shared" si="181"/>
        <v>-41848.968338806691</v>
      </c>
      <c r="E2784" s="128">
        <f t="shared" ca="1" si="182"/>
        <v>194251.87393978122</v>
      </c>
      <c r="F2784" s="124">
        <f t="shared" ca="1" si="183"/>
        <v>-0.41800543166527471</v>
      </c>
      <c r="G2784" s="128"/>
      <c r="H2784" s="128"/>
      <c r="I2784" s="124"/>
      <c r="J2784" s="125"/>
      <c r="K2784" s="128"/>
    </row>
    <row r="2785" spans="1:11" x14ac:dyDescent="0.3">
      <c r="A2785" s="73">
        <v>39801</v>
      </c>
      <c r="B2785" s="130">
        <v>887.88000499999998</v>
      </c>
      <c r="C2785" s="125">
        <f t="shared" si="180"/>
        <v>1.3480655547656317E-2</v>
      </c>
      <c r="D2785" s="128">
        <f t="shared" si="181"/>
        <v>13480.655547656317</v>
      </c>
      <c r="E2785" s="128">
        <f t="shared" ca="1" si="182"/>
        <v>194251.87393978122</v>
      </c>
      <c r="F2785" s="124">
        <f t="shared" ca="1" si="183"/>
        <v>-0.40667577662274923</v>
      </c>
      <c r="G2785" s="128"/>
      <c r="H2785" s="128"/>
      <c r="I2785" s="124"/>
      <c r="J2785" s="125"/>
      <c r="K2785" s="128"/>
    </row>
    <row r="2786" spans="1:11" x14ac:dyDescent="0.3">
      <c r="A2786" s="73">
        <v>39800</v>
      </c>
      <c r="B2786" s="130">
        <v>885.28002900000001</v>
      </c>
      <c r="C2786" s="125">
        <f t="shared" si="180"/>
        <v>4.7396014498573669E-2</v>
      </c>
      <c r="D2786" s="128">
        <f t="shared" si="181"/>
        <v>47396.01449857367</v>
      </c>
      <c r="E2786" s="128">
        <f t="shared" ca="1" si="182"/>
        <v>194251.87393978122</v>
      </c>
      <c r="F2786" s="124">
        <f t="shared" ca="1" si="183"/>
        <v>-0.40363495664535476</v>
      </c>
      <c r="G2786" s="128"/>
      <c r="H2786" s="128"/>
      <c r="I2786" s="124"/>
      <c r="J2786" s="125"/>
      <c r="K2786" s="128"/>
    </row>
    <row r="2787" spans="1:11" x14ac:dyDescent="0.3">
      <c r="A2787" s="73">
        <v>39799</v>
      </c>
      <c r="B2787" s="130">
        <v>904.419983</v>
      </c>
      <c r="C2787" s="125">
        <f t="shared" si="180"/>
        <v>3.8679736071384418E-2</v>
      </c>
      <c r="D2787" s="128">
        <f t="shared" si="181"/>
        <v>38679.736071384417</v>
      </c>
      <c r="E2787" s="128">
        <f t="shared" ca="1" si="182"/>
        <v>194251.87393978122</v>
      </c>
      <c r="F2787" s="124">
        <f t="shared" ca="1" si="183"/>
        <v>-0.3805851669060939</v>
      </c>
      <c r="G2787" s="128"/>
      <c r="H2787" s="128"/>
      <c r="I2787" s="124"/>
      <c r="J2787" s="125"/>
      <c r="K2787" s="128"/>
    </row>
    <row r="2788" spans="1:11" x14ac:dyDescent="0.3">
      <c r="A2788" s="73">
        <v>39798</v>
      </c>
      <c r="B2788" s="130">
        <v>913.17999299999997</v>
      </c>
      <c r="C2788" s="125">
        <f t="shared" si="180"/>
        <v>7.5835575867003513E-2</v>
      </c>
      <c r="D2788" s="128">
        <f t="shared" si="181"/>
        <v>75835.575867003514</v>
      </c>
      <c r="E2788" s="128">
        <f t="shared" ca="1" si="182"/>
        <v>194251.87393978122</v>
      </c>
      <c r="F2788" s="124">
        <f t="shared" ca="1" si="183"/>
        <v>-0.3715209958706126</v>
      </c>
      <c r="G2788" s="128"/>
      <c r="H2788" s="128"/>
      <c r="I2788" s="124"/>
      <c r="J2788" s="125"/>
      <c r="K2788" s="128"/>
    </row>
    <row r="2789" spans="1:11" x14ac:dyDescent="0.3">
      <c r="A2789" s="73">
        <v>39797</v>
      </c>
      <c r="B2789" s="130">
        <v>868.57000700000003</v>
      </c>
      <c r="C2789" s="125">
        <f t="shared" si="180"/>
        <v>6.4150137328257362E-2</v>
      </c>
      <c r="D2789" s="128">
        <f t="shared" si="181"/>
        <v>64150.137328257362</v>
      </c>
      <c r="E2789" s="128">
        <f t="shared" ca="1" si="182"/>
        <v>194251.87393978122</v>
      </c>
      <c r="F2789" s="124">
        <f t="shared" ca="1" si="183"/>
        <v>-0.40303645483836825</v>
      </c>
      <c r="G2789" s="128"/>
      <c r="H2789" s="128"/>
      <c r="I2789" s="124"/>
      <c r="J2789" s="125"/>
      <c r="K2789" s="128"/>
    </row>
    <row r="2790" spans="1:11" x14ac:dyDescent="0.3">
      <c r="A2790" s="73">
        <v>39794</v>
      </c>
      <c r="B2790" s="130">
        <v>879.72997999999995</v>
      </c>
      <c r="C2790" s="125">
        <f t="shared" si="180"/>
        <v>-1.842141634407557E-2</v>
      </c>
      <c r="D2790" s="128">
        <f t="shared" si="181"/>
        <v>-18421.416344075569</v>
      </c>
      <c r="E2790" s="128">
        <f t="shared" ca="1" si="182"/>
        <v>194251.87393978122</v>
      </c>
      <c r="F2790" s="124">
        <f t="shared" ca="1" si="183"/>
        <v>-0.39156928874910935</v>
      </c>
      <c r="G2790" s="128"/>
      <c r="H2790" s="128"/>
      <c r="I2790" s="124"/>
      <c r="J2790" s="125"/>
      <c r="K2790" s="128"/>
    </row>
    <row r="2791" spans="1:11" x14ac:dyDescent="0.3">
      <c r="A2791" s="73">
        <v>39793</v>
      </c>
      <c r="B2791" s="130">
        <v>873.59002699999996</v>
      </c>
      <c r="C2791" s="125">
        <f t="shared" si="180"/>
        <v>-1.5872798881477079E-2</v>
      </c>
      <c r="D2791" s="128">
        <f t="shared" si="181"/>
        <v>-15872.79888147708</v>
      </c>
      <c r="E2791" s="128">
        <f t="shared" ca="1" si="182"/>
        <v>194251.87393978122</v>
      </c>
      <c r="F2791" s="124">
        <f t="shared" ca="1" si="183"/>
        <v>-0.40489113650987141</v>
      </c>
      <c r="G2791" s="128"/>
      <c r="H2791" s="128"/>
      <c r="I2791" s="124"/>
      <c r="J2791" s="125"/>
      <c r="K2791" s="128"/>
    </row>
    <row r="2792" spans="1:11" x14ac:dyDescent="0.3">
      <c r="A2792" s="73">
        <v>39792</v>
      </c>
      <c r="B2792" s="130">
        <v>899.23999000000003</v>
      </c>
      <c r="C2792" s="125">
        <f t="shared" si="180"/>
        <v>4.8810896170746965E-2</v>
      </c>
      <c r="D2792" s="128">
        <f t="shared" si="181"/>
        <v>48810.896170746964</v>
      </c>
      <c r="E2792" s="128">
        <f t="shared" ca="1" si="182"/>
        <v>194251.87393978122</v>
      </c>
      <c r="F2792" s="124">
        <f t="shared" ca="1" si="183"/>
        <v>-0.3958385327574323</v>
      </c>
      <c r="G2792" s="128"/>
      <c r="H2792" s="128"/>
      <c r="I2792" s="124"/>
      <c r="J2792" s="125"/>
      <c r="K2792" s="128"/>
    </row>
    <row r="2793" spans="1:11" x14ac:dyDescent="0.3">
      <c r="A2793" s="73">
        <v>39791</v>
      </c>
      <c r="B2793" s="130">
        <v>888.669983</v>
      </c>
      <c r="C2793" s="125">
        <f t="shared" si="180"/>
        <v>4.3272543274374797E-2</v>
      </c>
      <c r="D2793" s="128">
        <f t="shared" si="181"/>
        <v>43272.543274374795</v>
      </c>
      <c r="E2793" s="128">
        <f t="shared" ca="1" si="182"/>
        <v>194251.87393978122</v>
      </c>
      <c r="F2793" s="124">
        <f t="shared" ca="1" si="183"/>
        <v>-0.40220908029457259</v>
      </c>
      <c r="G2793" s="128"/>
      <c r="H2793" s="128"/>
      <c r="I2793" s="124"/>
      <c r="J2793" s="125"/>
      <c r="K2793" s="128"/>
    </row>
    <row r="2794" spans="1:11" x14ac:dyDescent="0.3">
      <c r="A2794" s="73">
        <v>39790</v>
      </c>
      <c r="B2794" s="130">
        <v>909.70001200000002</v>
      </c>
      <c r="C2794" s="125">
        <f t="shared" si="180"/>
        <v>0.13708233319327068</v>
      </c>
      <c r="D2794" s="128">
        <f t="shared" si="181"/>
        <v>137082.33319327066</v>
      </c>
      <c r="E2794" s="128">
        <f t="shared" ca="1" si="182"/>
        <v>194251.87393978122</v>
      </c>
      <c r="F2794" s="124">
        <f t="shared" ca="1" si="183"/>
        <v>-0.38436030370883001</v>
      </c>
      <c r="G2794" s="128"/>
      <c r="H2794" s="128"/>
      <c r="I2794" s="124"/>
      <c r="J2794" s="125"/>
      <c r="K2794" s="128"/>
    </row>
    <row r="2795" spans="1:11" x14ac:dyDescent="0.3">
      <c r="A2795" s="73">
        <v>39787</v>
      </c>
      <c r="B2795" s="130">
        <v>876.07000700000003</v>
      </c>
      <c r="C2795" s="125">
        <f t="shared" si="180"/>
        <v>0.16430546577984839</v>
      </c>
      <c r="D2795" s="128">
        <f t="shared" si="181"/>
        <v>164305.4657798484</v>
      </c>
      <c r="E2795" s="128">
        <f t="shared" ca="1" si="182"/>
        <v>194251.87393978122</v>
      </c>
      <c r="F2795" s="124">
        <f t="shared" ca="1" si="183"/>
        <v>-0.42210214679937708</v>
      </c>
      <c r="G2795" s="128"/>
      <c r="H2795" s="128"/>
      <c r="I2795" s="124"/>
      <c r="J2795" s="125"/>
      <c r="K2795" s="128"/>
    </row>
    <row r="2796" spans="1:11" x14ac:dyDescent="0.3">
      <c r="A2796" s="73">
        <v>39786</v>
      </c>
      <c r="B2796" s="130">
        <v>845.21997099999999</v>
      </c>
      <c r="C2796" s="125">
        <f t="shared" si="180"/>
        <v>4.7905915328422921E-2</v>
      </c>
      <c r="D2796" s="128">
        <f t="shared" si="181"/>
        <v>47905.915328422918</v>
      </c>
      <c r="E2796" s="128">
        <f t="shared" ca="1" si="182"/>
        <v>194251.87393978122</v>
      </c>
      <c r="F2796" s="124">
        <f t="shared" ca="1" si="183"/>
        <v>-0.43826515498450458</v>
      </c>
      <c r="G2796" s="128"/>
      <c r="H2796" s="128"/>
      <c r="I2796" s="124"/>
      <c r="J2796" s="125"/>
      <c r="K2796" s="128"/>
    </row>
    <row r="2797" spans="1:11" x14ac:dyDescent="0.3">
      <c r="A2797" s="73">
        <v>39785</v>
      </c>
      <c r="B2797" s="130">
        <v>870.73999000000003</v>
      </c>
      <c r="C2797" s="125">
        <f t="shared" si="180"/>
        <v>1.3525462179471148E-2</v>
      </c>
      <c r="D2797" s="128">
        <f t="shared" si="181"/>
        <v>13525.462179471147</v>
      </c>
      <c r="E2797" s="128">
        <f t="shared" ca="1" si="182"/>
        <v>194251.87393978122</v>
      </c>
      <c r="F2797" s="124">
        <f t="shared" ca="1" si="183"/>
        <v>-0.42233337558834416</v>
      </c>
      <c r="G2797" s="128"/>
      <c r="H2797" s="128"/>
      <c r="I2797" s="124"/>
      <c r="J2797" s="125"/>
      <c r="K2797" s="128"/>
    </row>
    <row r="2798" spans="1:11" x14ac:dyDescent="0.3">
      <c r="A2798" s="73">
        <v>39784</v>
      </c>
      <c r="B2798" s="130">
        <v>848.80999799999995</v>
      </c>
      <c r="C2798" s="125">
        <f t="shared" si="180"/>
        <v>-2.280343226564896E-3</v>
      </c>
      <c r="D2798" s="128">
        <f t="shared" si="181"/>
        <v>-2280.3432265648958</v>
      </c>
      <c r="E2798" s="128">
        <f t="shared" ca="1" si="182"/>
        <v>194251.87393978122</v>
      </c>
      <c r="F2798" s="124">
        <f t="shared" ca="1" si="183"/>
        <v>-0.42841462866637514</v>
      </c>
      <c r="G2798" s="128"/>
      <c r="H2798" s="128"/>
      <c r="I2798" s="124"/>
      <c r="J2798" s="125"/>
      <c r="K2798" s="128"/>
    </row>
    <row r="2799" spans="1:11" x14ac:dyDescent="0.3">
      <c r="A2799" s="73">
        <v>39783</v>
      </c>
      <c r="B2799" s="130">
        <v>816.21002199999998</v>
      </c>
      <c r="C2799" s="125">
        <f t="shared" si="180"/>
        <v>-6.5361973042131982E-2</v>
      </c>
      <c r="D2799" s="128">
        <f t="shared" si="181"/>
        <v>-65361.973042131984</v>
      </c>
      <c r="E2799" s="128">
        <f t="shared" ca="1" si="182"/>
        <v>194251.87393978122</v>
      </c>
      <c r="F2799" s="124">
        <f t="shared" ca="1" si="183"/>
        <v>-0.44201833466272322</v>
      </c>
      <c r="G2799" s="128"/>
      <c r="H2799" s="128"/>
      <c r="I2799" s="124"/>
      <c r="J2799" s="125"/>
      <c r="K2799" s="128"/>
    </row>
    <row r="2800" spans="1:11" x14ac:dyDescent="0.3">
      <c r="A2800" s="73">
        <v>39780</v>
      </c>
      <c r="B2800" s="130">
        <v>896.23999000000003</v>
      </c>
      <c r="C2800" s="125">
        <f t="shared" si="180"/>
        <v>-1.6515037324376203E-2</v>
      </c>
      <c r="D2800" s="128">
        <f t="shared" si="181"/>
        <v>-16515.037324376204</v>
      </c>
      <c r="E2800" s="128">
        <f t="shared" ca="1" si="182"/>
        <v>194251.87393978122</v>
      </c>
      <c r="F2800" s="124">
        <f t="shared" ca="1" si="183"/>
        <v>-0.39131500304406341</v>
      </c>
      <c r="G2800" s="128"/>
      <c r="H2800" s="128"/>
      <c r="I2800" s="124"/>
      <c r="J2800" s="125"/>
      <c r="K2800" s="128"/>
    </row>
    <row r="2801" spans="1:11" x14ac:dyDescent="0.3">
      <c r="A2801" s="73">
        <v>39778</v>
      </c>
      <c r="B2801" s="130">
        <v>887.67999299999997</v>
      </c>
      <c r="C2801" s="125">
        <f t="shared" si="180"/>
        <v>4.1511211425712125E-2</v>
      </c>
      <c r="D2801" s="128">
        <f t="shared" si="181"/>
        <v>41511.211425712121</v>
      </c>
      <c r="E2801" s="128">
        <f t="shared" ca="1" si="182"/>
        <v>194251.87393978122</v>
      </c>
      <c r="F2801" s="124">
        <f t="shared" ca="1" si="183"/>
        <v>-0.40067786704148967</v>
      </c>
      <c r="G2801" s="128"/>
      <c r="H2801" s="128"/>
      <c r="I2801" s="124"/>
      <c r="J2801" s="125"/>
      <c r="K2801" s="128"/>
    </row>
    <row r="2802" spans="1:11" x14ac:dyDescent="0.3">
      <c r="A2802" s="73">
        <v>39777</v>
      </c>
      <c r="B2802" s="130">
        <v>857.39001499999995</v>
      </c>
      <c r="C2802" s="125">
        <f t="shared" si="180"/>
        <v>-4.623171082398303E-2</v>
      </c>
      <c r="D2802" s="128">
        <f t="shared" si="181"/>
        <v>-46231.710823983027</v>
      </c>
      <c r="E2802" s="128">
        <f t="shared" ca="1" si="182"/>
        <v>194251.87393978122</v>
      </c>
      <c r="F2802" s="124">
        <f t="shared" ca="1" si="183"/>
        <v>-0.41663035685864003</v>
      </c>
      <c r="G2802" s="128"/>
      <c r="H2802" s="128"/>
      <c r="I2802" s="124"/>
      <c r="J2802" s="125"/>
      <c r="K2802" s="128"/>
    </row>
    <row r="2803" spans="1:11" x14ac:dyDescent="0.3">
      <c r="A2803" s="73">
        <v>39776</v>
      </c>
      <c r="B2803" s="130">
        <v>851.80999799999995</v>
      </c>
      <c r="C2803" s="125">
        <f t="shared" si="180"/>
        <v>-7.3323856775791341E-2</v>
      </c>
      <c r="D2803" s="128">
        <f t="shared" si="181"/>
        <v>-73323.856775791341</v>
      </c>
      <c r="E2803" s="128">
        <f t="shared" ca="1" si="182"/>
        <v>194251.87393978122</v>
      </c>
      <c r="F2803" s="124">
        <f t="shared" ca="1" si="183"/>
        <v>-0.42015085812104858</v>
      </c>
      <c r="G2803" s="128"/>
      <c r="H2803" s="128"/>
      <c r="I2803" s="124"/>
      <c r="J2803" s="125"/>
      <c r="K2803" s="128"/>
    </row>
    <row r="2804" spans="1:11" x14ac:dyDescent="0.3">
      <c r="A2804" s="73">
        <v>39773</v>
      </c>
      <c r="B2804" s="130">
        <v>800.03002900000001</v>
      </c>
      <c r="C2804" s="125">
        <f t="shared" si="180"/>
        <v>-0.14066742113951192</v>
      </c>
      <c r="D2804" s="128">
        <f t="shared" si="181"/>
        <v>-140667.42113951192</v>
      </c>
      <c r="E2804" s="128">
        <f t="shared" ca="1" si="182"/>
        <v>194251.87393978122</v>
      </c>
      <c r="F2804" s="124">
        <f t="shared" ca="1" si="183"/>
        <v>-0.43984509483549705</v>
      </c>
      <c r="G2804" s="128"/>
      <c r="H2804" s="128"/>
      <c r="I2804" s="124"/>
      <c r="J2804" s="125"/>
      <c r="K2804" s="128"/>
    </row>
    <row r="2805" spans="1:11" x14ac:dyDescent="0.3">
      <c r="A2805" s="73">
        <v>39772</v>
      </c>
      <c r="B2805" s="130">
        <v>752.44000200000005</v>
      </c>
      <c r="C2805" s="125">
        <f t="shared" si="180"/>
        <v>-0.16846432914605058</v>
      </c>
      <c r="D2805" s="128">
        <f t="shared" si="181"/>
        <v>-168464.32914605059</v>
      </c>
      <c r="E2805" s="128">
        <f t="shared" ca="1" si="182"/>
        <v>194251.87393978122</v>
      </c>
      <c r="F2805" s="124">
        <f t="shared" ca="1" si="183"/>
        <v>-0.46530036703124644</v>
      </c>
      <c r="G2805" s="128"/>
      <c r="H2805" s="128"/>
      <c r="I2805" s="124"/>
      <c r="J2805" s="125"/>
      <c r="K2805" s="128"/>
    </row>
    <row r="2806" spans="1:11" x14ac:dyDescent="0.3">
      <c r="A2806" s="73">
        <v>39771</v>
      </c>
      <c r="B2806" s="130">
        <v>806.580017</v>
      </c>
      <c r="C2806" s="125">
        <f t="shared" si="180"/>
        <v>-0.15343682098645384</v>
      </c>
      <c r="D2806" s="128">
        <f t="shared" si="181"/>
        <v>-153436.82098645385</v>
      </c>
      <c r="E2806" s="128">
        <f t="shared" ca="1" si="182"/>
        <v>194251.87393978122</v>
      </c>
      <c r="F2806" s="124">
        <f t="shared" ca="1" si="183"/>
        <v>-0.44014711984952382</v>
      </c>
      <c r="G2806" s="128"/>
      <c r="H2806" s="128"/>
      <c r="I2806" s="124"/>
      <c r="J2806" s="125"/>
      <c r="K2806" s="128"/>
    </row>
    <row r="2807" spans="1:11" x14ac:dyDescent="0.3">
      <c r="A2807" s="73">
        <v>39770</v>
      </c>
      <c r="B2807" s="130">
        <v>859.11999500000002</v>
      </c>
      <c r="C2807" s="125">
        <f t="shared" si="180"/>
        <v>-0.14579170270942077</v>
      </c>
      <c r="D2807" s="128">
        <f t="shared" si="181"/>
        <v>-145791.70270942076</v>
      </c>
      <c r="E2807" s="128">
        <f t="shared" ca="1" si="182"/>
        <v>194251.87393978122</v>
      </c>
      <c r="F2807" s="124">
        <f t="shared" ca="1" si="183"/>
        <v>-0.39360659607972215</v>
      </c>
      <c r="G2807" s="128"/>
      <c r="H2807" s="128"/>
      <c r="I2807" s="124"/>
      <c r="J2807" s="125"/>
      <c r="K2807" s="128"/>
    </row>
    <row r="2808" spans="1:11" x14ac:dyDescent="0.3">
      <c r="A2808" s="73">
        <v>39769</v>
      </c>
      <c r="B2808" s="130">
        <v>850.75</v>
      </c>
      <c r="C2808" s="125">
        <f t="shared" si="180"/>
        <v>-0.11957982969570313</v>
      </c>
      <c r="D2808" s="128">
        <f t="shared" si="181"/>
        <v>-119579.82969570313</v>
      </c>
      <c r="E2808" s="128">
        <f t="shared" ca="1" si="182"/>
        <v>194251.87393978122</v>
      </c>
      <c r="F2808" s="124">
        <f t="shared" ca="1" si="183"/>
        <v>-0.40907826008531967</v>
      </c>
      <c r="G2808" s="128"/>
      <c r="H2808" s="128"/>
      <c r="I2808" s="124"/>
      <c r="J2808" s="125"/>
      <c r="K2808" s="128"/>
    </row>
    <row r="2809" spans="1:11" x14ac:dyDescent="0.3">
      <c r="A2809" s="73">
        <v>39766</v>
      </c>
      <c r="B2809" s="130">
        <v>873.28997800000002</v>
      </c>
      <c r="C2809" s="125">
        <f t="shared" si="180"/>
        <v>-9.8539377548387042E-2</v>
      </c>
      <c r="D2809" s="128">
        <f t="shared" si="181"/>
        <v>-98539.377548387041</v>
      </c>
      <c r="E2809" s="128">
        <f t="shared" ca="1" si="182"/>
        <v>194251.87393978122</v>
      </c>
      <c r="F2809" s="124">
        <f t="shared" ca="1" si="183"/>
        <v>-0.39070100831384158</v>
      </c>
      <c r="G2809" s="128"/>
      <c r="H2809" s="128"/>
      <c r="I2809" s="124"/>
      <c r="J2809" s="125"/>
      <c r="K2809" s="128"/>
    </row>
    <row r="2810" spans="1:11" x14ac:dyDescent="0.3">
      <c r="A2810" s="73">
        <v>39765</v>
      </c>
      <c r="B2810" s="130">
        <v>911.28997800000002</v>
      </c>
      <c r="C2810" s="125">
        <f t="shared" si="180"/>
        <v>-4.4859549716265823E-2</v>
      </c>
      <c r="D2810" s="128">
        <f t="shared" si="181"/>
        <v>-44859.549716265821</v>
      </c>
      <c r="E2810" s="128">
        <f t="shared" ca="1" si="182"/>
        <v>194251.87393978122</v>
      </c>
      <c r="F2810" s="124">
        <f t="shared" ca="1" si="183"/>
        <v>-0.37528964431831335</v>
      </c>
      <c r="G2810" s="128"/>
      <c r="H2810" s="128"/>
      <c r="I2810" s="124"/>
      <c r="J2810" s="125"/>
      <c r="K2810" s="128"/>
    </row>
    <row r="2811" spans="1:11" x14ac:dyDescent="0.3">
      <c r="A2811" s="73">
        <v>39764</v>
      </c>
      <c r="B2811" s="130">
        <v>852.29998799999998</v>
      </c>
      <c r="C2811" s="125">
        <f t="shared" si="180"/>
        <v>-8.3637106884062895E-2</v>
      </c>
      <c r="D2811" s="128">
        <f t="shared" si="181"/>
        <v>-83637.106884062901</v>
      </c>
      <c r="E2811" s="128">
        <f t="shared" ca="1" si="182"/>
        <v>194251.87393978122</v>
      </c>
      <c r="F2811" s="124">
        <f t="shared" ca="1" si="183"/>
        <v>-0.41267272583527181</v>
      </c>
      <c r="G2811" s="128"/>
      <c r="H2811" s="128"/>
      <c r="I2811" s="124"/>
      <c r="J2811" s="125"/>
      <c r="K2811" s="128"/>
    </row>
    <row r="2812" spans="1:11" x14ac:dyDescent="0.3">
      <c r="A2812" s="73">
        <v>39763</v>
      </c>
      <c r="B2812" s="130">
        <v>898.95001200000002</v>
      </c>
      <c r="C2812" s="125">
        <f t="shared" si="180"/>
        <v>-4.4188788591415396E-2</v>
      </c>
      <c r="D2812" s="128">
        <f t="shared" si="181"/>
        <v>-44188.788591415396</v>
      </c>
      <c r="E2812" s="128">
        <f t="shared" ca="1" si="182"/>
        <v>194251.87393978122</v>
      </c>
      <c r="F2812" s="124">
        <f t="shared" ca="1" si="183"/>
        <v>-0.38871055032930146</v>
      </c>
      <c r="G2812" s="128"/>
      <c r="H2812" s="128"/>
      <c r="I2812" s="124"/>
      <c r="J2812" s="125"/>
      <c r="K2812" s="128"/>
    </row>
    <row r="2813" spans="1:11" x14ac:dyDescent="0.3">
      <c r="A2813" s="73">
        <v>39762</v>
      </c>
      <c r="B2813" s="130">
        <v>919.21002199999998</v>
      </c>
      <c r="C2813" s="125">
        <f t="shared" si="180"/>
        <v>8.279936908965424E-2</v>
      </c>
      <c r="D2813" s="128">
        <f t="shared" si="181"/>
        <v>82799.369089654239</v>
      </c>
      <c r="E2813" s="128">
        <f t="shared" ca="1" si="182"/>
        <v>194251.87393978122</v>
      </c>
      <c r="F2813" s="124">
        <f t="shared" ca="1" si="183"/>
        <v>-0.37935249209123789</v>
      </c>
      <c r="G2813" s="128"/>
      <c r="H2813" s="128"/>
      <c r="I2813" s="124"/>
      <c r="J2813" s="125"/>
      <c r="K2813" s="128"/>
    </row>
    <row r="2814" spans="1:11" x14ac:dyDescent="0.3">
      <c r="A2814" s="73">
        <v>39759</v>
      </c>
      <c r="B2814" s="130">
        <v>930.98999000000003</v>
      </c>
      <c r="C2814" s="125">
        <f t="shared" si="180"/>
        <v>6.1840583919600789E-2</v>
      </c>
      <c r="D2814" s="128">
        <f t="shared" si="181"/>
        <v>61840.583919600787</v>
      </c>
      <c r="E2814" s="128">
        <f t="shared" ca="1" si="182"/>
        <v>194251.87393978122</v>
      </c>
      <c r="F2814" s="124">
        <f t="shared" ca="1" si="183"/>
        <v>-0.35311083042566949</v>
      </c>
      <c r="G2814" s="128"/>
      <c r="H2814" s="128"/>
      <c r="I2814" s="124"/>
      <c r="J2814" s="125"/>
      <c r="K2814" s="128"/>
    </row>
    <row r="2815" spans="1:11" x14ac:dyDescent="0.3">
      <c r="A2815" s="73">
        <v>39758</v>
      </c>
      <c r="B2815" s="130">
        <v>904.88000499999998</v>
      </c>
      <c r="C2815" s="125">
        <f t="shared" si="180"/>
        <v>-3.556815863003715E-3</v>
      </c>
      <c r="D2815" s="128">
        <f t="shared" si="181"/>
        <v>-3556.8158630037151</v>
      </c>
      <c r="E2815" s="128">
        <f t="shared" ca="1" si="182"/>
        <v>194251.87393978122</v>
      </c>
      <c r="F2815" s="124">
        <f t="shared" ca="1" si="183"/>
        <v>-0.37753316674631987</v>
      </c>
      <c r="G2815" s="128"/>
      <c r="H2815" s="128"/>
      <c r="I2815" s="124"/>
      <c r="J2815" s="125"/>
      <c r="K2815" s="128"/>
    </row>
    <row r="2816" spans="1:11" x14ac:dyDescent="0.3">
      <c r="A2816" s="73">
        <v>39757</v>
      </c>
      <c r="B2816" s="130">
        <v>952.77002000000005</v>
      </c>
      <c r="C2816" s="125">
        <f t="shared" si="180"/>
        <v>6.2434475779344245E-2</v>
      </c>
      <c r="D2816" s="128">
        <f t="shared" si="181"/>
        <v>62434.475779344248</v>
      </c>
      <c r="E2816" s="128">
        <f t="shared" ca="1" si="182"/>
        <v>194251.87393978122</v>
      </c>
      <c r="F2816" s="124">
        <f t="shared" ca="1" si="183"/>
        <v>-0.35395349303344259</v>
      </c>
      <c r="G2816" s="128"/>
      <c r="H2816" s="128"/>
      <c r="I2816" s="124"/>
      <c r="J2816" s="125"/>
      <c r="K2816" s="128"/>
    </row>
    <row r="2817" spans="1:11" x14ac:dyDescent="0.3">
      <c r="A2817" s="73">
        <v>39756</v>
      </c>
      <c r="B2817" s="130">
        <v>1005.75</v>
      </c>
      <c r="C2817" s="125">
        <f t="shared" si="180"/>
        <v>5.3086239083854236E-2</v>
      </c>
      <c r="D2817" s="128">
        <f t="shared" si="181"/>
        <v>53086.239083854234</v>
      </c>
      <c r="E2817" s="128">
        <f t="shared" ca="1" si="182"/>
        <v>194251.87393978122</v>
      </c>
      <c r="F2817" s="124">
        <f t="shared" ca="1" si="183"/>
        <v>-0.31842208467770183</v>
      </c>
      <c r="G2817" s="128"/>
      <c r="H2817" s="128"/>
      <c r="I2817" s="124"/>
      <c r="J2817" s="125"/>
      <c r="K2817" s="128"/>
    </row>
    <row r="2818" spans="1:11" x14ac:dyDescent="0.3">
      <c r="A2818" s="73">
        <v>39755</v>
      </c>
      <c r="B2818" s="130">
        <v>966.29998799999998</v>
      </c>
      <c r="C2818" s="125">
        <f t="shared" si="180"/>
        <v>-1.93830277398086E-2</v>
      </c>
      <c r="D2818" s="128">
        <f t="shared" si="181"/>
        <v>-19383.0277398086</v>
      </c>
      <c r="E2818" s="128">
        <f t="shared" ca="1" si="182"/>
        <v>194251.87393978122</v>
      </c>
      <c r="F2818" s="124">
        <f t="shared" ca="1" si="183"/>
        <v>-0.3643892365910103</v>
      </c>
      <c r="G2818" s="128"/>
      <c r="H2818" s="128"/>
      <c r="I2818" s="124"/>
      <c r="J2818" s="125"/>
      <c r="K2818" s="128"/>
    </row>
    <row r="2819" spans="1:11" x14ac:dyDescent="0.3">
      <c r="A2819" s="73">
        <v>39752</v>
      </c>
      <c r="B2819" s="130">
        <v>968.75</v>
      </c>
      <c r="C2819" s="125">
        <f t="shared" si="180"/>
        <v>2.9982470214012791E-2</v>
      </c>
      <c r="D2819" s="128">
        <f t="shared" si="181"/>
        <v>29982.470214012792</v>
      </c>
      <c r="E2819" s="128">
        <f t="shared" ca="1" si="182"/>
        <v>194251.87393978122</v>
      </c>
      <c r="F2819" s="124">
        <f t="shared" ca="1" si="183"/>
        <v>-0.35509964143580008</v>
      </c>
      <c r="G2819" s="128"/>
      <c r="H2819" s="128"/>
      <c r="I2819" s="124"/>
      <c r="J2819" s="125"/>
      <c r="K2819" s="128"/>
    </row>
    <row r="2820" spans="1:11" x14ac:dyDescent="0.3">
      <c r="A2820" s="73">
        <v>39751</v>
      </c>
      <c r="B2820" s="130">
        <v>954.09002699999996</v>
      </c>
      <c r="C2820" s="125">
        <f t="shared" si="180"/>
        <v>8.0936086732830148E-3</v>
      </c>
      <c r="D2820" s="128">
        <f t="shared" si="181"/>
        <v>8093.6086732830145</v>
      </c>
      <c r="E2820" s="128">
        <f t="shared" ca="1" si="182"/>
        <v>194251.87393978122</v>
      </c>
      <c r="F2820" s="124">
        <f t="shared" ca="1" si="183"/>
        <v>-0.36800582132802995</v>
      </c>
      <c r="G2820" s="128"/>
      <c r="H2820" s="128"/>
      <c r="I2820" s="124"/>
      <c r="J2820" s="125"/>
      <c r="K2820" s="128"/>
    </row>
    <row r="2821" spans="1:11" x14ac:dyDescent="0.3">
      <c r="A2821" s="73">
        <v>39750</v>
      </c>
      <c r="B2821" s="130">
        <v>930.09002699999996</v>
      </c>
      <c r="C2821" s="125">
        <f t="shared" si="180"/>
        <v>2.4508723275317834E-2</v>
      </c>
      <c r="D2821" s="128">
        <f t="shared" si="181"/>
        <v>24508.723275317832</v>
      </c>
      <c r="E2821" s="128">
        <f t="shared" ca="1" si="182"/>
        <v>194251.87393978122</v>
      </c>
      <c r="F2821" s="124">
        <f t="shared" ca="1" si="183"/>
        <v>-0.38340930804085627</v>
      </c>
      <c r="G2821" s="128"/>
      <c r="H2821" s="128"/>
      <c r="I2821" s="124"/>
      <c r="J2821" s="125"/>
      <c r="K2821" s="128"/>
    </row>
    <row r="2822" spans="1:11" x14ac:dyDescent="0.3">
      <c r="A2822" s="73">
        <v>39749</v>
      </c>
      <c r="B2822" s="130">
        <v>940.51000999999997</v>
      </c>
      <c r="C2822" s="125">
        <f t="shared" si="180"/>
        <v>-5.7614652582492654E-2</v>
      </c>
      <c r="D2822" s="128">
        <f t="shared" si="181"/>
        <v>-57614.65258249265</v>
      </c>
      <c r="E2822" s="128">
        <f t="shared" ca="1" si="182"/>
        <v>194251.87393978122</v>
      </c>
      <c r="F2822" s="124">
        <f t="shared" ca="1" si="183"/>
        <v>-0.3929765409616216</v>
      </c>
      <c r="G2822" s="128"/>
      <c r="H2822" s="128"/>
      <c r="I2822" s="124"/>
      <c r="J2822" s="125"/>
      <c r="K2822" s="128"/>
    </row>
    <row r="2823" spans="1:11" x14ac:dyDescent="0.3">
      <c r="A2823" s="73">
        <v>39748</v>
      </c>
      <c r="B2823" s="130">
        <v>848.919983</v>
      </c>
      <c r="C2823" s="125">
        <f t="shared" si="180"/>
        <v>-0.1539143835091894</v>
      </c>
      <c r="D2823" s="128">
        <f t="shared" si="181"/>
        <v>-153914.38350918941</v>
      </c>
      <c r="E2823" s="128">
        <f t="shared" ca="1" si="182"/>
        <v>194251.87393978122</v>
      </c>
      <c r="F2823" s="124">
        <f t="shared" ca="1" si="183"/>
        <v>-0.44551999849094071</v>
      </c>
      <c r="G2823" s="128"/>
      <c r="H2823" s="128"/>
      <c r="I2823" s="124"/>
      <c r="J2823" s="125"/>
      <c r="K2823" s="128"/>
    </row>
    <row r="2824" spans="1:11" x14ac:dyDescent="0.3">
      <c r="A2824" s="73">
        <v>39745</v>
      </c>
      <c r="B2824" s="130">
        <v>876.77002000000005</v>
      </c>
      <c r="C2824" s="125">
        <f t="shared" ref="C2824:C2887" si="184">B2824/B2834-1</f>
        <v>-2.4966028028752474E-2</v>
      </c>
      <c r="D2824" s="128">
        <f t="shared" ref="D2824:D2887" si="185">C2824*$B$5</f>
        <v>-24966.028028752473</v>
      </c>
      <c r="E2824" s="128">
        <f t="shared" ref="E2824:E2887" ca="1" si="186">ABS(_xlfn.PERCENTILE.INC(OFFSET(D2824,0,0,Window),1-VaRLevel))</f>
        <v>194251.87393978122</v>
      </c>
      <c r="F2824" s="124">
        <f t="shared" ca="1" si="183"/>
        <v>-0.43103088204948647</v>
      </c>
      <c r="G2824" s="128"/>
      <c r="H2824" s="128"/>
      <c r="I2824" s="124"/>
      <c r="J2824" s="125"/>
      <c r="K2824" s="128"/>
    </row>
    <row r="2825" spans="1:11" x14ac:dyDescent="0.3">
      <c r="A2825" s="73">
        <v>39744</v>
      </c>
      <c r="B2825" s="130">
        <v>908.10998500000005</v>
      </c>
      <c r="C2825" s="125">
        <f t="shared" si="184"/>
        <v>-1.9891837016617897E-3</v>
      </c>
      <c r="D2825" s="128">
        <f t="shared" si="185"/>
        <v>-1989.1837016617897</v>
      </c>
      <c r="E2825" s="128">
        <f t="shared" ca="1" si="186"/>
        <v>194251.87393978122</v>
      </c>
      <c r="F2825" s="124">
        <f t="shared" ref="F2825:F2888" ca="1" si="187">B2825/OFFSET(B2825,250,0)-1</f>
        <v>-0.40850530988050782</v>
      </c>
      <c r="G2825" s="128"/>
      <c r="H2825" s="128"/>
      <c r="I2825" s="124"/>
      <c r="J2825" s="125"/>
      <c r="K2825" s="128"/>
    </row>
    <row r="2826" spans="1:11" x14ac:dyDescent="0.3">
      <c r="A2826" s="73">
        <v>39743</v>
      </c>
      <c r="B2826" s="130">
        <v>896.78002900000001</v>
      </c>
      <c r="C2826" s="125">
        <f t="shared" si="184"/>
        <v>-8.9507962739846181E-2</v>
      </c>
      <c r="D2826" s="128">
        <f t="shared" si="185"/>
        <v>-89507.962739846174</v>
      </c>
      <c r="E2826" s="128">
        <f t="shared" ca="1" si="186"/>
        <v>194251.87393978122</v>
      </c>
      <c r="F2826" s="124">
        <f t="shared" ca="1" si="187"/>
        <v>-0.40783147465137648</v>
      </c>
      <c r="G2826" s="128"/>
      <c r="H2826" s="128"/>
      <c r="I2826" s="124"/>
      <c r="J2826" s="125"/>
      <c r="K2826" s="128"/>
    </row>
    <row r="2827" spans="1:11" x14ac:dyDescent="0.3">
      <c r="A2827" s="73">
        <v>39742</v>
      </c>
      <c r="B2827" s="130">
        <v>955.04998799999998</v>
      </c>
      <c r="C2827" s="125">
        <f t="shared" si="184"/>
        <v>-4.1335828901675864E-2</v>
      </c>
      <c r="D2827" s="128">
        <f t="shared" si="185"/>
        <v>-41335.828901675864</v>
      </c>
      <c r="E2827" s="128">
        <f t="shared" ca="1" si="186"/>
        <v>194251.87393978122</v>
      </c>
      <c r="F2827" s="124">
        <f t="shared" ca="1" si="187"/>
        <v>-0.36996992845749688</v>
      </c>
      <c r="G2827" s="128"/>
      <c r="H2827" s="128"/>
      <c r="I2827" s="124"/>
      <c r="J2827" s="125"/>
      <c r="K2827" s="128"/>
    </row>
    <row r="2828" spans="1:11" x14ac:dyDescent="0.3">
      <c r="A2828" s="73">
        <v>39741</v>
      </c>
      <c r="B2828" s="130">
        <v>985.40002400000003</v>
      </c>
      <c r="C2828" s="125">
        <f t="shared" si="184"/>
        <v>-6.7641845400535749E-2</v>
      </c>
      <c r="D2828" s="128">
        <f t="shared" si="185"/>
        <v>-67641.845400535749</v>
      </c>
      <c r="E2828" s="128">
        <f t="shared" ca="1" si="186"/>
        <v>194251.87393978122</v>
      </c>
      <c r="F2828" s="124">
        <f t="shared" ca="1" si="187"/>
        <v>-0.35153558127666651</v>
      </c>
      <c r="G2828" s="128"/>
      <c r="H2828" s="128"/>
      <c r="I2828" s="124"/>
      <c r="J2828" s="125"/>
      <c r="K2828" s="128"/>
    </row>
    <row r="2829" spans="1:11" x14ac:dyDescent="0.3">
      <c r="A2829" s="73">
        <v>39738</v>
      </c>
      <c r="B2829" s="130">
        <v>940.54998799999998</v>
      </c>
      <c r="C2829" s="125">
        <f t="shared" si="184"/>
        <v>-0.14435558971926887</v>
      </c>
      <c r="D2829" s="128">
        <f t="shared" si="185"/>
        <v>-144355.58971926887</v>
      </c>
      <c r="E2829" s="128">
        <f t="shared" ca="1" si="186"/>
        <v>194251.87393978122</v>
      </c>
      <c r="F2829" s="124">
        <f t="shared" ca="1" si="187"/>
        <v>-0.37560161752502519</v>
      </c>
      <c r="G2829" s="128"/>
      <c r="H2829" s="128"/>
      <c r="I2829" s="124"/>
      <c r="J2829" s="125"/>
      <c r="K2829" s="128"/>
    </row>
    <row r="2830" spans="1:11" x14ac:dyDescent="0.3">
      <c r="A2830" s="73">
        <v>39737</v>
      </c>
      <c r="B2830" s="130">
        <v>946.42999299999997</v>
      </c>
      <c r="C2830" s="125">
        <f t="shared" si="184"/>
        <v>-0.15063541626123866</v>
      </c>
      <c r="D2830" s="128">
        <f t="shared" si="185"/>
        <v>-150635.41626123866</v>
      </c>
      <c r="E2830" s="128">
        <f t="shared" ca="1" si="186"/>
        <v>194251.87393978122</v>
      </c>
      <c r="F2830" s="124">
        <f t="shared" ca="1" si="187"/>
        <v>-0.36931156257934483</v>
      </c>
      <c r="G2830" s="128"/>
      <c r="H2830" s="128"/>
      <c r="I2830" s="124"/>
      <c r="J2830" s="125"/>
      <c r="K2830" s="128"/>
    </row>
    <row r="2831" spans="1:11" x14ac:dyDescent="0.3">
      <c r="A2831" s="73">
        <v>39736</v>
      </c>
      <c r="B2831" s="130">
        <v>907.84002699999996</v>
      </c>
      <c r="C2831" s="125">
        <f t="shared" si="184"/>
        <v>-0.21809382730648219</v>
      </c>
      <c r="D2831" s="128">
        <f t="shared" si="185"/>
        <v>-218093.82730648218</v>
      </c>
      <c r="E2831" s="128">
        <f t="shared" ca="1" si="186"/>
        <v>194251.87393978122</v>
      </c>
      <c r="F2831" s="124">
        <f t="shared" ca="1" si="187"/>
        <v>-0.41052409424384462</v>
      </c>
      <c r="G2831" s="128"/>
      <c r="H2831" s="128"/>
      <c r="I2831" s="124"/>
      <c r="J2831" s="125"/>
      <c r="K2831" s="128"/>
    </row>
    <row r="2832" spans="1:11" x14ac:dyDescent="0.3">
      <c r="A2832" s="73">
        <v>39735</v>
      </c>
      <c r="B2832" s="130">
        <v>998.01000999999997</v>
      </c>
      <c r="C2832" s="125">
        <f t="shared" si="184"/>
        <v>-0.144337920680638</v>
      </c>
      <c r="D2832" s="128">
        <f t="shared" si="185"/>
        <v>-144337.920680638</v>
      </c>
      <c r="E2832" s="128">
        <f t="shared" ca="1" si="186"/>
        <v>165585.88874826071</v>
      </c>
      <c r="F2832" s="124">
        <f t="shared" ca="1" si="187"/>
        <v>-0.35246294121916733</v>
      </c>
      <c r="G2832" s="128"/>
      <c r="H2832" s="128"/>
      <c r="I2832" s="124"/>
      <c r="J2832" s="125"/>
      <c r="K2832" s="128"/>
    </row>
    <row r="2833" spans="1:11" x14ac:dyDescent="0.3">
      <c r="A2833" s="73">
        <v>39734</v>
      </c>
      <c r="B2833" s="130">
        <v>1003.349976</v>
      </c>
      <c r="C2833" s="125">
        <f t="shared" si="184"/>
        <v>-9.3156363678458476E-2</v>
      </c>
      <c r="D2833" s="128">
        <f t="shared" si="185"/>
        <v>-93156.363678458481</v>
      </c>
      <c r="E2833" s="128">
        <f t="shared" ca="1" si="186"/>
        <v>165585.88874826071</v>
      </c>
      <c r="F2833" s="124">
        <f t="shared" ca="1" si="187"/>
        <v>-0.34785154849909017</v>
      </c>
      <c r="G2833" s="128"/>
      <c r="H2833" s="128"/>
      <c r="I2833" s="124"/>
      <c r="J2833" s="125"/>
      <c r="K2833" s="128"/>
    </row>
    <row r="2834" spans="1:11" x14ac:dyDescent="0.3">
      <c r="A2834" s="73">
        <v>39731</v>
      </c>
      <c r="B2834" s="130">
        <v>899.21997099999999</v>
      </c>
      <c r="C2834" s="125">
        <f t="shared" si="184"/>
        <v>-0.25884596489081624</v>
      </c>
      <c r="D2834" s="128">
        <f t="shared" si="185"/>
        <v>-258845.96489081625</v>
      </c>
      <c r="E2834" s="128">
        <f t="shared" ca="1" si="186"/>
        <v>165585.88874826071</v>
      </c>
      <c r="F2834" s="124">
        <f t="shared" ca="1" si="187"/>
        <v>-0.41937483864352831</v>
      </c>
      <c r="G2834" s="128"/>
      <c r="H2834" s="128"/>
      <c r="I2834" s="124"/>
      <c r="J2834" s="125"/>
      <c r="K2834" s="128"/>
    </row>
    <row r="2835" spans="1:11" x14ac:dyDescent="0.3">
      <c r="A2835" s="73">
        <v>39730</v>
      </c>
      <c r="B2835" s="130">
        <v>909.919983</v>
      </c>
      <c r="C2835" s="125">
        <f t="shared" si="184"/>
        <v>-0.24749008223385727</v>
      </c>
      <c r="D2835" s="128">
        <f t="shared" si="185"/>
        <v>-247490.08223385728</v>
      </c>
      <c r="E2835" s="128">
        <f t="shared" ca="1" si="186"/>
        <v>143376.09649337031</v>
      </c>
      <c r="F2835" s="124">
        <f t="shared" ca="1" si="187"/>
        <v>-0.4173902199691889</v>
      </c>
      <c r="G2835" s="128"/>
      <c r="H2835" s="128"/>
      <c r="I2835" s="124"/>
      <c r="J2835" s="125"/>
      <c r="K2835" s="128"/>
    </row>
    <row r="2836" spans="1:11" x14ac:dyDescent="0.3">
      <c r="A2836" s="73">
        <v>39729</v>
      </c>
      <c r="B2836" s="130">
        <v>984.94000200000005</v>
      </c>
      <c r="C2836" s="125">
        <f t="shared" si="184"/>
        <v>-0.16943677961933756</v>
      </c>
      <c r="D2836" s="128">
        <f t="shared" si="185"/>
        <v>-169436.77961933755</v>
      </c>
      <c r="E2836" s="128">
        <f t="shared" ca="1" si="186"/>
        <v>124305.952851161</v>
      </c>
      <c r="F2836" s="124">
        <f t="shared" ca="1" si="187"/>
        <v>-0.36635766595932817</v>
      </c>
      <c r="G2836" s="128"/>
      <c r="H2836" s="128"/>
      <c r="I2836" s="124"/>
      <c r="J2836" s="125"/>
      <c r="K2836" s="128"/>
    </row>
    <row r="2837" spans="1:11" x14ac:dyDescent="0.3">
      <c r="A2837" s="73">
        <v>39728</v>
      </c>
      <c r="B2837" s="130">
        <v>996.22997999999995</v>
      </c>
      <c r="C2837" s="125">
        <f t="shared" si="184"/>
        <v>-0.16157781865795628</v>
      </c>
      <c r="D2837" s="128">
        <f t="shared" si="185"/>
        <v>-161577.81865795629</v>
      </c>
      <c r="E2837" s="128">
        <f t="shared" ca="1" si="186"/>
        <v>108905.88856233656</v>
      </c>
      <c r="F2837" s="124">
        <f t="shared" ca="1" si="187"/>
        <v>-0.36240055905688828</v>
      </c>
      <c r="G2837" s="128"/>
      <c r="H2837" s="128"/>
      <c r="I2837" s="124"/>
      <c r="J2837" s="125"/>
      <c r="K2837" s="128"/>
    </row>
    <row r="2838" spans="1:11" x14ac:dyDescent="0.3">
      <c r="A2838" s="73">
        <v>39727</v>
      </c>
      <c r="B2838" s="130">
        <v>1056.8900149999999</v>
      </c>
      <c r="C2838" s="125">
        <f t="shared" si="184"/>
        <v>-0.12443144689349528</v>
      </c>
      <c r="D2838" s="128">
        <f t="shared" si="185"/>
        <v>-124431.44689349527</v>
      </c>
      <c r="E2838" s="128">
        <f t="shared" ca="1" si="186"/>
        <v>86006.008157410644</v>
      </c>
      <c r="F2838" s="124">
        <f t="shared" ca="1" si="187"/>
        <v>-0.32473564911116792</v>
      </c>
      <c r="G2838" s="128"/>
      <c r="H2838" s="128"/>
      <c r="I2838" s="124"/>
      <c r="J2838" s="125"/>
      <c r="K2838" s="128"/>
    </row>
    <row r="2839" spans="1:11" x14ac:dyDescent="0.3">
      <c r="A2839" s="73">
        <v>39724</v>
      </c>
      <c r="B2839" s="130">
        <v>1099.2299800000001</v>
      </c>
      <c r="C2839" s="125">
        <f t="shared" si="184"/>
        <v>-0.12417533660301716</v>
      </c>
      <c r="D2839" s="128">
        <f t="shared" si="185"/>
        <v>-124175.33660301716</v>
      </c>
      <c r="E2839" s="128">
        <f t="shared" ca="1" si="186"/>
        <v>77600.902560200688</v>
      </c>
      <c r="F2839" s="124">
        <f t="shared" ca="1" si="187"/>
        <v>-0.29199782867736568</v>
      </c>
      <c r="G2839" s="128"/>
      <c r="H2839" s="128"/>
      <c r="I2839" s="124"/>
      <c r="J2839" s="125"/>
      <c r="K2839" s="128"/>
    </row>
    <row r="2840" spans="1:11" x14ac:dyDescent="0.3">
      <c r="A2840" s="73">
        <v>39723</v>
      </c>
      <c r="B2840" s="130">
        <v>1114.280029</v>
      </c>
      <c r="C2840" s="125">
        <f t="shared" si="184"/>
        <v>-7.6443610277216023E-2</v>
      </c>
      <c r="D2840" s="128">
        <f t="shared" si="185"/>
        <v>-76443.610277216023</v>
      </c>
      <c r="E2840" s="128">
        <f t="shared" ca="1" si="186"/>
        <v>75551.666883224418</v>
      </c>
      <c r="F2840" s="124">
        <f t="shared" ca="1" si="187"/>
        <v>-0.28461273292511691</v>
      </c>
      <c r="G2840" s="128"/>
      <c r="H2840" s="128"/>
      <c r="I2840" s="124"/>
      <c r="J2840" s="125"/>
      <c r="K2840" s="128"/>
    </row>
    <row r="2841" spans="1:11" x14ac:dyDescent="0.3">
      <c r="A2841" s="73">
        <v>39722</v>
      </c>
      <c r="B2841" s="130">
        <v>1161.0600589999999</v>
      </c>
      <c r="C2841" s="125">
        <f t="shared" si="184"/>
        <v>4.0384679385181421E-3</v>
      </c>
      <c r="D2841" s="128">
        <f t="shared" si="185"/>
        <v>4038.4679385181421</v>
      </c>
      <c r="E2841" s="128">
        <f t="shared" ca="1" si="186"/>
        <v>73504.488931676053</v>
      </c>
      <c r="F2841" s="124">
        <f t="shared" ca="1" si="187"/>
        <v>-0.24745269464973152</v>
      </c>
      <c r="G2841" s="128"/>
      <c r="H2841" s="128"/>
      <c r="I2841" s="124"/>
      <c r="J2841" s="125"/>
      <c r="K2841" s="128"/>
    </row>
    <row r="2842" spans="1:11" x14ac:dyDescent="0.3">
      <c r="A2842" s="73">
        <v>39721</v>
      </c>
      <c r="B2842" s="130">
        <v>1166.3599850000001</v>
      </c>
      <c r="C2842" s="125">
        <f t="shared" si="184"/>
        <v>-3.8925504230563623E-2</v>
      </c>
      <c r="D2842" s="128">
        <f t="shared" si="185"/>
        <v>-38925.504230563623</v>
      </c>
      <c r="E2842" s="128">
        <f t="shared" ca="1" si="186"/>
        <v>73504.488931676053</v>
      </c>
      <c r="F2842" s="124">
        <f t="shared" ca="1" si="187"/>
        <v>-0.24242167670765391</v>
      </c>
      <c r="G2842" s="128"/>
      <c r="H2842" s="128"/>
      <c r="I2842" s="124"/>
      <c r="J2842" s="125"/>
      <c r="K2842" s="128"/>
    </row>
    <row r="2843" spans="1:11" x14ac:dyDescent="0.3">
      <c r="A2843" s="73">
        <v>39720</v>
      </c>
      <c r="B2843" s="130">
        <v>1106.420044</v>
      </c>
      <c r="C2843" s="125">
        <f t="shared" si="184"/>
        <v>-7.2339993749190756E-2</v>
      </c>
      <c r="D2843" s="128">
        <f t="shared" si="185"/>
        <v>-72339.993749190762</v>
      </c>
      <c r="E2843" s="128">
        <f t="shared" ca="1" si="186"/>
        <v>73504.488931676053</v>
      </c>
      <c r="F2843" s="124">
        <f t="shared" ca="1" si="187"/>
        <v>-0.28462525592861498</v>
      </c>
      <c r="G2843" s="128"/>
      <c r="H2843" s="128"/>
      <c r="I2843" s="124"/>
      <c r="J2843" s="125"/>
      <c r="K2843" s="128"/>
    </row>
    <row r="2844" spans="1:11" x14ac:dyDescent="0.3">
      <c r="A2844" s="73">
        <v>39717</v>
      </c>
      <c r="B2844" s="130">
        <v>1213.2700199999999</v>
      </c>
      <c r="C2844" s="125">
        <f t="shared" si="184"/>
        <v>-3.0702191023733727E-2</v>
      </c>
      <c r="D2844" s="128">
        <f t="shared" si="185"/>
        <v>-30702.191023733729</v>
      </c>
      <c r="E2844" s="128">
        <f t="shared" ca="1" si="186"/>
        <v>73216.606630250477</v>
      </c>
      <c r="F2844" s="124">
        <f t="shared" ca="1" si="187"/>
        <v>-0.21574749882733968</v>
      </c>
      <c r="G2844" s="128"/>
      <c r="H2844" s="128"/>
      <c r="I2844" s="124"/>
      <c r="J2844" s="125"/>
      <c r="K2844" s="128"/>
    </row>
    <row r="2845" spans="1:11" x14ac:dyDescent="0.3">
      <c r="A2845" s="73">
        <v>39716</v>
      </c>
      <c r="B2845" s="130">
        <v>1209.1800539999999</v>
      </c>
      <c r="C2845" s="125">
        <f t="shared" si="184"/>
        <v>-3.1920254141873827E-2</v>
      </c>
      <c r="D2845" s="128">
        <f t="shared" si="185"/>
        <v>-31920.254141873826</v>
      </c>
      <c r="E2845" s="128">
        <f t="shared" ca="1" si="186"/>
        <v>73216.606630250477</v>
      </c>
      <c r="F2845" s="124">
        <f t="shared" ca="1" si="187"/>
        <v>-0.20800389454724089</v>
      </c>
      <c r="G2845" s="128"/>
      <c r="H2845" s="128"/>
      <c r="I2845" s="124"/>
      <c r="J2845" s="125"/>
      <c r="K2845" s="128"/>
    </row>
    <row r="2846" spans="1:11" x14ac:dyDescent="0.3">
      <c r="A2846" s="73">
        <v>39715</v>
      </c>
      <c r="B2846" s="130">
        <v>1185.869995</v>
      </c>
      <c r="C2846" s="125">
        <f t="shared" si="184"/>
        <v>-3.7474467175169446E-2</v>
      </c>
      <c r="D2846" s="128">
        <f t="shared" si="185"/>
        <v>-37474.467175169448</v>
      </c>
      <c r="E2846" s="128">
        <f t="shared" ca="1" si="186"/>
        <v>73216.606630250477</v>
      </c>
      <c r="F2846" s="124">
        <f t="shared" ca="1" si="187"/>
        <v>-0.22562003478685877</v>
      </c>
      <c r="G2846" s="128"/>
      <c r="H2846" s="128"/>
      <c r="I2846" s="124"/>
      <c r="J2846" s="125"/>
      <c r="K2846" s="128"/>
    </row>
    <row r="2847" spans="1:11" x14ac:dyDescent="0.3">
      <c r="A2847" s="73">
        <v>39714</v>
      </c>
      <c r="B2847" s="130">
        <v>1188.219971</v>
      </c>
      <c r="C2847" s="125">
        <f t="shared" si="184"/>
        <v>-2.9636375941099913E-2</v>
      </c>
      <c r="D2847" s="128">
        <f t="shared" si="185"/>
        <v>-29636.375941099912</v>
      </c>
      <c r="E2847" s="128">
        <f t="shared" ca="1" si="186"/>
        <v>73216.606630250477</v>
      </c>
      <c r="F2847" s="124">
        <f t="shared" ca="1" si="187"/>
        <v>-0.22105391516672634</v>
      </c>
      <c r="G2847" s="128"/>
      <c r="H2847" s="128"/>
      <c r="I2847" s="124"/>
      <c r="J2847" s="125"/>
      <c r="K2847" s="128"/>
    </row>
    <row r="2848" spans="1:11" x14ac:dyDescent="0.3">
      <c r="A2848" s="73">
        <v>39713</v>
      </c>
      <c r="B2848" s="130">
        <v>1207.089966</v>
      </c>
      <c r="C2848" s="125">
        <f t="shared" si="184"/>
        <v>-4.7878647988020662E-2</v>
      </c>
      <c r="D2848" s="128">
        <f t="shared" si="185"/>
        <v>-47878.647988020661</v>
      </c>
      <c r="E2848" s="128">
        <f t="shared" ca="1" si="186"/>
        <v>73216.606630250477</v>
      </c>
      <c r="F2848" s="124">
        <f t="shared" ca="1" si="187"/>
        <v>-0.20440150208056806</v>
      </c>
      <c r="G2848" s="128"/>
      <c r="H2848" s="128"/>
      <c r="I2848" s="124"/>
      <c r="J2848" s="125"/>
      <c r="K2848" s="128"/>
    </row>
    <row r="2849" spans="1:11" x14ac:dyDescent="0.3">
      <c r="A2849" s="73">
        <v>39710</v>
      </c>
      <c r="B2849" s="130">
        <v>1255.079956</v>
      </c>
      <c r="C2849" s="125">
        <f t="shared" si="184"/>
        <v>1.0279154473142871E-2</v>
      </c>
      <c r="D2849" s="128">
        <f t="shared" si="185"/>
        <v>10279.154473142871</v>
      </c>
      <c r="E2849" s="128">
        <f t="shared" ca="1" si="186"/>
        <v>73216.606630250477</v>
      </c>
      <c r="F2849" s="124">
        <f t="shared" ca="1" si="187"/>
        <v>-0.17305451395247529</v>
      </c>
      <c r="G2849" s="128"/>
      <c r="H2849" s="128"/>
      <c r="I2849" s="124"/>
      <c r="J2849" s="125"/>
      <c r="K2849" s="128"/>
    </row>
    <row r="2850" spans="1:11" x14ac:dyDescent="0.3">
      <c r="A2850" s="73">
        <v>39709</v>
      </c>
      <c r="B2850" s="130">
        <v>1206.51001</v>
      </c>
      <c r="C2850" s="125">
        <f t="shared" si="184"/>
        <v>-2.4514239692299378E-2</v>
      </c>
      <c r="D2850" s="128">
        <f t="shared" si="185"/>
        <v>-24514.239692299379</v>
      </c>
      <c r="E2850" s="128">
        <f t="shared" ca="1" si="186"/>
        <v>73216.606630250477</v>
      </c>
      <c r="F2850" s="124">
        <f t="shared" ca="1" si="187"/>
        <v>-0.20923479600196626</v>
      </c>
      <c r="G2850" s="128"/>
      <c r="H2850" s="128"/>
      <c r="I2850" s="124"/>
      <c r="J2850" s="125"/>
      <c r="K2850" s="128"/>
    </row>
    <row r="2851" spans="1:11" x14ac:dyDescent="0.3">
      <c r="A2851" s="73">
        <v>39708</v>
      </c>
      <c r="B2851" s="130">
        <v>1156.3900149999999</v>
      </c>
      <c r="C2851" s="125">
        <f t="shared" si="184"/>
        <v>-9.3013197744485465E-2</v>
      </c>
      <c r="D2851" s="128">
        <f t="shared" si="185"/>
        <v>-93013.197744485471</v>
      </c>
      <c r="E2851" s="128">
        <f t="shared" ca="1" si="186"/>
        <v>73216.606630250477</v>
      </c>
      <c r="F2851" s="124">
        <f t="shared" ca="1" si="187"/>
        <v>-0.23859093662551445</v>
      </c>
      <c r="G2851" s="128"/>
      <c r="H2851" s="128"/>
      <c r="I2851" s="124"/>
      <c r="J2851" s="125"/>
      <c r="K2851" s="128"/>
    </row>
    <row r="2852" spans="1:11" x14ac:dyDescent="0.3">
      <c r="A2852" s="73">
        <v>39707</v>
      </c>
      <c r="B2852" s="130">
        <v>1213.599976</v>
      </c>
      <c r="C2852" s="125">
        <f t="shared" si="184"/>
        <v>-5.0079041784841571E-2</v>
      </c>
      <c r="D2852" s="128">
        <f t="shared" si="185"/>
        <v>-50079.041784841575</v>
      </c>
      <c r="E2852" s="128">
        <f t="shared" ca="1" si="186"/>
        <v>71020.542480051765</v>
      </c>
      <c r="F2852" s="124">
        <f t="shared" ca="1" si="187"/>
        <v>-0.20629421726026809</v>
      </c>
      <c r="G2852" s="128"/>
      <c r="H2852" s="128"/>
      <c r="I2852" s="124"/>
      <c r="J2852" s="125"/>
      <c r="K2852" s="128"/>
    </row>
    <row r="2853" spans="1:11" x14ac:dyDescent="0.3">
      <c r="A2853" s="73">
        <v>39706</v>
      </c>
      <c r="B2853" s="130">
        <v>1192.6999510000001</v>
      </c>
      <c r="C2853" s="125">
        <f t="shared" si="184"/>
        <v>-7.0258731157974319E-2</v>
      </c>
      <c r="D2853" s="128">
        <f t="shared" si="185"/>
        <v>-70258.731157974325</v>
      </c>
      <c r="E2853" s="128">
        <f t="shared" ca="1" si="186"/>
        <v>71020.542480051765</v>
      </c>
      <c r="F2853" s="124">
        <f t="shared" ca="1" si="187"/>
        <v>-0.21521540733445177</v>
      </c>
      <c r="G2853" s="128"/>
      <c r="H2853" s="128"/>
      <c r="I2853" s="124"/>
      <c r="J2853" s="125"/>
      <c r="K2853" s="128"/>
    </row>
    <row r="2854" spans="1:11" x14ac:dyDescent="0.3">
      <c r="A2854" s="73">
        <v>39703</v>
      </c>
      <c r="B2854" s="130">
        <v>1251.6999510000001</v>
      </c>
      <c r="C2854" s="125">
        <f t="shared" si="184"/>
        <v>-3.76573030772408E-2</v>
      </c>
      <c r="D2854" s="128">
        <f t="shared" si="185"/>
        <v>-37657.303077240802</v>
      </c>
      <c r="E2854" s="128">
        <f t="shared" ca="1" si="186"/>
        <v>68964.050905142489</v>
      </c>
      <c r="F2854" s="124">
        <f t="shared" ca="1" si="187"/>
        <v>-0.15233810946662063</v>
      </c>
      <c r="G2854" s="128"/>
      <c r="H2854" s="128"/>
      <c r="I2854" s="124"/>
      <c r="J2854" s="125"/>
      <c r="K2854" s="128"/>
    </row>
    <row r="2855" spans="1:11" x14ac:dyDescent="0.3">
      <c r="A2855" s="73">
        <v>39702</v>
      </c>
      <c r="B2855" s="130">
        <v>1249.0500489999999</v>
      </c>
      <c r="C2855" s="125">
        <f t="shared" si="184"/>
        <v>-2.5443552997611918E-2</v>
      </c>
      <c r="D2855" s="128">
        <f t="shared" si="185"/>
        <v>-25443.552997611918</v>
      </c>
      <c r="E2855" s="128">
        <f t="shared" ca="1" si="186"/>
        <v>68964.050905142489</v>
      </c>
      <c r="F2855" s="124">
        <f t="shared" ca="1" si="187"/>
        <v>-0.15846383762843186</v>
      </c>
      <c r="G2855" s="128"/>
      <c r="H2855" s="128"/>
      <c r="I2855" s="124"/>
      <c r="J2855" s="125"/>
      <c r="K2855" s="128"/>
    </row>
    <row r="2856" spans="1:11" x14ac:dyDescent="0.3">
      <c r="A2856" s="73">
        <v>39701</v>
      </c>
      <c r="B2856" s="130">
        <v>1232.040039</v>
      </c>
      <c r="C2856" s="125">
        <f t="shared" si="184"/>
        <v>-3.1041809100661344E-2</v>
      </c>
      <c r="D2856" s="128">
        <f t="shared" si="185"/>
        <v>-31041.809100661343</v>
      </c>
      <c r="E2856" s="128">
        <f t="shared" ca="1" si="186"/>
        <v>68964.050905142489</v>
      </c>
      <c r="F2856" s="124">
        <f t="shared" ca="1" si="187"/>
        <v>-0.16975633971364312</v>
      </c>
      <c r="G2856" s="128"/>
      <c r="H2856" s="128"/>
      <c r="I2856" s="124"/>
      <c r="J2856" s="125"/>
      <c r="K2856" s="128"/>
    </row>
    <row r="2857" spans="1:11" x14ac:dyDescent="0.3">
      <c r="A2857" s="73">
        <v>39700</v>
      </c>
      <c r="B2857" s="130">
        <v>1224.51001</v>
      </c>
      <c r="C2857" s="125">
        <f t="shared" si="184"/>
        <v>-3.341381479592509E-2</v>
      </c>
      <c r="D2857" s="128">
        <f t="shared" si="185"/>
        <v>-33413.814795925093</v>
      </c>
      <c r="E2857" s="128">
        <f t="shared" ca="1" si="186"/>
        <v>68964.050905142489</v>
      </c>
      <c r="F2857" s="124">
        <f t="shared" ca="1" si="187"/>
        <v>-0.16788308943902908</v>
      </c>
      <c r="G2857" s="128"/>
      <c r="H2857" s="128"/>
      <c r="I2857" s="124"/>
      <c r="J2857" s="125"/>
      <c r="K2857" s="128"/>
    </row>
    <row r="2858" spans="1:11" x14ac:dyDescent="0.3">
      <c r="A2858" s="73">
        <v>39699</v>
      </c>
      <c r="B2858" s="130">
        <v>1267.790039</v>
      </c>
      <c r="C2858" s="125">
        <f t="shared" si="184"/>
        <v>-1.8890197280312493E-2</v>
      </c>
      <c r="D2858" s="128">
        <f t="shared" si="185"/>
        <v>-18890.197280312492</v>
      </c>
      <c r="E2858" s="128">
        <f t="shared" ca="1" si="186"/>
        <v>68964.050905142489</v>
      </c>
      <c r="F2858" s="124">
        <f t="shared" ca="1" si="187"/>
        <v>-0.13843108168204399</v>
      </c>
      <c r="G2858" s="128"/>
      <c r="H2858" s="128"/>
      <c r="I2858" s="124"/>
      <c r="J2858" s="125"/>
      <c r="K2858" s="128"/>
    </row>
    <row r="2859" spans="1:11" x14ac:dyDescent="0.3">
      <c r="A2859" s="73">
        <v>39696</v>
      </c>
      <c r="B2859" s="130">
        <v>1242.3100589999999</v>
      </c>
      <c r="C2859" s="125">
        <f t="shared" si="184"/>
        <v>-2.7713358798240217E-2</v>
      </c>
      <c r="D2859" s="128">
        <f t="shared" si="185"/>
        <v>-27713.358798240217</v>
      </c>
      <c r="E2859" s="128">
        <f t="shared" ca="1" si="186"/>
        <v>68964.050905142489</v>
      </c>
      <c r="F2859" s="124">
        <f t="shared" ca="1" si="187"/>
        <v>-0.14423772065002993</v>
      </c>
      <c r="G2859" s="128"/>
      <c r="H2859" s="128"/>
      <c r="I2859" s="124"/>
      <c r="J2859" s="125"/>
      <c r="K2859" s="128"/>
    </row>
    <row r="2860" spans="1:11" x14ac:dyDescent="0.3">
      <c r="A2860" s="73">
        <v>39695</v>
      </c>
      <c r="B2860" s="130">
        <v>1236.829956</v>
      </c>
      <c r="C2860" s="125">
        <f t="shared" si="184"/>
        <v>-2.9587209382285984E-2</v>
      </c>
      <c r="D2860" s="128">
        <f t="shared" si="185"/>
        <v>-29587.209382285982</v>
      </c>
      <c r="E2860" s="128">
        <f t="shared" ca="1" si="186"/>
        <v>68964.050905142489</v>
      </c>
      <c r="F2860" s="124">
        <f t="shared" ca="1" si="187"/>
        <v>-0.14909709724071563</v>
      </c>
      <c r="G2860" s="128"/>
      <c r="H2860" s="128"/>
      <c r="I2860" s="124"/>
      <c r="J2860" s="125"/>
      <c r="K2860" s="128"/>
    </row>
    <row r="2861" spans="1:11" x14ac:dyDescent="0.3">
      <c r="A2861" s="73">
        <v>39694</v>
      </c>
      <c r="B2861" s="130">
        <v>1274.9799800000001</v>
      </c>
      <c r="C2861" s="125">
        <f t="shared" si="184"/>
        <v>6.54464737712801E-3</v>
      </c>
      <c r="D2861" s="128">
        <f t="shared" si="185"/>
        <v>6544.6473771280098</v>
      </c>
      <c r="E2861" s="128">
        <f t="shared" ca="1" si="186"/>
        <v>68964.050905142489</v>
      </c>
      <c r="F2861" s="124">
        <f t="shared" ca="1" si="187"/>
        <v>-0.13768223073522745</v>
      </c>
      <c r="G2861" s="128"/>
      <c r="H2861" s="128"/>
      <c r="I2861" s="124"/>
      <c r="J2861" s="125"/>
      <c r="K2861" s="128"/>
    </row>
    <row r="2862" spans="1:11" x14ac:dyDescent="0.3">
      <c r="A2862" s="73">
        <v>39693</v>
      </c>
      <c r="B2862" s="130">
        <v>1277.579956</v>
      </c>
      <c r="C2862" s="125">
        <f t="shared" si="184"/>
        <v>-7.9776319345081781E-4</v>
      </c>
      <c r="D2862" s="128">
        <f t="shared" si="185"/>
        <v>-797.76319345081777</v>
      </c>
      <c r="E2862" s="128">
        <f t="shared" ca="1" si="186"/>
        <v>68964.050905142489</v>
      </c>
      <c r="F2862" s="124">
        <f t="shared" ca="1" si="187"/>
        <v>-0.1322498134486122</v>
      </c>
      <c r="G2862" s="128"/>
      <c r="H2862" s="128"/>
      <c r="I2862" s="124"/>
      <c r="J2862" s="125"/>
      <c r="K2862" s="128"/>
    </row>
    <row r="2863" spans="1:11" x14ac:dyDescent="0.3">
      <c r="A2863" s="73">
        <v>39689</v>
      </c>
      <c r="B2863" s="130">
        <v>1282.829956</v>
      </c>
      <c r="C2863" s="125">
        <f t="shared" si="184"/>
        <v>-1.1839466630822582E-2</v>
      </c>
      <c r="D2863" s="128">
        <f t="shared" si="185"/>
        <v>-11839.466630822582</v>
      </c>
      <c r="E2863" s="128">
        <f t="shared" ca="1" si="186"/>
        <v>68964.050905142489</v>
      </c>
      <c r="F2863" s="124">
        <f t="shared" ca="1" si="187"/>
        <v>-0.13870505424727586</v>
      </c>
      <c r="G2863" s="128"/>
      <c r="H2863" s="128"/>
      <c r="I2863" s="124"/>
      <c r="J2863" s="125"/>
      <c r="K2863" s="128"/>
    </row>
    <row r="2864" spans="1:11" x14ac:dyDescent="0.3">
      <c r="A2864" s="73">
        <v>39688</v>
      </c>
      <c r="B2864" s="130">
        <v>1300.6800539999999</v>
      </c>
      <c r="C2864" s="125">
        <f t="shared" si="184"/>
        <v>5.9941370966074548E-3</v>
      </c>
      <c r="D2864" s="128">
        <f t="shared" si="185"/>
        <v>5994.1370966074546</v>
      </c>
      <c r="E2864" s="128">
        <f t="shared" ca="1" si="186"/>
        <v>68964.050905142489</v>
      </c>
      <c r="F2864" s="124">
        <f t="shared" ca="1" si="187"/>
        <v>-0.11757877405938155</v>
      </c>
      <c r="G2864" s="128"/>
      <c r="H2864" s="128"/>
      <c r="I2864" s="124"/>
      <c r="J2864" s="125"/>
      <c r="K2864" s="128"/>
    </row>
    <row r="2865" spans="1:11" x14ac:dyDescent="0.3">
      <c r="A2865" s="73">
        <v>39687</v>
      </c>
      <c r="B2865" s="130">
        <v>1281.660034</v>
      </c>
      <c r="C2865" s="125">
        <f t="shared" si="184"/>
        <v>-3.2429809093669215E-3</v>
      </c>
      <c r="D2865" s="128">
        <f t="shared" si="185"/>
        <v>-3242.9809093669214</v>
      </c>
      <c r="E2865" s="128">
        <f t="shared" ca="1" si="186"/>
        <v>68964.050905142489</v>
      </c>
      <c r="F2865" s="124">
        <f t="shared" ca="1" si="187"/>
        <v>-0.12072938392817101</v>
      </c>
      <c r="G2865" s="128"/>
      <c r="H2865" s="128"/>
      <c r="I2865" s="124"/>
      <c r="J2865" s="125"/>
      <c r="K2865" s="128"/>
    </row>
    <row r="2866" spans="1:11" x14ac:dyDescent="0.3">
      <c r="A2866" s="73">
        <v>39686</v>
      </c>
      <c r="B2866" s="130">
        <v>1271.51001</v>
      </c>
      <c r="C2866" s="125">
        <f t="shared" si="184"/>
        <v>-1.4019926082458389E-2</v>
      </c>
      <c r="D2866" s="128">
        <f t="shared" si="185"/>
        <v>-14019.926082458389</v>
      </c>
      <c r="E2866" s="128">
        <f t="shared" ca="1" si="186"/>
        <v>68964.050905142489</v>
      </c>
      <c r="F2866" s="124">
        <f t="shared" ca="1" si="187"/>
        <v>-0.13133983623449308</v>
      </c>
      <c r="G2866" s="128"/>
      <c r="H2866" s="128"/>
      <c r="I2866" s="124"/>
      <c r="J2866" s="125"/>
      <c r="K2866" s="128"/>
    </row>
    <row r="2867" spans="1:11" x14ac:dyDescent="0.3">
      <c r="A2867" s="73">
        <v>39685</v>
      </c>
      <c r="B2867" s="130">
        <v>1266.839966</v>
      </c>
      <c r="C2867" s="125">
        <f t="shared" si="184"/>
        <v>-2.9479347280272128E-2</v>
      </c>
      <c r="D2867" s="128">
        <f t="shared" si="185"/>
        <v>-29479.347280272126</v>
      </c>
      <c r="E2867" s="128">
        <f t="shared" ca="1" si="186"/>
        <v>68964.050905142489</v>
      </c>
      <c r="F2867" s="124">
        <f t="shared" ca="1" si="187"/>
        <v>-0.11555755587517336</v>
      </c>
      <c r="G2867" s="128"/>
      <c r="H2867" s="128"/>
      <c r="I2867" s="124"/>
      <c r="J2867" s="125"/>
      <c r="K2867" s="128"/>
    </row>
    <row r="2868" spans="1:11" x14ac:dyDescent="0.3">
      <c r="A2868" s="73">
        <v>39682</v>
      </c>
      <c r="B2868" s="130">
        <v>1292.1999510000001</v>
      </c>
      <c r="C2868" s="125">
        <f t="shared" si="184"/>
        <v>-3.1782238734449075E-3</v>
      </c>
      <c r="D2868" s="128">
        <f t="shared" si="185"/>
        <v>-3178.2238734449074</v>
      </c>
      <c r="E2868" s="128">
        <f t="shared" ca="1" si="186"/>
        <v>68964.050905142489</v>
      </c>
      <c r="F2868" s="124">
        <f t="shared" ca="1" si="187"/>
        <v>-0.11902868396831257</v>
      </c>
      <c r="G2868" s="128"/>
      <c r="H2868" s="128"/>
      <c r="I2868" s="124"/>
      <c r="J2868" s="125"/>
      <c r="K2868" s="128"/>
    </row>
    <row r="2869" spans="1:11" x14ac:dyDescent="0.3">
      <c r="A2869" s="73">
        <v>39681</v>
      </c>
      <c r="B2869" s="130">
        <v>1277.719971</v>
      </c>
      <c r="C2869" s="125">
        <f t="shared" si="184"/>
        <v>9.2017230460346155E-3</v>
      </c>
      <c r="D2869" s="128">
        <f t="shared" si="185"/>
        <v>9201.7230460346163</v>
      </c>
      <c r="E2869" s="128">
        <f t="shared" ca="1" si="186"/>
        <v>68964.050905142489</v>
      </c>
      <c r="F2869" s="124">
        <f t="shared" ca="1" si="187"/>
        <v>-0.13630803969361294</v>
      </c>
      <c r="G2869" s="128"/>
      <c r="H2869" s="128"/>
      <c r="I2869" s="124"/>
      <c r="J2869" s="125"/>
      <c r="K2869" s="128"/>
    </row>
    <row r="2870" spans="1:11" x14ac:dyDescent="0.3">
      <c r="A2870" s="73">
        <v>39680</v>
      </c>
      <c r="B2870" s="130">
        <v>1274.540039</v>
      </c>
      <c r="C2870" s="125">
        <f t="shared" si="184"/>
        <v>-1.1363649012523624E-2</v>
      </c>
      <c r="D2870" s="128">
        <f t="shared" si="185"/>
        <v>-11363.649012523625</v>
      </c>
      <c r="E2870" s="128">
        <f t="shared" ca="1" si="186"/>
        <v>68964.050905142489</v>
      </c>
      <c r="F2870" s="124">
        <f t="shared" ca="1" si="187"/>
        <v>-0.1285196314529915</v>
      </c>
      <c r="G2870" s="128"/>
      <c r="H2870" s="128"/>
      <c r="I2870" s="124"/>
      <c r="J2870" s="125"/>
      <c r="K2870" s="128"/>
    </row>
    <row r="2871" spans="1:11" x14ac:dyDescent="0.3">
      <c r="A2871" s="73">
        <v>39679</v>
      </c>
      <c r="B2871" s="130">
        <v>1266.6899410000001</v>
      </c>
      <c r="C2871" s="125">
        <f t="shared" si="184"/>
        <v>-1.4157013829474208E-2</v>
      </c>
      <c r="D2871" s="128">
        <f t="shared" si="185"/>
        <v>-14157.013829474208</v>
      </c>
      <c r="E2871" s="128">
        <f t="shared" ca="1" si="186"/>
        <v>68964.050905142489</v>
      </c>
      <c r="F2871" s="124">
        <f t="shared" ca="1" si="187"/>
        <v>-0.13481596664098172</v>
      </c>
      <c r="G2871" s="128"/>
      <c r="H2871" s="128"/>
      <c r="I2871" s="124"/>
      <c r="J2871" s="125"/>
      <c r="K2871" s="128"/>
    </row>
    <row r="2872" spans="1:11" x14ac:dyDescent="0.3">
      <c r="A2872" s="73">
        <v>39678</v>
      </c>
      <c r="B2872" s="130">
        <v>1278.599976</v>
      </c>
      <c r="C2872" s="125">
        <f t="shared" si="184"/>
        <v>2.3690735673127294E-2</v>
      </c>
      <c r="D2872" s="128">
        <f t="shared" si="185"/>
        <v>23690.735673127296</v>
      </c>
      <c r="E2872" s="128">
        <f t="shared" ca="1" si="186"/>
        <v>68964.050905142489</v>
      </c>
      <c r="F2872" s="124">
        <f t="shared" ca="1" si="187"/>
        <v>-0.11645200092753882</v>
      </c>
      <c r="G2872" s="128"/>
      <c r="H2872" s="128"/>
      <c r="I2872" s="124"/>
      <c r="J2872" s="125"/>
      <c r="K2872" s="128"/>
    </row>
    <row r="2873" spans="1:11" x14ac:dyDescent="0.3">
      <c r="A2873" s="73">
        <v>39675</v>
      </c>
      <c r="B2873" s="130">
        <v>1298.1999510000001</v>
      </c>
      <c r="C2873" s="125">
        <f t="shared" si="184"/>
        <v>3.0063944764563866E-2</v>
      </c>
      <c r="D2873" s="128">
        <f t="shared" si="185"/>
        <v>30063.944764563865</v>
      </c>
      <c r="E2873" s="128">
        <f t="shared" ca="1" si="186"/>
        <v>68964.050905142489</v>
      </c>
      <c r="F2873" s="124">
        <f t="shared" ca="1" si="187"/>
        <v>-0.10193358445246048</v>
      </c>
      <c r="G2873" s="128"/>
      <c r="H2873" s="128"/>
      <c r="I2873" s="124"/>
      <c r="J2873" s="125"/>
      <c r="K2873" s="128"/>
    </row>
    <row r="2874" spans="1:11" x14ac:dyDescent="0.3">
      <c r="A2874" s="73">
        <v>39674</v>
      </c>
      <c r="B2874" s="130">
        <v>1292.9300539999999</v>
      </c>
      <c r="C2874" s="125">
        <f t="shared" si="184"/>
        <v>2.0159738120533177E-2</v>
      </c>
      <c r="D2874" s="128">
        <f t="shared" si="185"/>
        <v>20159.738120533177</v>
      </c>
      <c r="E2874" s="128">
        <f t="shared" ca="1" si="186"/>
        <v>68964.050905142489</v>
      </c>
      <c r="F2874" s="124">
        <f t="shared" ca="1" si="187"/>
        <v>-0.10582036131748307</v>
      </c>
      <c r="G2874" s="128"/>
      <c r="H2874" s="128"/>
      <c r="I2874" s="124"/>
      <c r="J2874" s="125"/>
      <c r="K2874" s="128"/>
    </row>
    <row r="2875" spans="1:11" x14ac:dyDescent="0.3">
      <c r="A2875" s="73">
        <v>39673</v>
      </c>
      <c r="B2875" s="130">
        <v>1285.829956</v>
      </c>
      <c r="C2875" s="125">
        <f t="shared" si="184"/>
        <v>1.2224518304513321E-3</v>
      </c>
      <c r="D2875" s="128">
        <f t="shared" si="185"/>
        <v>1222.4518304513322</v>
      </c>
      <c r="E2875" s="128">
        <f t="shared" ca="1" si="186"/>
        <v>68964.050905142489</v>
      </c>
      <c r="F2875" s="124">
        <f t="shared" ca="1" si="187"/>
        <v>-8.8884524026096701E-2</v>
      </c>
      <c r="G2875" s="128"/>
      <c r="H2875" s="128"/>
      <c r="I2875" s="124"/>
      <c r="J2875" s="125"/>
      <c r="K2875" s="128"/>
    </row>
    <row r="2876" spans="1:11" x14ac:dyDescent="0.3">
      <c r="A2876" s="73">
        <v>39672</v>
      </c>
      <c r="B2876" s="130">
        <v>1289.589966</v>
      </c>
      <c r="C2876" s="125">
        <f t="shared" si="184"/>
        <v>2.0891399638757635E-2</v>
      </c>
      <c r="D2876" s="128">
        <f t="shared" si="185"/>
        <v>20891.399638757634</v>
      </c>
      <c r="E2876" s="128">
        <f t="shared" ca="1" si="186"/>
        <v>68964.050905142489</v>
      </c>
      <c r="F2876" s="124">
        <f t="shared" ca="1" si="187"/>
        <v>-8.3251573952745517E-2</v>
      </c>
      <c r="G2876" s="128"/>
      <c r="H2876" s="128"/>
      <c r="I2876" s="124"/>
      <c r="J2876" s="125"/>
      <c r="K2876" s="128"/>
    </row>
    <row r="2877" spans="1:11" x14ac:dyDescent="0.3">
      <c r="A2877" s="73">
        <v>39671</v>
      </c>
      <c r="B2877" s="130">
        <v>1305.3199460000001</v>
      </c>
      <c r="C2877" s="125">
        <f t="shared" si="184"/>
        <v>5.7478674374290772E-2</v>
      </c>
      <c r="D2877" s="128">
        <f t="shared" si="185"/>
        <v>57478.674374290771</v>
      </c>
      <c r="E2877" s="128">
        <f t="shared" ca="1" si="186"/>
        <v>68964.050905142489</v>
      </c>
      <c r="F2877" s="124">
        <f t="shared" ca="1" si="187"/>
        <v>-8.497489708383843E-2</v>
      </c>
      <c r="G2877" s="128"/>
      <c r="H2877" s="128"/>
      <c r="I2877" s="124"/>
      <c r="J2877" s="125"/>
      <c r="K2877" s="128"/>
    </row>
    <row r="2878" spans="1:11" x14ac:dyDescent="0.3">
      <c r="A2878" s="73">
        <v>39668</v>
      </c>
      <c r="B2878" s="130">
        <v>1296.3199460000001</v>
      </c>
      <c r="C2878" s="125">
        <f t="shared" si="184"/>
        <v>3.0657626012453809E-2</v>
      </c>
      <c r="D2878" s="128">
        <f t="shared" si="185"/>
        <v>30657.626012453809</v>
      </c>
      <c r="E2878" s="128">
        <f t="shared" ca="1" si="186"/>
        <v>68964.050905142489</v>
      </c>
      <c r="F2878" s="124">
        <f t="shared" ca="1" si="187"/>
        <v>-0.10778301163006043</v>
      </c>
      <c r="G2878" s="128"/>
      <c r="H2878" s="128"/>
      <c r="I2878" s="124"/>
      <c r="J2878" s="125"/>
      <c r="K2878" s="128"/>
    </row>
    <row r="2879" spans="1:11" x14ac:dyDescent="0.3">
      <c r="A2879" s="73">
        <v>39667</v>
      </c>
      <c r="B2879" s="130">
        <v>1266.0699460000001</v>
      </c>
      <c r="C2879" s="125">
        <f t="shared" si="184"/>
        <v>1.0801975648460749E-2</v>
      </c>
      <c r="D2879" s="128">
        <f t="shared" si="185"/>
        <v>10801.97564846075</v>
      </c>
      <c r="E2879" s="128">
        <f t="shared" ca="1" si="186"/>
        <v>68964.050905142489</v>
      </c>
      <c r="F2879" s="124">
        <f t="shared" ca="1" si="187"/>
        <v>-0.12903474523573832</v>
      </c>
      <c r="G2879" s="128"/>
      <c r="H2879" s="128"/>
      <c r="I2879" s="124"/>
      <c r="J2879" s="125"/>
      <c r="K2879" s="128"/>
    </row>
    <row r="2880" spans="1:11" x14ac:dyDescent="0.3">
      <c r="A2880" s="73">
        <v>39666</v>
      </c>
      <c r="B2880" s="130">
        <v>1289.1899410000001</v>
      </c>
      <c r="C2880" s="125">
        <f t="shared" si="184"/>
        <v>5.459409543129512E-3</v>
      </c>
      <c r="D2880" s="128">
        <f t="shared" si="185"/>
        <v>5459.4095431295118</v>
      </c>
      <c r="E2880" s="128">
        <f t="shared" ca="1" si="186"/>
        <v>68964.050905142489</v>
      </c>
      <c r="F2880" s="124">
        <f t="shared" ca="1" si="187"/>
        <v>-0.11279413445485176</v>
      </c>
      <c r="G2880" s="128"/>
      <c r="H2880" s="128"/>
      <c r="I2880" s="124"/>
      <c r="J2880" s="125"/>
      <c r="K2880" s="128"/>
    </row>
    <row r="2881" spans="1:11" x14ac:dyDescent="0.3">
      <c r="A2881" s="73">
        <v>39665</v>
      </c>
      <c r="B2881" s="130">
        <v>1284.880005</v>
      </c>
      <c r="C2881" s="125">
        <f t="shared" si="184"/>
        <v>6.170716523101083E-3</v>
      </c>
      <c r="D2881" s="128">
        <f t="shared" si="185"/>
        <v>6170.7165231010831</v>
      </c>
      <c r="E2881" s="128">
        <f t="shared" ca="1" si="186"/>
        <v>68964.050905142489</v>
      </c>
      <c r="F2881" s="124">
        <f t="shared" ca="1" si="187"/>
        <v>-0.14197756674153128</v>
      </c>
      <c r="G2881" s="128"/>
      <c r="H2881" s="128"/>
      <c r="I2881" s="124"/>
      <c r="J2881" s="125"/>
      <c r="K2881" s="128"/>
    </row>
    <row r="2882" spans="1:11" x14ac:dyDescent="0.3">
      <c r="A2882" s="73">
        <v>39664</v>
      </c>
      <c r="B2882" s="130">
        <v>1249.01001</v>
      </c>
      <c r="C2882" s="125">
        <f t="shared" si="184"/>
        <v>-8.7222142857142915E-3</v>
      </c>
      <c r="D2882" s="128">
        <f t="shared" si="185"/>
        <v>-8722.2142857142917</v>
      </c>
      <c r="E2882" s="128">
        <f t="shared" ca="1" si="186"/>
        <v>68964.050905142489</v>
      </c>
      <c r="F2882" s="124">
        <f t="shared" ca="1" si="187"/>
        <v>-0.15419409160469533</v>
      </c>
      <c r="G2882" s="128"/>
      <c r="H2882" s="128"/>
      <c r="I2882" s="124"/>
      <c r="J2882" s="125"/>
      <c r="K2882" s="128"/>
    </row>
    <row r="2883" spans="1:11" x14ac:dyDescent="0.3">
      <c r="A2883" s="73">
        <v>39661</v>
      </c>
      <c r="B2883" s="130">
        <v>1260.3100589999999</v>
      </c>
      <c r="C2883" s="125">
        <f t="shared" si="184"/>
        <v>-2.9348842224163896E-4</v>
      </c>
      <c r="D2883" s="128">
        <f t="shared" si="185"/>
        <v>-293.48842224163894</v>
      </c>
      <c r="E2883" s="128">
        <f t="shared" ca="1" si="186"/>
        <v>68964.050905142489</v>
      </c>
      <c r="F2883" s="124">
        <f t="shared" ca="1" si="187"/>
        <v>-0.1412851518280358</v>
      </c>
      <c r="G2883" s="128"/>
      <c r="H2883" s="128"/>
      <c r="I2883" s="124"/>
      <c r="J2883" s="125"/>
      <c r="K2883" s="128"/>
    </row>
    <row r="2884" spans="1:11" x14ac:dyDescent="0.3">
      <c r="A2884" s="73">
        <v>39660</v>
      </c>
      <c r="B2884" s="130">
        <v>1267.380005</v>
      </c>
      <c r="C2884" s="125">
        <f t="shared" si="184"/>
        <v>5.6017989895400522E-3</v>
      </c>
      <c r="D2884" s="128">
        <f t="shared" si="185"/>
        <v>5601.7989895400524</v>
      </c>
      <c r="E2884" s="128">
        <f t="shared" ca="1" si="186"/>
        <v>68964.050905142489</v>
      </c>
      <c r="F2884" s="124">
        <f t="shared" ca="1" si="187"/>
        <v>-0.11561277767772882</v>
      </c>
      <c r="G2884" s="128"/>
      <c r="H2884" s="128"/>
      <c r="I2884" s="124"/>
      <c r="J2884" s="125"/>
      <c r="K2884" s="128"/>
    </row>
    <row r="2885" spans="1:11" x14ac:dyDescent="0.3">
      <c r="A2885" s="73">
        <v>39659</v>
      </c>
      <c r="B2885" s="130">
        <v>1284.26001</v>
      </c>
      <c r="C2885" s="125">
        <f t="shared" si="184"/>
        <v>3.1235968289120786E-2</v>
      </c>
      <c r="D2885" s="128">
        <f t="shared" si="185"/>
        <v>31235.968289120785</v>
      </c>
      <c r="E2885" s="128">
        <f t="shared" ca="1" si="186"/>
        <v>68964.050905142489</v>
      </c>
      <c r="F2885" s="124">
        <f t="shared" ca="1" si="187"/>
        <v>-0.12765924959604902</v>
      </c>
      <c r="G2885" s="128"/>
      <c r="H2885" s="128"/>
      <c r="I2885" s="124"/>
      <c r="J2885" s="125"/>
      <c r="K2885" s="128"/>
    </row>
    <row r="2886" spans="1:11" x14ac:dyDescent="0.3">
      <c r="A2886" s="73">
        <v>39658</v>
      </c>
      <c r="B2886" s="130">
        <v>1263.1999510000001</v>
      </c>
      <c r="C2886" s="125">
        <f t="shared" si="184"/>
        <v>3.9747730818395777E-2</v>
      </c>
      <c r="D2886" s="128">
        <f t="shared" si="185"/>
        <v>39747.730818395779</v>
      </c>
      <c r="E2886" s="128">
        <f t="shared" ca="1" si="186"/>
        <v>68964.050905142489</v>
      </c>
      <c r="F2886" s="124">
        <f t="shared" ca="1" si="187"/>
        <v>-0.13822398526738444</v>
      </c>
      <c r="G2886" s="128"/>
      <c r="H2886" s="128"/>
      <c r="I2886" s="124"/>
      <c r="J2886" s="125"/>
      <c r="K2886" s="128"/>
    </row>
    <row r="2887" spans="1:11" x14ac:dyDescent="0.3">
      <c r="A2887" s="73">
        <v>39657</v>
      </c>
      <c r="B2887" s="130">
        <v>1234.369995</v>
      </c>
      <c r="C2887" s="125">
        <f t="shared" si="184"/>
        <v>4.9417453047744253E-3</v>
      </c>
      <c r="D2887" s="128">
        <f t="shared" si="185"/>
        <v>4941.7453047744257</v>
      </c>
      <c r="E2887" s="128">
        <f t="shared" ca="1" si="186"/>
        <v>68964.050905142489</v>
      </c>
      <c r="F2887" s="124">
        <f t="shared" ca="1" si="187"/>
        <v>-0.15179315313593822</v>
      </c>
      <c r="G2887" s="128"/>
      <c r="H2887" s="128"/>
      <c r="I2887" s="124"/>
      <c r="J2887" s="125"/>
      <c r="K2887" s="128"/>
    </row>
    <row r="2888" spans="1:11" x14ac:dyDescent="0.3">
      <c r="A2888" s="73">
        <v>39654</v>
      </c>
      <c r="B2888" s="130">
        <v>1257.76001</v>
      </c>
      <c r="C2888" s="125">
        <f t="shared" ref="C2888:C2951" si="188">B2888/B2898-1</f>
        <v>1.4739949614276382E-2</v>
      </c>
      <c r="D2888" s="128">
        <f t="shared" ref="D2888:D2951" si="189">C2888*$B$5</f>
        <v>14739.949614276382</v>
      </c>
      <c r="E2888" s="128">
        <f t="shared" ref="E2888:E2951" ca="1" si="190">ABS(_xlfn.PERCENTILE.INC(OFFSET(D2888,0,0,Window),1-VaRLevel))</f>
        <v>68964.050905142489</v>
      </c>
      <c r="F2888" s="124">
        <f t="shared" ca="1" si="187"/>
        <v>-0.1466507581968195</v>
      </c>
      <c r="G2888" s="128"/>
      <c r="H2888" s="128"/>
      <c r="I2888" s="124"/>
      <c r="J2888" s="125"/>
      <c r="K2888" s="128"/>
    </row>
    <row r="2889" spans="1:11" x14ac:dyDescent="0.3">
      <c r="A2889" s="73">
        <v>39653</v>
      </c>
      <c r="B2889" s="130">
        <v>1252.540039</v>
      </c>
      <c r="C2889" s="125">
        <f t="shared" si="188"/>
        <v>-6.7814167164881312E-4</v>
      </c>
      <c r="D2889" s="128">
        <f t="shared" si="189"/>
        <v>-678.14167164881314</v>
      </c>
      <c r="E2889" s="128">
        <f t="shared" ca="1" si="190"/>
        <v>68964.050905142489</v>
      </c>
      <c r="F2889" s="124">
        <f t="shared" ref="F2889:F2952" ca="1" si="191">B2889/OFFSET(B2889,250,0)-1</f>
        <v>-0.14147840497100095</v>
      </c>
      <c r="G2889" s="128"/>
      <c r="H2889" s="128"/>
      <c r="I2889" s="124"/>
      <c r="J2889" s="125"/>
      <c r="K2889" s="128"/>
    </row>
    <row r="2890" spans="1:11" x14ac:dyDescent="0.3">
      <c r="A2890" s="73">
        <v>39652</v>
      </c>
      <c r="B2890" s="130">
        <v>1282.1899410000001</v>
      </c>
      <c r="C2890" s="125">
        <f t="shared" si="188"/>
        <v>3.0127985102757382E-2</v>
      </c>
      <c r="D2890" s="128">
        <f t="shared" si="189"/>
        <v>30127.985102757382</v>
      </c>
      <c r="E2890" s="128">
        <f t="shared" ca="1" si="190"/>
        <v>68964.050905142489</v>
      </c>
      <c r="F2890" s="124">
        <f t="shared" ca="1" si="191"/>
        <v>-0.13520975031556015</v>
      </c>
      <c r="G2890" s="128"/>
      <c r="H2890" s="128"/>
      <c r="I2890" s="124"/>
      <c r="J2890" s="125"/>
      <c r="K2890" s="128"/>
    </row>
    <row r="2891" spans="1:11" x14ac:dyDescent="0.3">
      <c r="A2891" s="73">
        <v>39651</v>
      </c>
      <c r="B2891" s="130">
        <v>1277</v>
      </c>
      <c r="C2891" s="125">
        <f t="shared" si="188"/>
        <v>2.5909155428709418E-3</v>
      </c>
      <c r="D2891" s="128">
        <f t="shared" si="189"/>
        <v>2590.9155428709419</v>
      </c>
      <c r="E2891" s="128">
        <f t="shared" ca="1" si="190"/>
        <v>68964.050905142489</v>
      </c>
      <c r="F2891" s="124">
        <f t="shared" ca="1" si="191"/>
        <v>-0.15881138232883885</v>
      </c>
      <c r="G2891" s="128"/>
      <c r="H2891" s="128"/>
      <c r="I2891" s="124"/>
      <c r="J2891" s="125"/>
      <c r="K2891" s="128"/>
    </row>
    <row r="2892" spans="1:11" x14ac:dyDescent="0.3">
      <c r="A2892" s="73">
        <v>39650</v>
      </c>
      <c r="B2892" s="130">
        <v>1260</v>
      </c>
      <c r="C2892" s="125">
        <f t="shared" si="188"/>
        <v>6.140604672728367E-3</v>
      </c>
      <c r="D2892" s="128">
        <f t="shared" si="189"/>
        <v>6140.6046727283674</v>
      </c>
      <c r="E2892" s="128">
        <f t="shared" ca="1" si="190"/>
        <v>68964.050905142489</v>
      </c>
      <c r="F2892" s="124">
        <f t="shared" ca="1" si="191"/>
        <v>-0.16613725150932279</v>
      </c>
      <c r="G2892" s="128"/>
      <c r="H2892" s="128"/>
      <c r="I2892" s="124"/>
      <c r="J2892" s="125"/>
      <c r="K2892" s="128"/>
    </row>
    <row r="2893" spans="1:11" x14ac:dyDescent="0.3">
      <c r="A2893" s="73">
        <v>39647</v>
      </c>
      <c r="B2893" s="130">
        <v>1260.6800539999999</v>
      </c>
      <c r="C2893" s="125">
        <f t="shared" si="188"/>
        <v>-1.7578351079357013E-3</v>
      </c>
      <c r="D2893" s="128">
        <f t="shared" si="189"/>
        <v>-1757.8351079357012</v>
      </c>
      <c r="E2893" s="128">
        <f t="shared" ca="1" si="190"/>
        <v>68964.050905142489</v>
      </c>
      <c r="F2893" s="124">
        <f t="shared" ca="1" si="191"/>
        <v>-0.18221028032418596</v>
      </c>
      <c r="G2893" s="128"/>
      <c r="H2893" s="128"/>
      <c r="I2893" s="124"/>
      <c r="J2893" s="125"/>
      <c r="K2893" s="128"/>
    </row>
    <row r="2894" spans="1:11" x14ac:dyDescent="0.3">
      <c r="A2894" s="73">
        <v>39646</v>
      </c>
      <c r="B2894" s="130">
        <v>1260.3199460000001</v>
      </c>
      <c r="C2894" s="125">
        <f t="shared" si="188"/>
        <v>-9.5129207699762297E-4</v>
      </c>
      <c r="D2894" s="128">
        <f t="shared" si="189"/>
        <v>-951.29207699762298</v>
      </c>
      <c r="E2894" s="128">
        <f t="shared" ca="1" si="190"/>
        <v>68964.050905142489</v>
      </c>
      <c r="F2894" s="124">
        <f t="shared" ca="1" si="191"/>
        <v>-0.17846296478919954</v>
      </c>
      <c r="G2894" s="128"/>
      <c r="H2894" s="128"/>
      <c r="I2894" s="124"/>
      <c r="J2894" s="125"/>
      <c r="K2894" s="128"/>
    </row>
    <row r="2895" spans="1:11" x14ac:dyDescent="0.3">
      <c r="A2895" s="73">
        <v>39645</v>
      </c>
      <c r="B2895" s="130">
        <v>1245.3599850000001</v>
      </c>
      <c r="C2895" s="125">
        <f t="shared" si="188"/>
        <v>-3.0780403260513345E-2</v>
      </c>
      <c r="D2895" s="128">
        <f t="shared" si="189"/>
        <v>-30780.403260513343</v>
      </c>
      <c r="E2895" s="128">
        <f t="shared" ca="1" si="190"/>
        <v>68964.050905142489</v>
      </c>
      <c r="F2895" s="124">
        <f t="shared" ca="1" si="191"/>
        <v>-0.19813530514716138</v>
      </c>
      <c r="G2895" s="128"/>
      <c r="H2895" s="128"/>
      <c r="I2895" s="124"/>
      <c r="J2895" s="125"/>
      <c r="K2895" s="128"/>
    </row>
    <row r="2896" spans="1:11" x14ac:dyDescent="0.3">
      <c r="A2896" s="73">
        <v>39644</v>
      </c>
      <c r="B2896" s="130">
        <v>1214.910034</v>
      </c>
      <c r="C2896" s="125">
        <f t="shared" si="188"/>
        <v>-5.0851535937500025E-2</v>
      </c>
      <c r="D2896" s="128">
        <f t="shared" si="189"/>
        <v>-50851.535937500026</v>
      </c>
      <c r="E2896" s="128">
        <f t="shared" ca="1" si="190"/>
        <v>68964.050905142489</v>
      </c>
      <c r="F2896" s="124">
        <f t="shared" ca="1" si="191"/>
        <v>-0.21424552317869117</v>
      </c>
      <c r="G2896" s="128"/>
      <c r="H2896" s="128"/>
      <c r="I2896" s="124"/>
      <c r="J2896" s="125"/>
      <c r="K2896" s="128"/>
    </row>
    <row r="2897" spans="1:11" x14ac:dyDescent="0.3">
      <c r="A2897" s="73">
        <v>39643</v>
      </c>
      <c r="B2897" s="130">
        <v>1228.3000489999999</v>
      </c>
      <c r="C2897" s="125">
        <f t="shared" si="188"/>
        <v>-3.917454575644741E-2</v>
      </c>
      <c r="D2897" s="128">
        <f t="shared" si="189"/>
        <v>-39174.545756447413</v>
      </c>
      <c r="E2897" s="128">
        <f t="shared" ca="1" si="190"/>
        <v>68964.050905142489</v>
      </c>
      <c r="F2897" s="124">
        <f t="shared" ca="1" si="191"/>
        <v>-0.20722612870788171</v>
      </c>
      <c r="G2897" s="128"/>
      <c r="H2897" s="128"/>
      <c r="I2897" s="124"/>
      <c r="J2897" s="125"/>
      <c r="K2897" s="128"/>
    </row>
    <row r="2898" spans="1:11" x14ac:dyDescent="0.3">
      <c r="A2898" s="73">
        <v>39640</v>
      </c>
      <c r="B2898" s="130">
        <v>1239.48999</v>
      </c>
      <c r="C2898" s="125">
        <f t="shared" si="188"/>
        <v>-3.4025665887374101E-2</v>
      </c>
      <c r="D2898" s="128">
        <f t="shared" si="189"/>
        <v>-34025.665887374103</v>
      </c>
      <c r="E2898" s="128">
        <f t="shared" ca="1" si="190"/>
        <v>68964.050905142489</v>
      </c>
      <c r="F2898" s="124">
        <f t="shared" ca="1" si="191"/>
        <v>-0.20008133228249603</v>
      </c>
      <c r="G2898" s="128"/>
      <c r="H2898" s="128"/>
      <c r="I2898" s="124"/>
      <c r="J2898" s="125"/>
      <c r="K2898" s="128"/>
    </row>
    <row r="2899" spans="1:11" x14ac:dyDescent="0.3">
      <c r="A2899" s="73">
        <v>39639</v>
      </c>
      <c r="B2899" s="130">
        <v>1253.3900149999999</v>
      </c>
      <c r="C2899" s="125">
        <f t="shared" si="188"/>
        <v>-5.1877090633248635E-2</v>
      </c>
      <c r="D2899" s="128">
        <f t="shared" si="189"/>
        <v>-51877.090633248634</v>
      </c>
      <c r="E2899" s="128">
        <f t="shared" ca="1" si="190"/>
        <v>68964.050905142489</v>
      </c>
      <c r="F2899" s="124">
        <f t="shared" ca="1" si="191"/>
        <v>-0.19266343639291472</v>
      </c>
      <c r="G2899" s="128"/>
      <c r="H2899" s="128"/>
      <c r="I2899" s="124"/>
      <c r="J2899" s="125"/>
      <c r="K2899" s="128"/>
    </row>
    <row r="2900" spans="1:11" x14ac:dyDescent="0.3">
      <c r="A2900" s="73">
        <v>39638</v>
      </c>
      <c r="B2900" s="130">
        <v>1244.6899410000001</v>
      </c>
      <c r="C2900" s="125">
        <f t="shared" si="188"/>
        <v>-5.2956422048938578E-2</v>
      </c>
      <c r="D2900" s="128">
        <f t="shared" si="189"/>
        <v>-52956.422048938577</v>
      </c>
      <c r="E2900" s="128">
        <f t="shared" ca="1" si="190"/>
        <v>68964.050905142489</v>
      </c>
      <c r="F2900" s="124">
        <f t="shared" ca="1" si="191"/>
        <v>-0.19578084873894264</v>
      </c>
      <c r="G2900" s="128"/>
      <c r="H2900" s="128"/>
      <c r="I2900" s="124"/>
      <c r="J2900" s="125"/>
      <c r="K2900" s="128"/>
    </row>
    <row r="2901" spans="1:11" x14ac:dyDescent="0.3">
      <c r="A2901" s="73">
        <v>39637</v>
      </c>
      <c r="B2901" s="130">
        <v>1273.6999510000001</v>
      </c>
      <c r="C2901" s="125">
        <f t="shared" si="188"/>
        <v>-3.3611569802731389E-2</v>
      </c>
      <c r="D2901" s="128">
        <f t="shared" si="189"/>
        <v>-33611.569802731392</v>
      </c>
      <c r="E2901" s="128">
        <f t="shared" ca="1" si="190"/>
        <v>68964.050905142489</v>
      </c>
      <c r="F2901" s="124">
        <f t="shared" ca="1" si="191"/>
        <v>-0.16135535396405387</v>
      </c>
      <c r="G2901" s="128"/>
      <c r="H2901" s="128"/>
      <c r="I2901" s="124"/>
      <c r="J2901" s="125"/>
      <c r="K2901" s="128"/>
    </row>
    <row r="2902" spans="1:11" x14ac:dyDescent="0.3">
      <c r="A2902" s="73">
        <v>39636</v>
      </c>
      <c r="B2902" s="130">
        <v>1252.3100589999999</v>
      </c>
      <c r="C2902" s="125">
        <f t="shared" si="188"/>
        <v>-4.9790195466625331E-2</v>
      </c>
      <c r="D2902" s="128">
        <f t="shared" si="189"/>
        <v>-49790.19546662533</v>
      </c>
      <c r="E2902" s="128">
        <f t="shared" ca="1" si="190"/>
        <v>68964.050905142489</v>
      </c>
      <c r="F2902" s="124">
        <f t="shared" ca="1" si="191"/>
        <v>-0.17072149024819716</v>
      </c>
      <c r="G2902" s="128"/>
      <c r="H2902" s="128"/>
      <c r="I2902" s="124"/>
      <c r="J2902" s="125"/>
      <c r="K2902" s="128"/>
    </row>
    <row r="2903" spans="1:11" x14ac:dyDescent="0.3">
      <c r="A2903" s="73">
        <v>39632</v>
      </c>
      <c r="B2903" s="130">
        <v>1262.900024</v>
      </c>
      <c r="C2903" s="125">
        <f t="shared" si="188"/>
        <v>-5.952349487204911E-2</v>
      </c>
      <c r="D2903" s="128">
        <f t="shared" si="189"/>
        <v>-59523.494872049108</v>
      </c>
      <c r="E2903" s="128">
        <f t="shared" ca="1" si="190"/>
        <v>68964.050905142489</v>
      </c>
      <c r="F2903" s="124">
        <f t="shared" ca="1" si="191"/>
        <v>-0.1755719921752964</v>
      </c>
      <c r="G2903" s="128"/>
      <c r="H2903" s="128"/>
      <c r="I2903" s="124"/>
      <c r="J2903" s="125"/>
      <c r="K2903" s="128"/>
    </row>
    <row r="2904" spans="1:11" x14ac:dyDescent="0.3">
      <c r="A2904" s="73">
        <v>39631</v>
      </c>
      <c r="B2904" s="130">
        <v>1261.5200199999999</v>
      </c>
      <c r="C2904" s="125">
        <f t="shared" si="188"/>
        <v>-5.7026061724357202E-2</v>
      </c>
      <c r="D2904" s="128">
        <f t="shared" si="189"/>
        <v>-57026.061724357205</v>
      </c>
      <c r="E2904" s="128">
        <f t="shared" ca="1" si="190"/>
        <v>68964.050905142489</v>
      </c>
      <c r="F2904" s="124">
        <f t="shared" ca="1" si="191"/>
        <v>-0.17571412885649473</v>
      </c>
      <c r="G2904" s="128"/>
      <c r="H2904" s="128"/>
      <c r="I2904" s="124"/>
      <c r="J2904" s="125"/>
      <c r="K2904" s="128"/>
    </row>
    <row r="2905" spans="1:11" x14ac:dyDescent="0.3">
      <c r="A2905" s="73">
        <v>39630</v>
      </c>
      <c r="B2905" s="130">
        <v>1284.910034</v>
      </c>
      <c r="C2905" s="125">
        <f t="shared" si="188"/>
        <v>-4.8870050528907694E-2</v>
      </c>
      <c r="D2905" s="128">
        <f t="shared" si="189"/>
        <v>-48870.05052890769</v>
      </c>
      <c r="E2905" s="128">
        <f t="shared" ca="1" si="190"/>
        <v>68964.050905142489</v>
      </c>
      <c r="F2905" s="124">
        <f t="shared" ca="1" si="191"/>
        <v>-0.15765699896173602</v>
      </c>
      <c r="G2905" s="128"/>
      <c r="H2905" s="128"/>
      <c r="I2905" s="124"/>
      <c r="J2905" s="125"/>
      <c r="K2905" s="128"/>
    </row>
    <row r="2906" spans="1:11" x14ac:dyDescent="0.3">
      <c r="A2906" s="73">
        <v>39629</v>
      </c>
      <c r="B2906" s="130">
        <v>1280</v>
      </c>
      <c r="C2906" s="125">
        <f t="shared" si="188"/>
        <v>-5.8920415630886347E-2</v>
      </c>
      <c r="D2906" s="128">
        <f t="shared" si="189"/>
        <v>-58920.415630886346</v>
      </c>
      <c r="E2906" s="128">
        <f t="shared" ca="1" si="190"/>
        <v>68964.050905142489</v>
      </c>
      <c r="F2906" s="124">
        <f t="shared" ca="1" si="191"/>
        <v>-0.16058417819415483</v>
      </c>
      <c r="G2906" s="128"/>
      <c r="H2906" s="128"/>
      <c r="I2906" s="124"/>
      <c r="J2906" s="125"/>
      <c r="K2906" s="128"/>
    </row>
    <row r="2907" spans="1:11" x14ac:dyDescent="0.3">
      <c r="A2907" s="73">
        <v>39626</v>
      </c>
      <c r="B2907" s="130">
        <v>1278.380005</v>
      </c>
      <c r="C2907" s="125">
        <f t="shared" si="188"/>
        <v>-6.0035456761227124E-2</v>
      </c>
      <c r="D2907" s="128">
        <f t="shared" si="189"/>
        <v>-60035.45676122712</v>
      </c>
      <c r="E2907" s="128">
        <f t="shared" ca="1" si="190"/>
        <v>68964.050905142489</v>
      </c>
      <c r="F2907" s="124">
        <f t="shared" ca="1" si="191"/>
        <v>-0.15864504480836072</v>
      </c>
      <c r="G2907" s="128"/>
      <c r="H2907" s="128"/>
      <c r="I2907" s="124"/>
      <c r="J2907" s="125"/>
      <c r="K2907" s="128"/>
    </row>
    <row r="2908" spans="1:11" x14ac:dyDescent="0.3">
      <c r="A2908" s="73">
        <v>39625</v>
      </c>
      <c r="B2908" s="130">
        <v>1283.150024</v>
      </c>
      <c r="C2908" s="125">
        <f t="shared" si="188"/>
        <v>-4.2332443603978143E-2</v>
      </c>
      <c r="D2908" s="128">
        <f t="shared" si="189"/>
        <v>-42332.443603978143</v>
      </c>
      <c r="E2908" s="128">
        <f t="shared" ca="1" si="190"/>
        <v>68964.050905142489</v>
      </c>
      <c r="F2908" s="124">
        <f t="shared" ca="1" si="191"/>
        <v>-0.14647284765047941</v>
      </c>
      <c r="G2908" s="128"/>
      <c r="H2908" s="128"/>
      <c r="I2908" s="124"/>
      <c r="J2908" s="125"/>
      <c r="K2908" s="128"/>
    </row>
    <row r="2909" spans="1:11" x14ac:dyDescent="0.3">
      <c r="A2909" s="73">
        <v>39624</v>
      </c>
      <c r="B2909" s="130">
        <v>1321.969971</v>
      </c>
      <c r="C2909" s="125">
        <f t="shared" si="188"/>
        <v>-1.0123639339296053E-2</v>
      </c>
      <c r="D2909" s="128">
        <f t="shared" si="189"/>
        <v>-10123.639339296053</v>
      </c>
      <c r="E2909" s="128">
        <f t="shared" ca="1" si="190"/>
        <v>68964.050905142489</v>
      </c>
      <c r="F2909" s="124">
        <f t="shared" ca="1" si="191"/>
        <v>-0.1220288068480142</v>
      </c>
      <c r="G2909" s="128"/>
      <c r="H2909" s="128"/>
      <c r="I2909" s="124"/>
      <c r="J2909" s="125"/>
      <c r="K2909" s="128"/>
    </row>
    <row r="2910" spans="1:11" x14ac:dyDescent="0.3">
      <c r="A2910" s="73">
        <v>39623</v>
      </c>
      <c r="B2910" s="130">
        <v>1314.290039</v>
      </c>
      <c r="C2910" s="125">
        <f t="shared" si="188"/>
        <v>-3.2500444566949116E-2</v>
      </c>
      <c r="D2910" s="128">
        <f t="shared" si="189"/>
        <v>-32500.444566949114</v>
      </c>
      <c r="E2910" s="128">
        <f t="shared" ca="1" si="190"/>
        <v>68964.050905142489</v>
      </c>
      <c r="F2910" s="124">
        <f t="shared" ca="1" si="191"/>
        <v>-0.12749441117862503</v>
      </c>
      <c r="G2910" s="128"/>
      <c r="H2910" s="128"/>
      <c r="I2910" s="124"/>
      <c r="J2910" s="125"/>
      <c r="K2910" s="128"/>
    </row>
    <row r="2911" spans="1:11" x14ac:dyDescent="0.3">
      <c r="A2911" s="73">
        <v>39622</v>
      </c>
      <c r="B2911" s="130">
        <v>1318</v>
      </c>
      <c r="C2911" s="125">
        <f t="shared" si="188"/>
        <v>-3.2134891374875907E-2</v>
      </c>
      <c r="D2911" s="128">
        <f t="shared" si="189"/>
        <v>-32134.891374875908</v>
      </c>
      <c r="E2911" s="128">
        <f t="shared" ca="1" si="190"/>
        <v>68964.050905142489</v>
      </c>
      <c r="F2911" s="124">
        <f t="shared" ca="1" si="191"/>
        <v>-0.1171486266521784</v>
      </c>
      <c r="G2911" s="128"/>
      <c r="H2911" s="128"/>
      <c r="I2911" s="124"/>
      <c r="J2911" s="125"/>
      <c r="K2911" s="128"/>
    </row>
    <row r="2912" spans="1:11" x14ac:dyDescent="0.3">
      <c r="A2912" s="73">
        <v>39619</v>
      </c>
      <c r="B2912" s="130">
        <v>1317.9300539999999</v>
      </c>
      <c r="C2912" s="125">
        <f t="shared" si="188"/>
        <v>-3.1418113225315181E-2</v>
      </c>
      <c r="D2912" s="128">
        <f t="shared" si="189"/>
        <v>-31418.113225315181</v>
      </c>
      <c r="E2912" s="128">
        <f t="shared" ca="1" si="190"/>
        <v>68964.050905142489</v>
      </c>
      <c r="F2912" s="124">
        <f t="shared" ca="1" si="191"/>
        <v>-0.12005417308781352</v>
      </c>
      <c r="G2912" s="128"/>
      <c r="H2912" s="128"/>
      <c r="I2912" s="124"/>
      <c r="J2912" s="125"/>
      <c r="K2912" s="128"/>
    </row>
    <row r="2913" spans="1:11" x14ac:dyDescent="0.3">
      <c r="A2913" s="73">
        <v>39618</v>
      </c>
      <c r="B2913" s="130">
        <v>1342.829956</v>
      </c>
      <c r="C2913" s="125">
        <f t="shared" si="188"/>
        <v>-4.3602500525962262E-2</v>
      </c>
      <c r="D2913" s="128">
        <f t="shared" si="189"/>
        <v>-43602.500525962263</v>
      </c>
      <c r="E2913" s="128">
        <f t="shared" ca="1" si="190"/>
        <v>68964.050905142489</v>
      </c>
      <c r="F2913" s="124">
        <f t="shared" ca="1" si="191"/>
        <v>-0.10630530343413036</v>
      </c>
      <c r="G2913" s="128"/>
      <c r="H2913" s="128"/>
      <c r="I2913" s="124"/>
      <c r="J2913" s="125"/>
      <c r="K2913" s="128"/>
    </row>
    <row r="2914" spans="1:11" x14ac:dyDescent="0.3">
      <c r="A2914" s="73">
        <v>39617</v>
      </c>
      <c r="B2914" s="130">
        <v>1337.8100589999999</v>
      </c>
      <c r="C2914" s="125">
        <f t="shared" si="188"/>
        <v>-2.860143290841588E-2</v>
      </c>
      <c r="D2914" s="128">
        <f t="shared" si="189"/>
        <v>-28601.432908415882</v>
      </c>
      <c r="E2914" s="128">
        <f t="shared" ca="1" si="190"/>
        <v>68964.050905142489</v>
      </c>
      <c r="F2914" s="124">
        <f t="shared" ca="1" si="191"/>
        <v>-0.12112803864599986</v>
      </c>
      <c r="G2914" s="128"/>
      <c r="H2914" s="128"/>
      <c r="I2914" s="124"/>
      <c r="J2914" s="125"/>
      <c r="K2914" s="128"/>
    </row>
    <row r="2915" spans="1:11" x14ac:dyDescent="0.3">
      <c r="A2915" s="73">
        <v>39616</v>
      </c>
      <c r="B2915" s="130">
        <v>1350.9300539999999</v>
      </c>
      <c r="C2915" s="125">
        <f t="shared" si="188"/>
        <v>-1.9395325035032385E-2</v>
      </c>
      <c r="D2915" s="128">
        <f t="shared" si="189"/>
        <v>-19395.325035032383</v>
      </c>
      <c r="E2915" s="128">
        <f t="shared" ca="1" si="190"/>
        <v>68964.050905142489</v>
      </c>
      <c r="F2915" s="124">
        <f t="shared" ca="1" si="191"/>
        <v>-0.1070238198611948</v>
      </c>
      <c r="G2915" s="128"/>
      <c r="H2915" s="128"/>
      <c r="I2915" s="124"/>
      <c r="J2915" s="125"/>
      <c r="K2915" s="128"/>
    </row>
    <row r="2916" spans="1:11" x14ac:dyDescent="0.3">
      <c r="A2916" s="73">
        <v>39615</v>
      </c>
      <c r="B2916" s="130">
        <v>1360.1400149999999</v>
      </c>
      <c r="C2916" s="125">
        <f t="shared" si="188"/>
        <v>-1.8424320501511882E-2</v>
      </c>
      <c r="D2916" s="128">
        <f t="shared" si="189"/>
        <v>-18424.32050151188</v>
      </c>
      <c r="E2916" s="128">
        <f t="shared" ca="1" si="190"/>
        <v>68964.050905142489</v>
      </c>
      <c r="F2916" s="124">
        <f t="shared" ca="1" si="191"/>
        <v>-0.11316420521943416</v>
      </c>
      <c r="G2916" s="128"/>
      <c r="H2916" s="128"/>
      <c r="I2916" s="124"/>
      <c r="J2916" s="125"/>
      <c r="K2916" s="128"/>
    </row>
    <row r="2917" spans="1:11" x14ac:dyDescent="0.3">
      <c r="A2917" s="73">
        <v>39612</v>
      </c>
      <c r="B2917" s="130">
        <v>1360.030029</v>
      </c>
      <c r="C2917" s="125">
        <f t="shared" si="188"/>
        <v>-2.8813590493960262E-2</v>
      </c>
      <c r="D2917" s="128">
        <f t="shared" si="189"/>
        <v>-28813.590493960262</v>
      </c>
      <c r="E2917" s="128">
        <f t="shared" ca="1" si="190"/>
        <v>68964.050905142489</v>
      </c>
      <c r="F2917" s="124">
        <f t="shared" ca="1" si="191"/>
        <v>-0.11170112963433243</v>
      </c>
      <c r="G2917" s="128"/>
      <c r="H2917" s="128"/>
      <c r="I2917" s="124"/>
      <c r="J2917" s="125"/>
      <c r="K2917" s="128"/>
    </row>
    <row r="2918" spans="1:11" x14ac:dyDescent="0.3">
      <c r="A2918" s="73">
        <v>39611</v>
      </c>
      <c r="B2918" s="130">
        <v>1339.869995</v>
      </c>
      <c r="C2918" s="125">
        <f t="shared" si="188"/>
        <v>-4.1759053811458058E-2</v>
      </c>
      <c r="D2918" s="128">
        <f t="shared" si="189"/>
        <v>-41759.053811458056</v>
      </c>
      <c r="E2918" s="128">
        <f t="shared" ca="1" si="190"/>
        <v>68964.050905142489</v>
      </c>
      <c r="F2918" s="124">
        <f t="shared" ca="1" si="191"/>
        <v>-0.12593044256894725</v>
      </c>
      <c r="G2918" s="128"/>
      <c r="H2918" s="128"/>
      <c r="I2918" s="124"/>
      <c r="J2918" s="125"/>
      <c r="K2918" s="128"/>
    </row>
    <row r="2919" spans="1:11" x14ac:dyDescent="0.3">
      <c r="A2919" s="73">
        <v>39610</v>
      </c>
      <c r="B2919" s="130">
        <v>1335.48999</v>
      </c>
      <c r="C2919" s="125">
        <f t="shared" si="188"/>
        <v>-3.9796078163603754E-2</v>
      </c>
      <c r="D2919" s="128">
        <f t="shared" si="189"/>
        <v>-39796.078163603757</v>
      </c>
      <c r="E2919" s="128">
        <f t="shared" ca="1" si="190"/>
        <v>68964.050905142489</v>
      </c>
      <c r="F2919" s="124">
        <f t="shared" ca="1" si="191"/>
        <v>-0.1231015611403673</v>
      </c>
      <c r="G2919" s="128"/>
      <c r="H2919" s="128"/>
      <c r="I2919" s="124"/>
      <c r="J2919" s="125"/>
      <c r="K2919" s="128"/>
    </row>
    <row r="2920" spans="1:11" x14ac:dyDescent="0.3">
      <c r="A2920" s="73">
        <v>39609</v>
      </c>
      <c r="B2920" s="130">
        <v>1358.4399410000001</v>
      </c>
      <c r="C2920" s="125">
        <f t="shared" si="188"/>
        <v>-1.9424719721509498E-2</v>
      </c>
      <c r="D2920" s="128">
        <f t="shared" si="189"/>
        <v>-19424.719721509497</v>
      </c>
      <c r="E2920" s="128">
        <f t="shared" ca="1" si="190"/>
        <v>68964.050905142489</v>
      </c>
      <c r="F2920" s="124">
        <f t="shared" ca="1" si="191"/>
        <v>-0.10373636638291961</v>
      </c>
      <c r="G2920" s="128"/>
      <c r="H2920" s="128"/>
      <c r="I2920" s="124"/>
      <c r="J2920" s="125"/>
      <c r="K2920" s="128"/>
    </row>
    <row r="2921" spans="1:11" x14ac:dyDescent="0.3">
      <c r="A2921" s="73">
        <v>39608</v>
      </c>
      <c r="B2921" s="130">
        <v>1361.76001</v>
      </c>
      <c r="C2921" s="125">
        <f t="shared" si="188"/>
        <v>-1.0298520596163985E-2</v>
      </c>
      <c r="D2921" s="128">
        <f t="shared" si="189"/>
        <v>-10298.520596163984</v>
      </c>
      <c r="E2921" s="128">
        <f t="shared" ca="1" si="190"/>
        <v>68964.050905142489</v>
      </c>
      <c r="F2921" s="124">
        <f t="shared" ca="1" si="191"/>
        <v>-8.7903543201607537E-2</v>
      </c>
      <c r="G2921" s="128"/>
      <c r="H2921" s="128"/>
      <c r="I2921" s="124"/>
      <c r="J2921" s="125"/>
      <c r="K2921" s="128"/>
    </row>
    <row r="2922" spans="1:11" x14ac:dyDescent="0.3">
      <c r="A2922" s="73">
        <v>39605</v>
      </c>
      <c r="B2922" s="130">
        <v>1360.6800539999999</v>
      </c>
      <c r="C2922" s="125">
        <f t="shared" si="188"/>
        <v>-2.4147396693468326E-2</v>
      </c>
      <c r="D2922" s="128">
        <f t="shared" si="189"/>
        <v>-24147.396693468327</v>
      </c>
      <c r="E2922" s="128">
        <f t="shared" ca="1" si="190"/>
        <v>68964.050905142489</v>
      </c>
      <c r="F2922" s="124">
        <f t="shared" ca="1" si="191"/>
        <v>-9.8361920517791579E-2</v>
      </c>
      <c r="G2922" s="128"/>
      <c r="H2922" s="128"/>
      <c r="I2922" s="124"/>
      <c r="J2922" s="125"/>
      <c r="K2922" s="128"/>
    </row>
    <row r="2923" spans="1:11" x14ac:dyDescent="0.3">
      <c r="A2923" s="73">
        <v>39604</v>
      </c>
      <c r="B2923" s="130">
        <v>1404.0500489999999</v>
      </c>
      <c r="C2923" s="125">
        <f t="shared" si="188"/>
        <v>9.5922862236548223E-3</v>
      </c>
      <c r="D2923" s="128">
        <f t="shared" si="189"/>
        <v>9592.2862236548226</v>
      </c>
      <c r="E2923" s="128">
        <f t="shared" ca="1" si="190"/>
        <v>68964.050905142489</v>
      </c>
      <c r="F2923" s="124">
        <f t="shared" ca="1" si="191"/>
        <v>-6.8728562600531506E-2</v>
      </c>
      <c r="G2923" s="128"/>
      <c r="H2923" s="128"/>
      <c r="I2923" s="124"/>
      <c r="J2923" s="125"/>
      <c r="K2923" s="128"/>
    </row>
    <row r="2924" spans="1:11" x14ac:dyDescent="0.3">
      <c r="A2924" s="73">
        <v>39603</v>
      </c>
      <c r="B2924" s="130">
        <v>1377.1999510000001</v>
      </c>
      <c r="C2924" s="125">
        <f t="shared" si="188"/>
        <v>-2.5612050647594975E-2</v>
      </c>
      <c r="D2924" s="128">
        <f t="shared" si="189"/>
        <v>-25612.050647594973</v>
      </c>
      <c r="E2924" s="128">
        <f t="shared" ca="1" si="190"/>
        <v>68964.050905142489</v>
      </c>
      <c r="F2924" s="124">
        <f t="shared" ca="1" si="191"/>
        <v>-7.6151136503423089E-2</v>
      </c>
      <c r="G2924" s="128"/>
      <c r="H2924" s="128"/>
      <c r="I2924" s="124"/>
      <c r="J2924" s="125"/>
      <c r="K2924" s="128"/>
    </row>
    <row r="2925" spans="1:11" x14ac:dyDescent="0.3">
      <c r="A2925" s="73">
        <v>39602</v>
      </c>
      <c r="B2925" s="130">
        <v>1377.650024</v>
      </c>
      <c r="C2925" s="125">
        <f t="shared" si="188"/>
        <v>-3.4332644643906729E-2</v>
      </c>
      <c r="D2925" s="128">
        <f t="shared" si="189"/>
        <v>-34332.644643906729</v>
      </c>
      <c r="E2925" s="128">
        <f t="shared" ca="1" si="190"/>
        <v>68964.050905142489</v>
      </c>
      <c r="F2925" s="124">
        <f t="shared" ca="1" si="191"/>
        <v>-9.2086346557598064E-2</v>
      </c>
      <c r="G2925" s="128"/>
      <c r="H2925" s="128"/>
      <c r="I2925" s="124"/>
      <c r="J2925" s="125"/>
      <c r="K2925" s="128"/>
    </row>
    <row r="2926" spans="1:11" x14ac:dyDescent="0.3">
      <c r="A2926" s="73">
        <v>39601</v>
      </c>
      <c r="B2926" s="130">
        <v>1385.670044</v>
      </c>
      <c r="C2926" s="125">
        <f t="shared" si="188"/>
        <v>-2.7838729202041224E-2</v>
      </c>
      <c r="D2926" s="128">
        <f t="shared" si="189"/>
        <v>-27838.729202041224</v>
      </c>
      <c r="E2926" s="128">
        <f t="shared" ca="1" si="190"/>
        <v>68964.050905142489</v>
      </c>
      <c r="F2926" s="124">
        <f t="shared" ca="1" si="191"/>
        <v>-9.4895268721949311E-2</v>
      </c>
      <c r="G2926" s="128"/>
      <c r="H2926" s="128"/>
      <c r="I2926" s="124"/>
      <c r="J2926" s="125"/>
      <c r="K2926" s="128"/>
    </row>
    <row r="2927" spans="1:11" x14ac:dyDescent="0.3">
      <c r="A2927" s="73">
        <v>39598</v>
      </c>
      <c r="B2927" s="130">
        <v>1400.380005</v>
      </c>
      <c r="C2927" s="125">
        <f t="shared" si="188"/>
        <v>-1.6289990572756929E-2</v>
      </c>
      <c r="D2927" s="128">
        <f t="shared" si="189"/>
        <v>-16289.990572756929</v>
      </c>
      <c r="E2927" s="128">
        <f t="shared" ca="1" si="190"/>
        <v>68964.050905142489</v>
      </c>
      <c r="F2927" s="124">
        <f t="shared" ca="1" si="191"/>
        <v>-9.0177915598170788E-2</v>
      </c>
      <c r="G2927" s="128"/>
      <c r="H2927" s="128"/>
      <c r="I2927" s="124"/>
      <c r="J2927" s="125"/>
      <c r="K2927" s="128"/>
    </row>
    <row r="2928" spans="1:11" x14ac:dyDescent="0.3">
      <c r="A2928" s="73">
        <v>39597</v>
      </c>
      <c r="B2928" s="130">
        <v>1398.26001</v>
      </c>
      <c r="C2928" s="125">
        <f t="shared" si="188"/>
        <v>-7.3829197599000196E-3</v>
      </c>
      <c r="D2928" s="128">
        <f t="shared" si="189"/>
        <v>-7382.9197599000199</v>
      </c>
      <c r="E2928" s="128">
        <f t="shared" ca="1" si="190"/>
        <v>68964.050905142489</v>
      </c>
      <c r="F2928" s="124">
        <f t="shared" ca="1" si="191"/>
        <v>-8.9875912269277047E-2</v>
      </c>
      <c r="G2928" s="128"/>
      <c r="H2928" s="128"/>
      <c r="I2928" s="124"/>
      <c r="J2928" s="125"/>
      <c r="K2928" s="128"/>
    </row>
    <row r="2929" spans="1:11" x14ac:dyDescent="0.3">
      <c r="A2929" s="73">
        <v>39596</v>
      </c>
      <c r="B2929" s="130">
        <v>1390.839966</v>
      </c>
      <c r="C2929" s="125">
        <f t="shared" si="188"/>
        <v>-8.6954560531967706E-3</v>
      </c>
      <c r="D2929" s="128">
        <f t="shared" si="189"/>
        <v>-8695.4560531967709</v>
      </c>
      <c r="E2929" s="128">
        <f t="shared" ca="1" si="190"/>
        <v>68964.050905142489</v>
      </c>
      <c r="F2929" s="124">
        <f t="shared" ca="1" si="191"/>
        <v>-9.1322489877704749E-2</v>
      </c>
      <c r="G2929" s="128"/>
      <c r="H2929" s="128"/>
      <c r="I2929" s="124"/>
      <c r="J2929" s="125"/>
      <c r="K2929" s="128"/>
    </row>
    <row r="2930" spans="1:11" x14ac:dyDescent="0.3">
      <c r="A2930" s="73">
        <v>39595</v>
      </c>
      <c r="B2930" s="130">
        <v>1385.349976</v>
      </c>
      <c r="C2930" s="125">
        <f t="shared" si="188"/>
        <v>-1.2988202005928429E-2</v>
      </c>
      <c r="D2930" s="128">
        <f t="shared" si="189"/>
        <v>-12988.20200592843</v>
      </c>
      <c r="E2930" s="128">
        <f t="shared" ca="1" si="190"/>
        <v>68964.050905142489</v>
      </c>
      <c r="F2930" s="124">
        <f t="shared" ca="1" si="191"/>
        <v>-9.4678581581573829E-2</v>
      </c>
      <c r="G2930" s="128"/>
      <c r="H2930" s="128"/>
      <c r="I2930" s="124"/>
      <c r="J2930" s="125"/>
      <c r="K2930" s="128"/>
    </row>
    <row r="2931" spans="1:11" x14ac:dyDescent="0.3">
      <c r="A2931" s="73">
        <v>39591</v>
      </c>
      <c r="B2931" s="130">
        <v>1375.9300539999999</v>
      </c>
      <c r="C2931" s="125">
        <f t="shared" si="188"/>
        <v>-8.8958817688215008E-3</v>
      </c>
      <c r="D2931" s="128">
        <f t="shared" si="189"/>
        <v>-8895.8817688215004</v>
      </c>
      <c r="E2931" s="128">
        <f t="shared" ca="1" si="190"/>
        <v>68964.050905142489</v>
      </c>
      <c r="F2931" s="124">
        <f t="shared" ca="1" si="191"/>
        <v>-9.3655882910222865E-2</v>
      </c>
      <c r="G2931" s="128"/>
      <c r="H2931" s="128"/>
      <c r="I2931" s="124"/>
      <c r="J2931" s="125"/>
      <c r="K2931" s="128"/>
    </row>
    <row r="2932" spans="1:11" x14ac:dyDescent="0.3">
      <c r="A2932" s="73">
        <v>39590</v>
      </c>
      <c r="B2932" s="130">
        <v>1394.349976</v>
      </c>
      <c r="C2932" s="125">
        <f t="shared" si="188"/>
        <v>-2.3825753186286214E-3</v>
      </c>
      <c r="D2932" s="128">
        <f t="shared" si="189"/>
        <v>-2382.5753186286215</v>
      </c>
      <c r="E2932" s="128">
        <f t="shared" ca="1" si="190"/>
        <v>68964.050905142489</v>
      </c>
      <c r="F2932" s="124">
        <f t="shared" ca="1" si="191"/>
        <v>-8.008022906560186E-2</v>
      </c>
      <c r="G2932" s="128"/>
      <c r="H2932" s="128"/>
      <c r="I2932" s="124"/>
      <c r="J2932" s="125"/>
      <c r="K2932" s="128"/>
    </row>
    <row r="2933" spans="1:11" x14ac:dyDescent="0.3">
      <c r="A2933" s="73">
        <v>39589</v>
      </c>
      <c r="B2933" s="130">
        <v>1390.709961</v>
      </c>
      <c r="C2933" s="125">
        <f t="shared" si="188"/>
        <v>-1.3356492471653381E-3</v>
      </c>
      <c r="D2933" s="128">
        <f t="shared" si="189"/>
        <v>-1335.649247165338</v>
      </c>
      <c r="E2933" s="128">
        <f t="shared" ca="1" si="190"/>
        <v>68964.050905142489</v>
      </c>
      <c r="F2933" s="124">
        <f t="shared" ca="1" si="191"/>
        <v>-7.7478788349803374E-2</v>
      </c>
      <c r="G2933" s="128"/>
      <c r="H2933" s="128"/>
      <c r="I2933" s="124"/>
      <c r="J2933" s="125"/>
      <c r="K2933" s="128"/>
    </row>
    <row r="2934" spans="1:11" x14ac:dyDescent="0.3">
      <c r="A2934" s="73">
        <v>39588</v>
      </c>
      <c r="B2934" s="130">
        <v>1413.400024</v>
      </c>
      <c r="C2934" s="125">
        <f t="shared" si="188"/>
        <v>-3.4267242718067914E-3</v>
      </c>
      <c r="D2934" s="128">
        <f t="shared" si="189"/>
        <v>-3426.7242718067914</v>
      </c>
      <c r="E2934" s="128">
        <f t="shared" ca="1" si="190"/>
        <v>68964.050905142489</v>
      </c>
      <c r="F2934" s="124">
        <f t="shared" ca="1" si="191"/>
        <v>-7.1524294430587942E-2</v>
      </c>
      <c r="G2934" s="128"/>
      <c r="H2934" s="128"/>
      <c r="I2934" s="124"/>
      <c r="J2934" s="125"/>
      <c r="K2934" s="128"/>
    </row>
    <row r="2935" spans="1:11" x14ac:dyDescent="0.3">
      <c r="A2935" s="73">
        <v>39587</v>
      </c>
      <c r="B2935" s="130">
        <v>1426.630005</v>
      </c>
      <c r="C2935" s="125">
        <f t="shared" si="188"/>
        <v>1.3598686410551286E-2</v>
      </c>
      <c r="D2935" s="128">
        <f t="shared" si="189"/>
        <v>13598.686410551287</v>
      </c>
      <c r="E2935" s="128">
        <f t="shared" ca="1" si="190"/>
        <v>68964.050905142489</v>
      </c>
      <c r="F2935" s="124">
        <f t="shared" ca="1" si="191"/>
        <v>-6.3964773324819535E-2</v>
      </c>
      <c r="G2935" s="128"/>
      <c r="H2935" s="128"/>
      <c r="I2935" s="124"/>
      <c r="J2935" s="125"/>
      <c r="K2935" s="128"/>
    </row>
    <row r="2936" spans="1:11" x14ac:dyDescent="0.3">
      <c r="A2936" s="73">
        <v>39584</v>
      </c>
      <c r="B2936" s="130">
        <v>1425.349976</v>
      </c>
      <c r="C2936" s="125">
        <f t="shared" si="188"/>
        <v>8.0981341011703289E-3</v>
      </c>
      <c r="D2936" s="128">
        <f t="shared" si="189"/>
        <v>8098.1341011703289</v>
      </c>
      <c r="E2936" s="128">
        <f t="shared" ca="1" si="190"/>
        <v>68964.050905142489</v>
      </c>
      <c r="F2936" s="124">
        <f t="shared" ca="1" si="191"/>
        <v>-6.5405548206500019E-2</v>
      </c>
      <c r="G2936" s="128"/>
      <c r="H2936" s="128"/>
      <c r="I2936" s="124"/>
      <c r="J2936" s="125"/>
      <c r="K2936" s="128"/>
    </row>
    <row r="2937" spans="1:11" x14ac:dyDescent="0.3">
      <c r="A2937" s="73">
        <v>39583</v>
      </c>
      <c r="B2937" s="130">
        <v>1423.5699460000001</v>
      </c>
      <c r="C2937" s="125">
        <f t="shared" si="188"/>
        <v>1.0096910854226149E-2</v>
      </c>
      <c r="D2937" s="128">
        <f t="shared" si="189"/>
        <v>10096.910854226149</v>
      </c>
      <c r="E2937" s="128">
        <f t="shared" ca="1" si="190"/>
        <v>68964.050905142489</v>
      </c>
      <c r="F2937" s="124">
        <f t="shared" ca="1" si="191"/>
        <v>-6.5132197668691494E-2</v>
      </c>
      <c r="G2937" s="128"/>
      <c r="H2937" s="128"/>
      <c r="I2937" s="124"/>
      <c r="J2937" s="125"/>
      <c r="K2937" s="128"/>
    </row>
    <row r="2938" spans="1:11" x14ac:dyDescent="0.3">
      <c r="A2938" s="73">
        <v>39582</v>
      </c>
      <c r="B2938" s="130">
        <v>1408.660034</v>
      </c>
      <c r="C2938" s="125">
        <f t="shared" si="188"/>
        <v>1.6649996439134229E-2</v>
      </c>
      <c r="D2938" s="128">
        <f t="shared" si="189"/>
        <v>16649.996439134229</v>
      </c>
      <c r="E2938" s="128">
        <f t="shared" ca="1" si="190"/>
        <v>68964.050905142489</v>
      </c>
      <c r="F2938" s="124">
        <f t="shared" ca="1" si="191"/>
        <v>-6.880843893571309E-2</v>
      </c>
      <c r="G2938" s="128"/>
      <c r="H2938" s="128"/>
      <c r="I2938" s="124"/>
      <c r="J2938" s="125"/>
      <c r="K2938" s="128"/>
    </row>
    <row r="2939" spans="1:11" x14ac:dyDescent="0.3">
      <c r="A2939" s="73">
        <v>39581</v>
      </c>
      <c r="B2939" s="130">
        <v>1403.040039</v>
      </c>
      <c r="C2939" s="125">
        <f t="shared" si="188"/>
        <v>8.6992239156642448E-3</v>
      </c>
      <c r="D2939" s="128">
        <f t="shared" si="189"/>
        <v>8699.2239156642445</v>
      </c>
      <c r="E2939" s="128">
        <f t="shared" ca="1" si="190"/>
        <v>68964.050905142489</v>
      </c>
      <c r="F2939" s="124">
        <f t="shared" ca="1" si="191"/>
        <v>-7.3374968562600174E-2</v>
      </c>
      <c r="G2939" s="128"/>
      <c r="H2939" s="128"/>
      <c r="I2939" s="124"/>
      <c r="J2939" s="125"/>
      <c r="K2939" s="128"/>
    </row>
    <row r="2940" spans="1:11" x14ac:dyDescent="0.3">
      <c r="A2940" s="73">
        <v>39580</v>
      </c>
      <c r="B2940" s="130">
        <v>1403.579956</v>
      </c>
      <c r="C2940" s="125">
        <f t="shared" si="188"/>
        <v>5.1633600161968829E-3</v>
      </c>
      <c r="D2940" s="128">
        <f t="shared" si="189"/>
        <v>5163.3600161968825</v>
      </c>
      <c r="E2940" s="128">
        <f t="shared" ca="1" si="190"/>
        <v>68964.050905142489</v>
      </c>
      <c r="F2940" s="124">
        <f t="shared" ca="1" si="191"/>
        <v>-6.5021741975554659E-2</v>
      </c>
      <c r="G2940" s="128"/>
      <c r="H2940" s="128"/>
      <c r="I2940" s="124"/>
      <c r="J2940" s="125"/>
      <c r="K2940" s="128"/>
    </row>
    <row r="2941" spans="1:11" x14ac:dyDescent="0.3">
      <c r="A2941" s="73">
        <v>39577</v>
      </c>
      <c r="B2941" s="130">
        <v>1388.280029</v>
      </c>
      <c r="C2941" s="125">
        <f t="shared" si="188"/>
        <v>-6.839078315492908E-3</v>
      </c>
      <c r="D2941" s="128">
        <f t="shared" si="189"/>
        <v>-6839.0783154929077</v>
      </c>
      <c r="E2941" s="128">
        <f t="shared" ca="1" si="190"/>
        <v>68964.050905142489</v>
      </c>
      <c r="F2941" s="124">
        <f t="shared" ca="1" si="191"/>
        <v>-7.6419514463580973E-2</v>
      </c>
      <c r="G2941" s="128"/>
      <c r="H2941" s="128"/>
      <c r="I2941" s="124"/>
      <c r="J2941" s="125"/>
      <c r="K2941" s="128"/>
    </row>
    <row r="2942" spans="1:11" x14ac:dyDescent="0.3">
      <c r="A2942" s="73">
        <v>39576</v>
      </c>
      <c r="B2942" s="130">
        <v>1397.6800539999999</v>
      </c>
      <c r="C2942" s="125">
        <f t="shared" si="188"/>
        <v>6.3795944359226198E-3</v>
      </c>
      <c r="D2942" s="128">
        <f t="shared" si="189"/>
        <v>6379.5944359226196</v>
      </c>
      <c r="E2942" s="128">
        <f t="shared" ca="1" si="190"/>
        <v>68964.050905142489</v>
      </c>
      <c r="F2942" s="124">
        <f t="shared" ca="1" si="191"/>
        <v>-7.1833133262938054E-2</v>
      </c>
      <c r="G2942" s="128"/>
      <c r="H2942" s="128"/>
      <c r="I2942" s="124"/>
      <c r="J2942" s="125"/>
      <c r="K2942" s="128"/>
    </row>
    <row r="2943" spans="1:11" x14ac:dyDescent="0.3">
      <c r="A2943" s="73">
        <v>39575</v>
      </c>
      <c r="B2943" s="130">
        <v>1392.5699460000001</v>
      </c>
      <c r="C2943" s="125">
        <f t="shared" si="188"/>
        <v>9.1598062984141748E-3</v>
      </c>
      <c r="D2943" s="128">
        <f t="shared" si="189"/>
        <v>9159.8062984141743</v>
      </c>
      <c r="E2943" s="128">
        <f t="shared" ca="1" si="190"/>
        <v>68964.050905142489</v>
      </c>
      <c r="F2943" s="124">
        <f t="shared" ca="1" si="191"/>
        <v>-6.6310436631647041E-2</v>
      </c>
      <c r="G2943" s="128"/>
      <c r="H2943" s="128"/>
      <c r="I2943" s="124"/>
      <c r="J2943" s="125"/>
      <c r="K2943" s="128"/>
    </row>
    <row r="2944" spans="1:11" x14ac:dyDescent="0.3">
      <c r="A2944" s="73">
        <v>39574</v>
      </c>
      <c r="B2944" s="130">
        <v>1418.26001</v>
      </c>
      <c r="C2944" s="125">
        <f t="shared" si="188"/>
        <v>3.0757206574905105E-2</v>
      </c>
      <c r="D2944" s="128">
        <f t="shared" si="189"/>
        <v>30757.206574905103</v>
      </c>
      <c r="E2944" s="128">
        <f t="shared" ca="1" si="190"/>
        <v>68964.050905142489</v>
      </c>
      <c r="F2944" s="124">
        <f t="shared" ca="1" si="191"/>
        <v>-6.2356998468648284E-2</v>
      </c>
      <c r="G2944" s="128"/>
      <c r="H2944" s="128"/>
      <c r="I2944" s="124"/>
      <c r="J2944" s="125"/>
      <c r="K2944" s="128"/>
    </row>
    <row r="2945" spans="1:11" x14ac:dyDescent="0.3">
      <c r="A2945" s="73">
        <v>39573</v>
      </c>
      <c r="B2945" s="130">
        <v>1407.48999</v>
      </c>
      <c r="C2945" s="125">
        <f t="shared" si="188"/>
        <v>1.391756441043035E-2</v>
      </c>
      <c r="D2945" s="128">
        <f t="shared" si="189"/>
        <v>13917.56441043035</v>
      </c>
      <c r="E2945" s="128">
        <f t="shared" ca="1" si="190"/>
        <v>68964.050905142489</v>
      </c>
      <c r="F2945" s="124">
        <f t="shared" ca="1" si="191"/>
        <v>-6.6477849287571722E-2</v>
      </c>
      <c r="G2945" s="128"/>
      <c r="H2945" s="128"/>
      <c r="I2945" s="124"/>
      <c r="J2945" s="125"/>
      <c r="K2945" s="128"/>
    </row>
    <row r="2946" spans="1:11" x14ac:dyDescent="0.3">
      <c r="A2946" s="73">
        <v>39570</v>
      </c>
      <c r="B2946" s="130">
        <v>1413.900024</v>
      </c>
      <c r="C2946" s="125">
        <f t="shared" si="188"/>
        <v>1.6952859210349835E-2</v>
      </c>
      <c r="D2946" s="128">
        <f t="shared" si="189"/>
        <v>16952.859210349834</v>
      </c>
      <c r="E2946" s="128">
        <f t="shared" ca="1" si="190"/>
        <v>68964.050905142489</v>
      </c>
      <c r="F2946" s="124">
        <f t="shared" ca="1" si="191"/>
        <v>-6.3319790435378942E-2</v>
      </c>
      <c r="G2946" s="128"/>
      <c r="H2946" s="128"/>
      <c r="I2946" s="124"/>
      <c r="J2946" s="125"/>
      <c r="K2946" s="128"/>
    </row>
    <row r="2947" spans="1:11" x14ac:dyDescent="0.3">
      <c r="A2947" s="73">
        <v>39569</v>
      </c>
      <c r="B2947" s="130">
        <v>1409.339966</v>
      </c>
      <c r="C2947" s="125">
        <f t="shared" si="188"/>
        <v>3.2060037719659151E-2</v>
      </c>
      <c r="D2947" s="128">
        <f t="shared" si="189"/>
        <v>32060.037719659151</v>
      </c>
      <c r="E2947" s="128">
        <f t="shared" ca="1" si="190"/>
        <v>68964.050905142489</v>
      </c>
      <c r="F2947" s="124">
        <f t="shared" ca="1" si="191"/>
        <v>-6.3947097753573656E-2</v>
      </c>
      <c r="G2947" s="128"/>
      <c r="H2947" s="128"/>
      <c r="I2947" s="124"/>
      <c r="J2947" s="125"/>
      <c r="K2947" s="128"/>
    </row>
    <row r="2948" spans="1:11" x14ac:dyDescent="0.3">
      <c r="A2948" s="73">
        <v>39568</v>
      </c>
      <c r="B2948" s="130">
        <v>1385.589966</v>
      </c>
      <c r="C2948" s="125">
        <f t="shared" si="188"/>
        <v>1.5299957937362718E-2</v>
      </c>
      <c r="D2948" s="128">
        <f t="shared" si="189"/>
        <v>15299.957937362718</v>
      </c>
      <c r="E2948" s="128">
        <f t="shared" ca="1" si="190"/>
        <v>68964.050905142489</v>
      </c>
      <c r="F2948" s="124">
        <f t="shared" ca="1" si="191"/>
        <v>-7.7742828316121337E-2</v>
      </c>
      <c r="G2948" s="128"/>
      <c r="H2948" s="128"/>
      <c r="I2948" s="124"/>
      <c r="J2948" s="125"/>
      <c r="K2948" s="128"/>
    </row>
    <row r="2949" spans="1:11" x14ac:dyDescent="0.3">
      <c r="A2949" s="73">
        <v>39567</v>
      </c>
      <c r="B2949" s="130">
        <v>1390.9399410000001</v>
      </c>
      <c r="C2949" s="125">
        <f t="shared" si="188"/>
        <v>4.2347582648194937E-2</v>
      </c>
      <c r="D2949" s="128">
        <f t="shared" si="189"/>
        <v>42347.582648194933</v>
      </c>
      <c r="E2949" s="128">
        <f t="shared" ca="1" si="190"/>
        <v>68964.050905142489</v>
      </c>
      <c r="F2949" s="124">
        <f t="shared" ca="1" si="191"/>
        <v>-7.017761639137432E-2</v>
      </c>
      <c r="G2949" s="128"/>
      <c r="H2949" s="128"/>
      <c r="I2949" s="124"/>
      <c r="J2949" s="125"/>
      <c r="K2949" s="128"/>
    </row>
    <row r="2950" spans="1:11" x14ac:dyDescent="0.3">
      <c r="A2950" s="73">
        <v>39566</v>
      </c>
      <c r="B2950" s="130">
        <v>1396.369995</v>
      </c>
      <c r="C2950" s="125">
        <f t="shared" si="188"/>
        <v>5.1230164242372922E-2</v>
      </c>
      <c r="D2950" s="128">
        <f t="shared" si="189"/>
        <v>51230.164242372921</v>
      </c>
      <c r="E2950" s="128">
        <f t="shared" ca="1" si="190"/>
        <v>68964.050905142489</v>
      </c>
      <c r="F2950" s="124">
        <f t="shared" ca="1" si="191"/>
        <v>-6.0505988720451098E-2</v>
      </c>
      <c r="G2950" s="128"/>
      <c r="H2950" s="128"/>
      <c r="I2950" s="124"/>
      <c r="J2950" s="125"/>
      <c r="K2950" s="128"/>
    </row>
    <row r="2951" spans="1:11" x14ac:dyDescent="0.3">
      <c r="A2951" s="73">
        <v>39563</v>
      </c>
      <c r="B2951" s="130">
        <v>1397.839966</v>
      </c>
      <c r="C2951" s="125">
        <f t="shared" si="188"/>
        <v>4.8775922020168005E-2</v>
      </c>
      <c r="D2951" s="128">
        <f t="shared" si="189"/>
        <v>48775.922020168007</v>
      </c>
      <c r="E2951" s="128">
        <f t="shared" ca="1" si="190"/>
        <v>68964.050905142489</v>
      </c>
      <c r="F2951" s="124">
        <f t="shared" ca="1" si="191"/>
        <v>-5.7023569881418212E-2</v>
      </c>
      <c r="G2951" s="128"/>
      <c r="H2951" s="128"/>
      <c r="I2951" s="124"/>
      <c r="J2951" s="125"/>
      <c r="K2951" s="128"/>
    </row>
    <row r="2952" spans="1:11" x14ac:dyDescent="0.3">
      <c r="A2952" s="73">
        <v>39562</v>
      </c>
      <c r="B2952" s="130">
        <v>1388.8199460000001</v>
      </c>
      <c r="C2952" s="125">
        <f t="shared" ref="C2952:C3015" si="192">B2952/B2962-1</f>
        <v>2.0778285238957972E-2</v>
      </c>
      <c r="D2952" s="128">
        <f t="shared" ref="D2952:D3015" si="193">C2952*$B$5</f>
        <v>20778.285238957971</v>
      </c>
      <c r="E2952" s="128">
        <f t="shared" ref="E2952:E3015" ca="1" si="194">ABS(_xlfn.PERCENTILE.INC(OFFSET(D2952,0,0,Window),1-VaRLevel))</f>
        <v>68964.050905142489</v>
      </c>
      <c r="F2952" s="124">
        <f t="shared" ca="1" si="191"/>
        <v>-7.0445162411425732E-2</v>
      </c>
      <c r="G2952" s="128"/>
      <c r="H2952" s="128"/>
      <c r="I2952" s="124"/>
      <c r="J2952" s="125"/>
      <c r="K2952" s="128"/>
    </row>
    <row r="2953" spans="1:11" x14ac:dyDescent="0.3">
      <c r="A2953" s="73">
        <v>39561</v>
      </c>
      <c r="B2953" s="130">
        <v>1379.9300539999999</v>
      </c>
      <c r="C2953" s="125">
        <f t="shared" si="192"/>
        <v>1.8782024369186967E-2</v>
      </c>
      <c r="D2953" s="128">
        <f t="shared" si="193"/>
        <v>18782.024369186965</v>
      </c>
      <c r="E2953" s="128">
        <f t="shared" ca="1" si="194"/>
        <v>68964.050905142489</v>
      </c>
      <c r="F2953" s="124">
        <f t="shared" ref="F2953:F3016" ca="1" si="195">B2953/OFFSET(B2953,250,0)-1</f>
        <v>-7.6506572528024175E-2</v>
      </c>
      <c r="G2953" s="128"/>
      <c r="H2953" s="128"/>
      <c r="I2953" s="124"/>
      <c r="J2953" s="125"/>
      <c r="K2953" s="128"/>
    </row>
    <row r="2954" spans="1:11" x14ac:dyDescent="0.3">
      <c r="A2954" s="73">
        <v>39560</v>
      </c>
      <c r="B2954" s="130">
        <v>1375.9399410000001</v>
      </c>
      <c r="C2954" s="125">
        <f t="shared" si="192"/>
        <v>7.6159626982568174E-3</v>
      </c>
      <c r="D2954" s="128">
        <f t="shared" si="193"/>
        <v>7615.962698256817</v>
      </c>
      <c r="E2954" s="128">
        <f t="shared" ca="1" si="194"/>
        <v>68964.050905142489</v>
      </c>
      <c r="F2954" s="124">
        <f t="shared" ca="1" si="195"/>
        <v>-7.9897352907220998E-2</v>
      </c>
      <c r="G2954" s="128"/>
      <c r="H2954" s="128"/>
      <c r="I2954" s="124"/>
      <c r="J2954" s="125"/>
      <c r="K2954" s="128"/>
    </row>
    <row r="2955" spans="1:11" x14ac:dyDescent="0.3">
      <c r="A2955" s="73">
        <v>39559</v>
      </c>
      <c r="B2955" s="130">
        <v>1388.170044</v>
      </c>
      <c r="C2955" s="125">
        <f t="shared" si="192"/>
        <v>1.1387649580982373E-2</v>
      </c>
      <c r="D2955" s="128">
        <f t="shared" si="193"/>
        <v>11387.649580982374</v>
      </c>
      <c r="E2955" s="128">
        <f t="shared" ca="1" si="194"/>
        <v>68964.050905142489</v>
      </c>
      <c r="F2955" s="124">
        <f t="shared" ca="1" si="195"/>
        <v>-6.2307055397869626E-2</v>
      </c>
      <c r="G2955" s="128"/>
      <c r="H2955" s="128"/>
      <c r="I2955" s="124"/>
      <c r="J2955" s="125"/>
      <c r="K2955" s="128"/>
    </row>
    <row r="2956" spans="1:11" x14ac:dyDescent="0.3">
      <c r="A2956" s="73">
        <v>39556</v>
      </c>
      <c r="B2956" s="130">
        <v>1390.329956</v>
      </c>
      <c r="C2956" s="125">
        <f t="shared" si="192"/>
        <v>1.4543149190721305E-2</v>
      </c>
      <c r="D2956" s="128">
        <f t="shared" si="193"/>
        <v>14543.149190721306</v>
      </c>
      <c r="E2956" s="128">
        <f t="shared" ca="1" si="194"/>
        <v>68964.050905142489</v>
      </c>
      <c r="F2956" s="124">
        <f t="shared" ca="1" si="195"/>
        <v>-6.1177837370028798E-2</v>
      </c>
      <c r="G2956" s="128"/>
      <c r="H2956" s="128"/>
      <c r="I2956" s="124"/>
      <c r="J2956" s="125"/>
      <c r="K2956" s="128"/>
    </row>
    <row r="2957" spans="1:11" x14ac:dyDescent="0.3">
      <c r="A2957" s="73">
        <v>39555</v>
      </c>
      <c r="B2957" s="130">
        <v>1365.5600589999999</v>
      </c>
      <c r="C2957" s="125">
        <f t="shared" si="192"/>
        <v>-2.7386054570712748E-3</v>
      </c>
      <c r="D2957" s="128">
        <f t="shared" si="193"/>
        <v>-2738.6054570712749</v>
      </c>
      <c r="E2957" s="128">
        <f t="shared" ca="1" si="194"/>
        <v>68964.050905142489</v>
      </c>
      <c r="F2957" s="124">
        <f t="shared" ca="1" si="195"/>
        <v>-8.0028240590613975E-2</v>
      </c>
      <c r="G2957" s="128"/>
      <c r="H2957" s="128"/>
      <c r="I2957" s="124"/>
      <c r="J2957" s="125"/>
      <c r="K2957" s="128"/>
    </row>
    <row r="2958" spans="1:11" x14ac:dyDescent="0.3">
      <c r="A2958" s="73">
        <v>39554</v>
      </c>
      <c r="B2958" s="130">
        <v>1364.709961</v>
      </c>
      <c r="C2958" s="125">
        <f t="shared" si="192"/>
        <v>-2.0621616638737406E-3</v>
      </c>
      <c r="D2958" s="128">
        <f t="shared" si="193"/>
        <v>-2062.1616638737405</v>
      </c>
      <c r="E2958" s="128">
        <f t="shared" ca="1" si="194"/>
        <v>68964.050905142489</v>
      </c>
      <c r="F2958" s="124">
        <f t="shared" ca="1" si="195"/>
        <v>-7.20866647458972E-2</v>
      </c>
      <c r="G2958" s="128"/>
      <c r="H2958" s="128"/>
      <c r="I2958" s="124"/>
      <c r="J2958" s="125"/>
      <c r="K2958" s="128"/>
    </row>
    <row r="2959" spans="1:11" x14ac:dyDescent="0.3">
      <c r="A2959" s="73">
        <v>39553</v>
      </c>
      <c r="B2959" s="130">
        <v>1334.4300539999999</v>
      </c>
      <c r="C2959" s="125">
        <f t="shared" si="192"/>
        <v>-2.6091461407304894E-2</v>
      </c>
      <c r="D2959" s="128">
        <f t="shared" si="193"/>
        <v>-26091.461407304894</v>
      </c>
      <c r="E2959" s="128">
        <f t="shared" ca="1" si="194"/>
        <v>68964.050905142489</v>
      </c>
      <c r="F2959" s="124">
        <f t="shared" ca="1" si="195"/>
        <v>-9.3765667911714812E-2</v>
      </c>
      <c r="G2959" s="128"/>
      <c r="H2959" s="128"/>
      <c r="I2959" s="124"/>
      <c r="J2959" s="125"/>
      <c r="K2959" s="128"/>
    </row>
    <row r="2960" spans="1:11" x14ac:dyDescent="0.3">
      <c r="A2960" s="73">
        <v>39552</v>
      </c>
      <c r="B2960" s="130">
        <v>1328.3199460000001</v>
      </c>
      <c r="C2960" s="125">
        <f t="shared" si="192"/>
        <v>4.2488812339873672E-3</v>
      </c>
      <c r="D2960" s="128">
        <f t="shared" si="193"/>
        <v>4248.8812339873675</v>
      </c>
      <c r="E2960" s="128">
        <f t="shared" ca="1" si="194"/>
        <v>68964.050905142489</v>
      </c>
      <c r="F2960" s="124">
        <f t="shared" ca="1" si="195"/>
        <v>-9.7289827891508196E-2</v>
      </c>
      <c r="G2960" s="128"/>
      <c r="H2960" s="128"/>
      <c r="I2960" s="124"/>
      <c r="J2960" s="125"/>
      <c r="K2960" s="128"/>
    </row>
    <row r="2961" spans="1:11" x14ac:dyDescent="0.3">
      <c r="A2961" s="73">
        <v>39549</v>
      </c>
      <c r="B2961" s="130">
        <v>1332.829956</v>
      </c>
      <c r="C2961" s="125">
        <f t="shared" si="192"/>
        <v>1.3389383820419543E-2</v>
      </c>
      <c r="D2961" s="128">
        <f t="shared" si="193"/>
        <v>13389.383820419542</v>
      </c>
      <c r="E2961" s="128">
        <f t="shared" ca="1" si="194"/>
        <v>68964.050905142489</v>
      </c>
      <c r="F2961" s="124">
        <f t="shared" ca="1" si="195"/>
        <v>-9.2281710555798258E-2</v>
      </c>
      <c r="G2961" s="128"/>
      <c r="H2961" s="128"/>
      <c r="I2961" s="124"/>
      <c r="J2961" s="125"/>
      <c r="K2961" s="128"/>
    </row>
    <row r="2962" spans="1:11" x14ac:dyDescent="0.3">
      <c r="A2962" s="73">
        <v>39548</v>
      </c>
      <c r="B2962" s="130">
        <v>1360.5500489999999</v>
      </c>
      <c r="C2962" s="125">
        <f t="shared" si="192"/>
        <v>2.6241581234600631E-2</v>
      </c>
      <c r="D2962" s="128">
        <f t="shared" si="193"/>
        <v>26241.581234600631</v>
      </c>
      <c r="E2962" s="128">
        <f t="shared" ca="1" si="194"/>
        <v>68964.050905142489</v>
      </c>
      <c r="F2962" s="124">
        <f t="shared" ca="1" si="195"/>
        <v>-6.353025331226636E-2</v>
      </c>
      <c r="G2962" s="128"/>
      <c r="H2962" s="128"/>
      <c r="I2962" s="124"/>
      <c r="J2962" s="125"/>
      <c r="K2962" s="128"/>
    </row>
    <row r="2963" spans="1:11" x14ac:dyDescent="0.3">
      <c r="A2963" s="73">
        <v>39547</v>
      </c>
      <c r="B2963" s="130">
        <v>1354.48999</v>
      </c>
      <c r="C2963" s="125">
        <f t="shared" si="192"/>
        <v>9.9617374528877534E-3</v>
      </c>
      <c r="D2963" s="128">
        <f t="shared" si="193"/>
        <v>9961.7374528877535</v>
      </c>
      <c r="E2963" s="128">
        <f t="shared" ca="1" si="194"/>
        <v>68964.050905142489</v>
      </c>
      <c r="F2963" s="124">
        <f t="shared" ca="1" si="195"/>
        <v>-6.4449548170998794E-2</v>
      </c>
      <c r="G2963" s="128"/>
      <c r="H2963" s="128"/>
      <c r="I2963" s="124"/>
      <c r="J2963" s="125"/>
      <c r="K2963" s="128"/>
    </row>
    <row r="2964" spans="1:11" x14ac:dyDescent="0.3">
      <c r="A2964" s="73">
        <v>39546</v>
      </c>
      <c r="B2964" s="130">
        <v>1365.540039</v>
      </c>
      <c r="C2964" s="125">
        <f t="shared" si="192"/>
        <v>9.2757885074965518E-3</v>
      </c>
      <c r="D2964" s="128">
        <f t="shared" si="193"/>
        <v>9275.7885074965525</v>
      </c>
      <c r="E2964" s="128">
        <f t="shared" ca="1" si="194"/>
        <v>68964.050905142489</v>
      </c>
      <c r="F2964" s="124">
        <f t="shared" ca="1" si="195"/>
        <v>-5.0963572980754268E-2</v>
      </c>
      <c r="G2964" s="128"/>
      <c r="H2964" s="128"/>
      <c r="I2964" s="124"/>
      <c r="J2964" s="125"/>
      <c r="K2964" s="128"/>
    </row>
    <row r="2965" spans="1:11" x14ac:dyDescent="0.3">
      <c r="A2965" s="73">
        <v>39545</v>
      </c>
      <c r="B2965" s="130">
        <v>1372.540039</v>
      </c>
      <c r="C2965" s="125">
        <f t="shared" si="192"/>
        <v>1.6786702459527181E-2</v>
      </c>
      <c r="D2965" s="128">
        <f t="shared" si="193"/>
        <v>16786.70245952718</v>
      </c>
      <c r="E2965" s="128">
        <f t="shared" ca="1" si="194"/>
        <v>68964.050905142489</v>
      </c>
      <c r="F2965" s="124">
        <f t="shared" ca="1" si="195"/>
        <v>-5.2368474799241116E-2</v>
      </c>
      <c r="G2965" s="128"/>
      <c r="H2965" s="128"/>
      <c r="I2965" s="124"/>
      <c r="J2965" s="125"/>
      <c r="K2965" s="128"/>
    </row>
    <row r="2966" spans="1:11" x14ac:dyDescent="0.3">
      <c r="A2966" s="73">
        <v>39542</v>
      </c>
      <c r="B2966" s="130">
        <v>1370.400024</v>
      </c>
      <c r="C2966" s="125">
        <f t="shared" si="192"/>
        <v>3.0755702245521377E-2</v>
      </c>
      <c r="D2966" s="128">
        <f t="shared" si="193"/>
        <v>30755.702245521377</v>
      </c>
      <c r="E2966" s="128">
        <f t="shared" ca="1" si="194"/>
        <v>68964.050905142489</v>
      </c>
      <c r="F2966" s="124">
        <f t="shared" ca="1" si="195"/>
        <v>-5.1370239559849096E-2</v>
      </c>
      <c r="G2966" s="128"/>
      <c r="H2966" s="128"/>
      <c r="I2966" s="124"/>
      <c r="J2966" s="125"/>
      <c r="K2966" s="128"/>
    </row>
    <row r="2967" spans="1:11" x14ac:dyDescent="0.3">
      <c r="A2967" s="73">
        <v>39541</v>
      </c>
      <c r="B2967" s="130">
        <v>1369.3100589999999</v>
      </c>
      <c r="C2967" s="125">
        <f t="shared" si="192"/>
        <v>5.4597135439785172E-2</v>
      </c>
      <c r="D2967" s="128">
        <f t="shared" si="193"/>
        <v>54597.135439785168</v>
      </c>
      <c r="E2967" s="128">
        <f t="shared" ca="1" si="194"/>
        <v>68964.050905142489</v>
      </c>
      <c r="F2967" s="124">
        <f t="shared" ca="1" si="195"/>
        <v>-5.1566708098529479E-2</v>
      </c>
      <c r="G2967" s="128"/>
      <c r="H2967" s="128"/>
      <c r="I2967" s="124"/>
      <c r="J2967" s="125"/>
      <c r="K2967" s="128"/>
    </row>
    <row r="2968" spans="1:11" x14ac:dyDescent="0.3">
      <c r="A2968" s="73">
        <v>39540</v>
      </c>
      <c r="B2968" s="130">
        <v>1367.530029</v>
      </c>
      <c r="C2968" s="125">
        <f t="shared" si="192"/>
        <v>2.7646301513791549E-2</v>
      </c>
      <c r="D2968" s="128">
        <f t="shared" si="193"/>
        <v>27646.30151379155</v>
      </c>
      <c r="E2968" s="128">
        <f t="shared" ca="1" si="194"/>
        <v>68964.050905142489</v>
      </c>
      <c r="F2968" s="124">
        <f t="shared" ca="1" si="195"/>
        <v>-4.9910701382933853E-2</v>
      </c>
      <c r="G2968" s="128"/>
      <c r="H2968" s="128"/>
      <c r="I2968" s="124"/>
      <c r="J2968" s="125"/>
      <c r="K2968" s="128"/>
    </row>
    <row r="2969" spans="1:11" x14ac:dyDescent="0.3">
      <c r="A2969" s="73">
        <v>39539</v>
      </c>
      <c r="B2969" s="130">
        <v>1370.1800539999999</v>
      </c>
      <c r="C2969" s="125">
        <f t="shared" si="192"/>
        <v>7.3304151464279821E-2</v>
      </c>
      <c r="D2969" s="128">
        <f t="shared" si="193"/>
        <v>73304.151464279814</v>
      </c>
      <c r="E2969" s="128">
        <f t="shared" ca="1" si="194"/>
        <v>68964.050905142489</v>
      </c>
      <c r="F2969" s="124">
        <f t="shared" ca="1" si="195"/>
        <v>-4.7010276372294935E-2</v>
      </c>
      <c r="G2969" s="128"/>
      <c r="H2969" s="128"/>
      <c r="I2969" s="124"/>
      <c r="J2969" s="125"/>
      <c r="K2969" s="128"/>
    </row>
    <row r="2970" spans="1:11" x14ac:dyDescent="0.3">
      <c r="A2970" s="73">
        <v>39538</v>
      </c>
      <c r="B2970" s="130">
        <v>1322.6999510000001</v>
      </c>
      <c r="C2970" s="125">
        <f t="shared" si="192"/>
        <v>2.6829331903023057E-2</v>
      </c>
      <c r="D2970" s="128">
        <f t="shared" si="193"/>
        <v>26829.331903023056</v>
      </c>
      <c r="E2970" s="128">
        <f t="shared" ca="1" si="194"/>
        <v>68964.050905142489</v>
      </c>
      <c r="F2970" s="124">
        <f t="shared" ca="1" si="195"/>
        <v>-7.1496328311873802E-2</v>
      </c>
      <c r="G2970" s="128"/>
      <c r="H2970" s="128"/>
      <c r="I2970" s="124"/>
      <c r="J2970" s="125"/>
      <c r="K2970" s="128"/>
    </row>
    <row r="2971" spans="1:11" x14ac:dyDescent="0.3">
      <c r="A2971" s="73">
        <v>39535</v>
      </c>
      <c r="B2971" s="130">
        <v>1315.219971</v>
      </c>
      <c r="C2971" s="125">
        <f t="shared" si="192"/>
        <v>-1.9765333106791516E-4</v>
      </c>
      <c r="D2971" s="128">
        <f t="shared" si="193"/>
        <v>-197.65333106791516</v>
      </c>
      <c r="E2971" s="128">
        <f t="shared" ca="1" si="194"/>
        <v>68964.050905142489</v>
      </c>
      <c r="F2971" s="124">
        <f t="shared" ca="1" si="195"/>
        <v>-7.4349348363132339E-2</v>
      </c>
      <c r="G2971" s="128"/>
      <c r="H2971" s="128"/>
      <c r="I2971" s="124"/>
      <c r="J2971" s="125"/>
      <c r="K2971" s="128"/>
    </row>
    <row r="2972" spans="1:11" x14ac:dyDescent="0.3">
      <c r="A2972" s="73">
        <v>39534</v>
      </c>
      <c r="B2972" s="130">
        <v>1325.76001</v>
      </c>
      <c r="C2972" s="125">
        <f t="shared" si="192"/>
        <v>1.2981646691448523E-2</v>
      </c>
      <c r="D2972" s="128">
        <f t="shared" si="193"/>
        <v>12981.646691448523</v>
      </c>
      <c r="E2972" s="128">
        <f t="shared" ca="1" si="194"/>
        <v>68964.050905142489</v>
      </c>
      <c r="F2972" s="124">
        <f t="shared" ca="1" si="195"/>
        <v>-6.8026696819909471E-2</v>
      </c>
      <c r="G2972" s="128"/>
      <c r="H2972" s="128"/>
      <c r="I2972" s="124"/>
      <c r="J2972" s="125"/>
      <c r="K2972" s="128"/>
    </row>
    <row r="2973" spans="1:11" x14ac:dyDescent="0.3">
      <c r="A2973" s="73">
        <v>39533</v>
      </c>
      <c r="B2973" s="130">
        <v>1341.130005</v>
      </c>
      <c r="C2973" s="125">
        <f t="shared" si="192"/>
        <v>1.5507500570037358E-2</v>
      </c>
      <c r="D2973" s="128">
        <f t="shared" si="193"/>
        <v>15507.500570037359</v>
      </c>
      <c r="E2973" s="128">
        <f t="shared" ca="1" si="194"/>
        <v>68964.050905142489</v>
      </c>
      <c r="F2973" s="124">
        <f t="shared" ca="1" si="195"/>
        <v>-5.3696278002812292E-2</v>
      </c>
      <c r="G2973" s="128"/>
      <c r="H2973" s="128"/>
      <c r="I2973" s="124"/>
      <c r="J2973" s="125"/>
      <c r="K2973" s="128"/>
    </row>
    <row r="2974" spans="1:11" x14ac:dyDescent="0.3">
      <c r="A2974" s="73">
        <v>39532</v>
      </c>
      <c r="B2974" s="130">
        <v>1352.98999</v>
      </c>
      <c r="C2974" s="125">
        <f t="shared" si="192"/>
        <v>6.2526991614876293E-2</v>
      </c>
      <c r="D2974" s="128">
        <f t="shared" si="193"/>
        <v>62526.991614876293</v>
      </c>
      <c r="E2974" s="128">
        <f t="shared" ca="1" si="194"/>
        <v>68964.050905142489</v>
      </c>
      <c r="F2974" s="124">
        <f t="shared" ca="1" si="195"/>
        <v>-5.293256787645928E-2</v>
      </c>
      <c r="G2974" s="128"/>
      <c r="H2974" s="128"/>
      <c r="I2974" s="124"/>
      <c r="J2974" s="125"/>
      <c r="K2974" s="128"/>
    </row>
    <row r="2975" spans="1:11" x14ac:dyDescent="0.3">
      <c r="A2975" s="73">
        <v>39531</v>
      </c>
      <c r="B2975" s="130">
        <v>1349.880005</v>
      </c>
      <c r="C2975" s="125">
        <f t="shared" si="192"/>
        <v>4.369206817728899E-2</v>
      </c>
      <c r="D2975" s="128">
        <f t="shared" si="193"/>
        <v>43692.068177288987</v>
      </c>
      <c r="E2975" s="128">
        <f t="shared" ca="1" si="194"/>
        <v>68964.050905142489</v>
      </c>
      <c r="F2975" s="124">
        <f t="shared" ca="1" si="195"/>
        <v>-6.0953040000000014E-2</v>
      </c>
      <c r="G2975" s="128"/>
      <c r="H2975" s="128"/>
      <c r="I2975" s="124"/>
      <c r="J2975" s="125"/>
      <c r="K2975" s="128"/>
    </row>
    <row r="2976" spans="1:11" x14ac:dyDescent="0.3">
      <c r="A2976" s="73">
        <v>39527</v>
      </c>
      <c r="B2976" s="130">
        <v>1329.51001</v>
      </c>
      <c r="C2976" s="125">
        <f t="shared" si="192"/>
        <v>1.9297150019245812E-2</v>
      </c>
      <c r="D2976" s="128">
        <f t="shared" si="193"/>
        <v>19297.150019245812</v>
      </c>
      <c r="E2976" s="128">
        <f t="shared" ca="1" si="194"/>
        <v>68964.050905142489</v>
      </c>
      <c r="F2976" s="124">
        <f t="shared" ca="1" si="195"/>
        <v>-7.4228280642446798E-2</v>
      </c>
      <c r="G2976" s="128"/>
      <c r="H2976" s="128"/>
      <c r="I2976" s="124"/>
      <c r="J2976" s="125"/>
      <c r="K2976" s="128"/>
    </row>
    <row r="2977" spans="1:11" x14ac:dyDescent="0.3">
      <c r="A2977" s="73">
        <v>39526</v>
      </c>
      <c r="B2977" s="130">
        <v>1298.420044</v>
      </c>
      <c r="C2977" s="125">
        <f t="shared" si="192"/>
        <v>-2.64526567415313E-2</v>
      </c>
      <c r="D2977" s="128">
        <f t="shared" si="193"/>
        <v>-26452.6567415313</v>
      </c>
      <c r="E2977" s="128">
        <f t="shared" ca="1" si="194"/>
        <v>68964.050905142489</v>
      </c>
      <c r="F2977" s="124">
        <f t="shared" ca="1" si="195"/>
        <v>-9.4887553710168659E-2</v>
      </c>
      <c r="G2977" s="128"/>
      <c r="H2977" s="128"/>
      <c r="I2977" s="124"/>
      <c r="J2977" s="125"/>
      <c r="K2977" s="128"/>
    </row>
    <row r="2978" spans="1:11" x14ac:dyDescent="0.3">
      <c r="A2978" s="73">
        <v>39525</v>
      </c>
      <c r="B2978" s="130">
        <v>1330.73999</v>
      </c>
      <c r="C2978" s="125">
        <f t="shared" si="192"/>
        <v>3.0073412474092009E-3</v>
      </c>
      <c r="D2978" s="128">
        <f t="shared" si="193"/>
        <v>3007.3412474092011</v>
      </c>
      <c r="E2978" s="128">
        <f t="shared" ca="1" si="194"/>
        <v>68964.050905142489</v>
      </c>
      <c r="F2978" s="124">
        <f t="shared" ca="1" si="195"/>
        <v>-7.2680933050955798E-2</v>
      </c>
      <c r="G2978" s="128"/>
      <c r="H2978" s="128"/>
      <c r="I2978" s="124"/>
      <c r="J2978" s="125"/>
      <c r="K2978" s="128"/>
    </row>
    <row r="2979" spans="1:11" x14ac:dyDescent="0.3">
      <c r="A2979" s="73">
        <v>39524</v>
      </c>
      <c r="B2979" s="130">
        <v>1276.599976</v>
      </c>
      <c r="C2979" s="125">
        <f t="shared" si="192"/>
        <v>-4.1116462660146791E-2</v>
      </c>
      <c r="D2979" s="128">
        <f t="shared" si="193"/>
        <v>-41116.46266014679</v>
      </c>
      <c r="E2979" s="128">
        <f t="shared" ca="1" si="194"/>
        <v>68964.050905142489</v>
      </c>
      <c r="F2979" s="124">
        <f t="shared" ca="1" si="195"/>
        <v>-9.5213099506409216E-2</v>
      </c>
      <c r="G2979" s="128"/>
      <c r="H2979" s="128"/>
      <c r="I2979" s="124"/>
      <c r="J2979" s="125"/>
      <c r="K2979" s="128"/>
    </row>
    <row r="2980" spans="1:11" x14ac:dyDescent="0.3">
      <c r="A2980" s="73">
        <v>39521</v>
      </c>
      <c r="B2980" s="130">
        <v>1288.1400149999999</v>
      </c>
      <c r="C2980" s="125">
        <f t="shared" si="192"/>
        <v>-3.1932234986689623E-2</v>
      </c>
      <c r="D2980" s="128">
        <f t="shared" si="193"/>
        <v>-31932.234986689622</v>
      </c>
      <c r="E2980" s="128">
        <f t="shared" ca="1" si="194"/>
        <v>68964.050905142489</v>
      </c>
      <c r="F2980" s="124">
        <f t="shared" ca="1" si="195"/>
        <v>-8.1251900208363259E-2</v>
      </c>
      <c r="G2980" s="128"/>
      <c r="H2980" s="128"/>
      <c r="I2980" s="124"/>
      <c r="J2980" s="125"/>
      <c r="K2980" s="128"/>
    </row>
    <row r="2981" spans="1:11" x14ac:dyDescent="0.3">
      <c r="A2981" s="73">
        <v>39520</v>
      </c>
      <c r="B2981" s="130">
        <v>1315.4799800000001</v>
      </c>
      <c r="C2981" s="125">
        <f t="shared" si="192"/>
        <v>-3.8166875247856669E-2</v>
      </c>
      <c r="D2981" s="128">
        <f t="shared" si="193"/>
        <v>-38166.875247856668</v>
      </c>
      <c r="E2981" s="128">
        <f t="shared" ca="1" si="194"/>
        <v>68964.050905142489</v>
      </c>
      <c r="F2981" s="124">
        <f t="shared" ca="1" si="195"/>
        <v>-5.153031726088575E-2</v>
      </c>
      <c r="G2981" s="128"/>
      <c r="H2981" s="128"/>
      <c r="I2981" s="124"/>
      <c r="J2981" s="125"/>
      <c r="K2981" s="128"/>
    </row>
    <row r="2982" spans="1:11" x14ac:dyDescent="0.3">
      <c r="A2982" s="73">
        <v>39519</v>
      </c>
      <c r="B2982" s="130">
        <v>1308.7700199999999</v>
      </c>
      <c r="C2982" s="125">
        <f t="shared" si="192"/>
        <v>-5.1629685778036727E-2</v>
      </c>
      <c r="D2982" s="128">
        <f t="shared" si="193"/>
        <v>-51629.685778036728</v>
      </c>
      <c r="E2982" s="128">
        <f t="shared" ca="1" si="194"/>
        <v>68964.050905142489</v>
      </c>
      <c r="F2982" s="124">
        <f t="shared" ca="1" si="195"/>
        <v>-5.9980756213231623E-2</v>
      </c>
      <c r="G2982" s="128"/>
      <c r="H2982" s="128"/>
      <c r="I2982" s="124"/>
      <c r="J2982" s="125"/>
      <c r="K2982" s="128"/>
    </row>
    <row r="2983" spans="1:11" x14ac:dyDescent="0.3">
      <c r="A2983" s="73">
        <v>39518</v>
      </c>
      <c r="B2983" s="130">
        <v>1320.650024</v>
      </c>
      <c r="C2983" s="125">
        <f t="shared" si="192"/>
        <v>-4.390100072241232E-2</v>
      </c>
      <c r="D2983" s="128">
        <f t="shared" si="193"/>
        <v>-43901.000722412318</v>
      </c>
      <c r="E2983" s="128">
        <f t="shared" ca="1" si="194"/>
        <v>68964.050905142489</v>
      </c>
      <c r="F2983" s="124">
        <f t="shared" ca="1" si="195"/>
        <v>-4.7953760454763628E-2</v>
      </c>
      <c r="G2983" s="128"/>
      <c r="H2983" s="128"/>
      <c r="I2983" s="124"/>
      <c r="J2983" s="125"/>
      <c r="K2983" s="128"/>
    </row>
    <row r="2984" spans="1:11" x14ac:dyDescent="0.3">
      <c r="A2984" s="73">
        <v>39517</v>
      </c>
      <c r="B2984" s="130">
        <v>1273.369995</v>
      </c>
      <c r="C2984" s="125">
        <f t="shared" si="192"/>
        <v>-7.1752478848322254E-2</v>
      </c>
      <c r="D2984" s="128">
        <f t="shared" si="193"/>
        <v>-71752.478848322251</v>
      </c>
      <c r="E2984" s="128">
        <f t="shared" ca="1" si="194"/>
        <v>68964.050905142489</v>
      </c>
      <c r="F2984" s="124">
        <f t="shared" ca="1" si="195"/>
        <v>-7.5895322558054201E-2</v>
      </c>
      <c r="G2984" s="128"/>
      <c r="H2984" s="128"/>
      <c r="I2984" s="124"/>
      <c r="J2984" s="125"/>
      <c r="K2984" s="128"/>
    </row>
    <row r="2985" spans="1:11" x14ac:dyDescent="0.3">
      <c r="A2985" s="73">
        <v>39514</v>
      </c>
      <c r="B2985" s="130">
        <v>1293.369995</v>
      </c>
      <c r="C2985" s="125">
        <f t="shared" si="192"/>
        <v>-4.4150136102942161E-2</v>
      </c>
      <c r="D2985" s="128">
        <f t="shared" si="193"/>
        <v>-44150.136102942161</v>
      </c>
      <c r="E2985" s="128">
        <f t="shared" ca="1" si="194"/>
        <v>65964.230076874665</v>
      </c>
      <c r="F2985" s="124">
        <f t="shared" ca="1" si="195"/>
        <v>-8.0499063651341851E-2</v>
      </c>
      <c r="G2985" s="128"/>
      <c r="H2985" s="128"/>
      <c r="I2985" s="124"/>
      <c r="J2985" s="125"/>
      <c r="K2985" s="128"/>
    </row>
    <row r="2986" spans="1:11" x14ac:dyDescent="0.3">
      <c r="A2986" s="73">
        <v>39513</v>
      </c>
      <c r="B2986" s="130">
        <v>1304.339966</v>
      </c>
      <c r="C2986" s="125">
        <f t="shared" si="192"/>
        <v>-2.8446338014834871E-2</v>
      </c>
      <c r="D2986" s="128">
        <f t="shared" si="193"/>
        <v>-28446.33801483487</v>
      </c>
      <c r="E2986" s="128">
        <f t="shared" ca="1" si="194"/>
        <v>65964.230076874665</v>
      </c>
      <c r="F2986" s="124">
        <f t="shared" ca="1" si="195"/>
        <v>-7.021470900979454E-2</v>
      </c>
      <c r="G2986" s="128"/>
      <c r="H2986" s="128"/>
      <c r="I2986" s="124"/>
      <c r="J2986" s="125"/>
      <c r="K2986" s="128"/>
    </row>
    <row r="2987" spans="1:11" x14ac:dyDescent="0.3">
      <c r="A2987" s="73">
        <v>39512</v>
      </c>
      <c r="B2987" s="130">
        <v>1333.6999510000001</v>
      </c>
      <c r="C2987" s="125">
        <f t="shared" si="192"/>
        <v>-1.9359924000619255E-2</v>
      </c>
      <c r="D2987" s="128">
        <f t="shared" si="193"/>
        <v>-19359.924000619256</v>
      </c>
      <c r="E2987" s="128">
        <f t="shared" ca="1" si="194"/>
        <v>65964.230076874665</v>
      </c>
      <c r="F2987" s="124">
        <f t="shared" ca="1" si="195"/>
        <v>-4.8641521995575254E-2</v>
      </c>
      <c r="G2987" s="128"/>
      <c r="H2987" s="128"/>
      <c r="I2987" s="124"/>
      <c r="J2987" s="125"/>
      <c r="K2987" s="128"/>
    </row>
    <row r="2988" spans="1:11" x14ac:dyDescent="0.3">
      <c r="A2988" s="73">
        <v>39511</v>
      </c>
      <c r="B2988" s="130">
        <v>1326.75</v>
      </c>
      <c r="C2988" s="125">
        <f t="shared" si="192"/>
        <v>-1.6333300112942317E-2</v>
      </c>
      <c r="D2988" s="128">
        <f t="shared" si="193"/>
        <v>-16333.300112942317</v>
      </c>
      <c r="E2988" s="128">
        <f t="shared" ca="1" si="194"/>
        <v>65964.230076874665</v>
      </c>
      <c r="F2988" s="124">
        <f t="shared" ca="1" si="195"/>
        <v>-4.6854438212589833E-2</v>
      </c>
      <c r="G2988" s="128"/>
      <c r="H2988" s="128"/>
      <c r="I2988" s="124"/>
      <c r="J2988" s="125"/>
      <c r="K2988" s="128"/>
    </row>
    <row r="2989" spans="1:11" x14ac:dyDescent="0.3">
      <c r="A2989" s="73">
        <v>39510</v>
      </c>
      <c r="B2989" s="130">
        <v>1331.339966</v>
      </c>
      <c r="C2989" s="125">
        <f t="shared" si="192"/>
        <v>-1.3814935027777531E-2</v>
      </c>
      <c r="D2989" s="128">
        <f t="shared" si="193"/>
        <v>-13814.93502777753</v>
      </c>
      <c r="E2989" s="128">
        <f t="shared" ca="1" si="194"/>
        <v>65964.230076874665</v>
      </c>
      <c r="F2989" s="124">
        <f t="shared" ca="1" si="195"/>
        <v>-4.5914868346145221E-2</v>
      </c>
      <c r="G2989" s="128"/>
      <c r="H2989" s="128"/>
      <c r="I2989" s="124"/>
      <c r="J2989" s="125"/>
      <c r="K2989" s="128"/>
    </row>
    <row r="2990" spans="1:11" x14ac:dyDescent="0.3">
      <c r="A2990" s="73">
        <v>39507</v>
      </c>
      <c r="B2990" s="130">
        <v>1330.630005</v>
      </c>
      <c r="C2990" s="125">
        <f t="shared" si="192"/>
        <v>-1.3515101791680806E-2</v>
      </c>
      <c r="D2990" s="128">
        <f t="shared" si="193"/>
        <v>-13515.101791680805</v>
      </c>
      <c r="E2990" s="128">
        <f t="shared" ca="1" si="194"/>
        <v>65964.230076874665</v>
      </c>
      <c r="F2990" s="124">
        <f t="shared" ca="1" si="195"/>
        <v>-3.1649339328622461E-2</v>
      </c>
      <c r="G2990" s="128"/>
      <c r="H2990" s="128"/>
      <c r="I2990" s="124"/>
      <c r="J2990" s="125"/>
      <c r="K2990" s="128"/>
    </row>
    <row r="2991" spans="1:11" x14ac:dyDescent="0.3">
      <c r="A2991" s="73">
        <v>39506</v>
      </c>
      <c r="B2991" s="130">
        <v>1367.6800539999999</v>
      </c>
      <c r="C2991" s="125">
        <f t="shared" si="192"/>
        <v>3.438338027146326E-4</v>
      </c>
      <c r="D2991" s="128">
        <f t="shared" si="193"/>
        <v>343.83380271463261</v>
      </c>
      <c r="E2991" s="128">
        <f t="shared" ca="1" si="194"/>
        <v>65964.230076874665</v>
      </c>
      <c r="F2991" s="124">
        <f t="shared" ca="1" si="195"/>
        <v>-1.4050180858721006E-2</v>
      </c>
      <c r="G2991" s="128"/>
      <c r="H2991" s="128"/>
      <c r="I2991" s="124"/>
      <c r="J2991" s="125"/>
      <c r="K2991" s="128"/>
    </row>
    <row r="2992" spans="1:11" x14ac:dyDescent="0.3">
      <c r="A2992" s="73">
        <v>39505</v>
      </c>
      <c r="B2992" s="130">
        <v>1380.0200199999999</v>
      </c>
      <c r="C2992" s="125">
        <f t="shared" si="192"/>
        <v>2.3101015188021767E-2</v>
      </c>
      <c r="D2992" s="128">
        <f t="shared" si="193"/>
        <v>23101.015188021767</v>
      </c>
      <c r="E2992" s="128">
        <f t="shared" ca="1" si="194"/>
        <v>65964.230076874665</v>
      </c>
      <c r="F2992" s="124">
        <f t="shared" ca="1" si="195"/>
        <v>-1.6498373877770756E-2</v>
      </c>
      <c r="G2992" s="128"/>
      <c r="H2992" s="128"/>
      <c r="I2992" s="124"/>
      <c r="J2992" s="125"/>
      <c r="K2992" s="128"/>
    </row>
    <row r="2993" spans="1:11" x14ac:dyDescent="0.3">
      <c r="A2993" s="73">
        <v>39504</v>
      </c>
      <c r="B2993" s="130">
        <v>1381.290039</v>
      </c>
      <c r="C2993" s="125">
        <f t="shared" si="192"/>
        <v>3.1483152376979184E-2</v>
      </c>
      <c r="D2993" s="128">
        <f t="shared" si="193"/>
        <v>31483.152376979186</v>
      </c>
      <c r="E2993" s="128">
        <f t="shared" ca="1" si="194"/>
        <v>65964.230076874665</v>
      </c>
      <c r="F2993" s="124">
        <f t="shared" ca="1" si="195"/>
        <v>-1.8147245546659363E-2</v>
      </c>
      <c r="G2993" s="128"/>
      <c r="H2993" s="128"/>
      <c r="I2993" s="124"/>
      <c r="J2993" s="125"/>
      <c r="K2993" s="128"/>
    </row>
    <row r="2994" spans="1:11" x14ac:dyDescent="0.3">
      <c r="A2994" s="73">
        <v>39503</v>
      </c>
      <c r="B2994" s="130">
        <v>1371.8000489999999</v>
      </c>
      <c r="C2994" s="125">
        <f t="shared" si="192"/>
        <v>3.0429139265872651E-2</v>
      </c>
      <c r="D2994" s="128">
        <f t="shared" si="193"/>
        <v>30429.139265872651</v>
      </c>
      <c r="E2994" s="128">
        <f t="shared" ca="1" si="194"/>
        <v>65964.230076874665</v>
      </c>
      <c r="F2994" s="124">
        <f t="shared" ca="1" si="195"/>
        <v>-1.9470486362542228E-2</v>
      </c>
      <c r="G2994" s="128"/>
      <c r="H2994" s="128"/>
      <c r="I2994" s="124"/>
      <c r="J2994" s="125"/>
      <c r="K2994" s="128"/>
    </row>
    <row r="2995" spans="1:11" x14ac:dyDescent="0.3">
      <c r="A2995" s="73">
        <v>39500</v>
      </c>
      <c r="B2995" s="130">
        <v>1353.1099850000001</v>
      </c>
      <c r="C2995" s="125">
        <f t="shared" si="192"/>
        <v>1.2117457860294722E-2</v>
      </c>
      <c r="D2995" s="128">
        <f t="shared" si="193"/>
        <v>12117.457860294722</v>
      </c>
      <c r="E2995" s="128">
        <f t="shared" ca="1" si="194"/>
        <v>65964.230076874665</v>
      </c>
      <c r="F2995" s="124">
        <f t="shared" ca="1" si="195"/>
        <v>-6.6415070225046224E-2</v>
      </c>
      <c r="G2995" s="128"/>
      <c r="H2995" s="128"/>
      <c r="I2995" s="124"/>
      <c r="J2995" s="125"/>
      <c r="K2995" s="128"/>
    </row>
    <row r="2996" spans="1:11" x14ac:dyDescent="0.3">
      <c r="A2996" s="73">
        <v>39499</v>
      </c>
      <c r="B2996" s="130">
        <v>1342.530029</v>
      </c>
      <c r="C2996" s="125">
        <f t="shared" si="192"/>
        <v>1.2122642085272251E-2</v>
      </c>
      <c r="D2996" s="128">
        <f t="shared" si="193"/>
        <v>12122.642085272251</v>
      </c>
      <c r="E2996" s="128">
        <f t="shared" ca="1" si="194"/>
        <v>65964.230076874665</v>
      </c>
      <c r="F2996" s="124">
        <f t="shared" ca="1" si="195"/>
        <v>-7.4876423085680766E-2</v>
      </c>
      <c r="G2996" s="128"/>
      <c r="H2996" s="128"/>
      <c r="I2996" s="124"/>
      <c r="J2996" s="125"/>
      <c r="K2996" s="128"/>
    </row>
    <row r="2997" spans="1:11" x14ac:dyDescent="0.3">
      <c r="A2997" s="73">
        <v>39498</v>
      </c>
      <c r="B2997" s="130">
        <v>1360.030029</v>
      </c>
      <c r="C2997" s="125">
        <f t="shared" si="192"/>
        <v>1.7499112504124836E-2</v>
      </c>
      <c r="D2997" s="128">
        <f t="shared" si="193"/>
        <v>17499.112504124838</v>
      </c>
      <c r="E2997" s="128">
        <f t="shared" ca="1" si="194"/>
        <v>65964.230076874665</v>
      </c>
      <c r="F2997" s="124">
        <f t="shared" ca="1" si="195"/>
        <v>-6.6157167545018547E-2</v>
      </c>
      <c r="G2997" s="128"/>
      <c r="H2997" s="128"/>
      <c r="I2997" s="124"/>
      <c r="J2997" s="125"/>
      <c r="K2997" s="128"/>
    </row>
    <row r="2998" spans="1:11" x14ac:dyDescent="0.3">
      <c r="A2998" s="73">
        <v>39497</v>
      </c>
      <c r="B2998" s="130">
        <v>1348.780029</v>
      </c>
      <c r="C2998" s="125">
        <f t="shared" si="192"/>
        <v>-2.3203544454013847E-2</v>
      </c>
      <c r="D2998" s="128">
        <f t="shared" si="193"/>
        <v>-23203.544454013845</v>
      </c>
      <c r="E2998" s="128">
        <f t="shared" ca="1" si="194"/>
        <v>65964.230076874665</v>
      </c>
      <c r="F2998" s="124">
        <f t="shared" ca="1" si="195"/>
        <v>-7.4675998454079573E-2</v>
      </c>
      <c r="G2998" s="128"/>
      <c r="H2998" s="128"/>
      <c r="I2998" s="124"/>
      <c r="J2998" s="125"/>
      <c r="K2998" s="128"/>
    </row>
    <row r="2999" spans="1:11" x14ac:dyDescent="0.3">
      <c r="A2999" s="73">
        <v>39493</v>
      </c>
      <c r="B2999" s="130">
        <v>1349.98999</v>
      </c>
      <c r="C2999" s="125">
        <f t="shared" si="192"/>
        <v>-3.255654395630847E-2</v>
      </c>
      <c r="D2999" s="128">
        <f t="shared" si="193"/>
        <v>-32556.543956308469</v>
      </c>
      <c r="E2999" s="128">
        <f t="shared" ca="1" si="194"/>
        <v>65964.230076874665</v>
      </c>
      <c r="F2999" s="124">
        <f t="shared" ca="1" si="195"/>
        <v>-7.5146648540831418E-2</v>
      </c>
      <c r="G2999" s="128"/>
      <c r="H2999" s="128"/>
      <c r="I2999" s="124"/>
      <c r="J2999" s="125"/>
      <c r="K2999" s="128"/>
    </row>
    <row r="3000" spans="1:11" x14ac:dyDescent="0.3">
      <c r="A3000" s="73">
        <v>39492</v>
      </c>
      <c r="B3000" s="130">
        <v>1348.8599850000001</v>
      </c>
      <c r="C3000" s="125">
        <f t="shared" si="192"/>
        <v>-2.1537167998751383E-2</v>
      </c>
      <c r="D3000" s="128">
        <f t="shared" si="193"/>
        <v>-21537.167998751382</v>
      </c>
      <c r="E3000" s="128">
        <f t="shared" ca="1" si="194"/>
        <v>65964.230076874665</v>
      </c>
      <c r="F3000" s="124">
        <f t="shared" ca="1" si="195"/>
        <v>-7.3292421466669033E-2</v>
      </c>
      <c r="G3000" s="128"/>
      <c r="H3000" s="128"/>
      <c r="I3000" s="124"/>
      <c r="J3000" s="125"/>
      <c r="K3000" s="128"/>
    </row>
    <row r="3001" spans="1:11" x14ac:dyDescent="0.3">
      <c r="A3001" s="73">
        <v>39491</v>
      </c>
      <c r="B3001" s="130">
        <v>1367.209961</v>
      </c>
      <c r="C3001" s="125">
        <f t="shared" si="192"/>
        <v>8.4081851468251756E-3</v>
      </c>
      <c r="D3001" s="128">
        <f t="shared" si="193"/>
        <v>8408.1851468251753</v>
      </c>
      <c r="E3001" s="128">
        <f t="shared" ca="1" si="194"/>
        <v>65964.230076874665</v>
      </c>
      <c r="F3001" s="124">
        <f t="shared" ca="1" si="195"/>
        <v>-6.1504310357044178E-2</v>
      </c>
      <c r="G3001" s="128"/>
      <c r="H3001" s="128"/>
      <c r="I3001" s="124"/>
      <c r="J3001" s="125"/>
      <c r="K3001" s="128"/>
    </row>
    <row r="3002" spans="1:11" x14ac:dyDescent="0.3">
      <c r="A3002" s="73">
        <v>39490</v>
      </c>
      <c r="B3002" s="130">
        <v>1348.8599850000001</v>
      </c>
      <c r="C3002" s="125">
        <f t="shared" si="192"/>
        <v>-9.8657149795051691E-3</v>
      </c>
      <c r="D3002" s="128">
        <f t="shared" si="193"/>
        <v>-9865.7149795051682</v>
      </c>
      <c r="E3002" s="128">
        <f t="shared" ca="1" si="194"/>
        <v>65964.230076874665</v>
      </c>
      <c r="F3002" s="124">
        <f t="shared" ca="1" si="195"/>
        <v>-7.3139600368418489E-2</v>
      </c>
      <c r="G3002" s="128"/>
      <c r="H3002" s="128"/>
      <c r="I3002" s="124"/>
      <c r="J3002" s="125"/>
      <c r="K3002" s="128"/>
    </row>
    <row r="3003" spans="1:11" x14ac:dyDescent="0.3">
      <c r="A3003" s="73">
        <v>39489</v>
      </c>
      <c r="B3003" s="130">
        <v>1339.130005</v>
      </c>
      <c r="C3003" s="125">
        <f t="shared" si="192"/>
        <v>-1.0953024038500403E-2</v>
      </c>
      <c r="D3003" s="128">
        <f t="shared" si="193"/>
        <v>-10953.024038500404</v>
      </c>
      <c r="E3003" s="128">
        <f t="shared" ca="1" si="194"/>
        <v>65964.230076874665</v>
      </c>
      <c r="F3003" s="124">
        <f t="shared" ca="1" si="195"/>
        <v>-7.2791605578001128E-2</v>
      </c>
      <c r="G3003" s="128"/>
      <c r="H3003" s="128"/>
      <c r="I3003" s="124"/>
      <c r="J3003" s="125"/>
      <c r="K3003" s="128"/>
    </row>
    <row r="3004" spans="1:11" x14ac:dyDescent="0.3">
      <c r="A3004" s="73">
        <v>39486</v>
      </c>
      <c r="B3004" s="130">
        <v>1331.290039</v>
      </c>
      <c r="C3004" s="125">
        <f t="shared" si="192"/>
        <v>5.1108439562774777E-4</v>
      </c>
      <c r="D3004" s="128">
        <f t="shared" si="193"/>
        <v>511.08439562774777</v>
      </c>
      <c r="E3004" s="128">
        <f t="shared" ca="1" si="194"/>
        <v>65964.230076874665</v>
      </c>
      <c r="F3004" s="124">
        <f t="shared" ca="1" si="195"/>
        <v>-7.1216752378020942E-2</v>
      </c>
      <c r="G3004" s="128"/>
      <c r="H3004" s="128"/>
      <c r="I3004" s="124"/>
      <c r="J3004" s="125"/>
      <c r="K3004" s="128"/>
    </row>
    <row r="3005" spans="1:11" x14ac:dyDescent="0.3">
      <c r="A3005" s="73">
        <v>39485</v>
      </c>
      <c r="B3005" s="130">
        <v>1336.910034</v>
      </c>
      <c r="C3005" s="125">
        <f t="shared" si="192"/>
        <v>-1.1212372588303987E-2</v>
      </c>
      <c r="D3005" s="128">
        <f t="shared" si="193"/>
        <v>-11212.372588303988</v>
      </c>
      <c r="E3005" s="128">
        <f t="shared" ca="1" si="194"/>
        <v>65964.230076874665</v>
      </c>
      <c r="F3005" s="124">
        <f t="shared" ca="1" si="195"/>
        <v>-7.0337830723382844E-2</v>
      </c>
      <c r="G3005" s="128"/>
      <c r="H3005" s="128"/>
      <c r="I3005" s="124"/>
      <c r="J3005" s="125"/>
      <c r="K3005" s="128"/>
    </row>
    <row r="3006" spans="1:11" x14ac:dyDescent="0.3">
      <c r="A3006" s="73">
        <v>39484</v>
      </c>
      <c r="B3006" s="130">
        <v>1326.4499510000001</v>
      </c>
      <c r="C3006" s="125">
        <f t="shared" si="192"/>
        <v>-9.0766660823545786E-3</v>
      </c>
      <c r="D3006" s="128">
        <f t="shared" si="193"/>
        <v>-9076.666082354579</v>
      </c>
      <c r="E3006" s="128">
        <f t="shared" ca="1" si="194"/>
        <v>65964.230076874665</v>
      </c>
      <c r="F3006" s="124">
        <f t="shared" ca="1" si="195"/>
        <v>-8.4139516426571914E-2</v>
      </c>
      <c r="G3006" s="128"/>
      <c r="H3006" s="128"/>
      <c r="I3006" s="124"/>
      <c r="J3006" s="125"/>
      <c r="K3006" s="128"/>
    </row>
    <row r="3007" spans="1:11" x14ac:dyDescent="0.3">
      <c r="A3007" s="73">
        <v>39483</v>
      </c>
      <c r="B3007" s="130">
        <v>1336.6400149999999</v>
      </c>
      <c r="C3007" s="125">
        <f t="shared" si="192"/>
        <v>1.9946596718809495E-2</v>
      </c>
      <c r="D3007" s="128">
        <f t="shared" si="193"/>
        <v>19946.596718809495</v>
      </c>
      <c r="E3007" s="128">
        <f t="shared" ca="1" si="194"/>
        <v>65964.230076874665</v>
      </c>
      <c r="F3007" s="124">
        <f t="shared" ca="1" si="195"/>
        <v>-7.8192027307319556E-2</v>
      </c>
      <c r="G3007" s="128"/>
      <c r="H3007" s="128"/>
      <c r="I3007" s="124"/>
      <c r="J3007" s="125"/>
      <c r="K3007" s="128"/>
    </row>
    <row r="3008" spans="1:11" x14ac:dyDescent="0.3">
      <c r="A3008" s="73">
        <v>39482</v>
      </c>
      <c r="B3008" s="130">
        <v>1380.8199460000001</v>
      </c>
      <c r="C3008" s="125">
        <f t="shared" si="192"/>
        <v>4.1978891688553732E-2</v>
      </c>
      <c r="D3008" s="128">
        <f t="shared" si="193"/>
        <v>41978.891688553733</v>
      </c>
      <c r="E3008" s="128">
        <f t="shared" ca="1" si="194"/>
        <v>65964.230076874665</v>
      </c>
      <c r="F3008" s="124">
        <f t="shared" ca="1" si="195"/>
        <v>-4.6395064917126971E-2</v>
      </c>
      <c r="G3008" s="128"/>
      <c r="H3008" s="128"/>
      <c r="I3008" s="124"/>
      <c r="J3008" s="125"/>
      <c r="K3008" s="128"/>
    </row>
    <row r="3009" spans="1:11" x14ac:dyDescent="0.3">
      <c r="A3009" s="73">
        <v>39479</v>
      </c>
      <c r="B3009" s="130">
        <v>1395.420044</v>
      </c>
      <c r="C3009" s="125">
        <f t="shared" si="192"/>
        <v>4.6630447402962627E-2</v>
      </c>
      <c r="D3009" s="128">
        <f t="shared" si="193"/>
        <v>46630.447402962629</v>
      </c>
      <c r="E3009" s="128">
        <f t="shared" ca="1" si="194"/>
        <v>65964.230076874665</v>
      </c>
      <c r="F3009" s="124">
        <f t="shared" ca="1" si="195"/>
        <v>-3.5639462854888171E-2</v>
      </c>
      <c r="G3009" s="128"/>
      <c r="H3009" s="128"/>
      <c r="I3009" s="124"/>
      <c r="J3009" s="125"/>
      <c r="K3009" s="128"/>
    </row>
    <row r="3010" spans="1:11" x14ac:dyDescent="0.3">
      <c r="A3010" s="73">
        <v>39478</v>
      </c>
      <c r="B3010" s="130">
        <v>1378.5500489999999</v>
      </c>
      <c r="C3010" s="125">
        <f t="shared" si="192"/>
        <v>3.8960808264694169E-3</v>
      </c>
      <c r="D3010" s="128">
        <f t="shared" si="193"/>
        <v>3896.0808264694169</v>
      </c>
      <c r="E3010" s="128">
        <f t="shared" ca="1" si="194"/>
        <v>65964.230076874665</v>
      </c>
      <c r="F3010" s="124">
        <f t="shared" ca="1" si="195"/>
        <v>-4.8219033048222171E-2</v>
      </c>
      <c r="G3010" s="128"/>
      <c r="H3010" s="128"/>
      <c r="I3010" s="124"/>
      <c r="J3010" s="125"/>
      <c r="K3010" s="128"/>
    </row>
    <row r="3011" spans="1:11" x14ac:dyDescent="0.3">
      <c r="A3011" s="73">
        <v>39477</v>
      </c>
      <c r="B3011" s="130">
        <v>1355.8100589999999</v>
      </c>
      <c r="C3011" s="125">
        <f t="shared" si="192"/>
        <v>-1.8204781412820448E-2</v>
      </c>
      <c r="D3011" s="128">
        <f t="shared" si="193"/>
        <v>-18204.781412820448</v>
      </c>
      <c r="E3011" s="128">
        <f t="shared" ca="1" si="194"/>
        <v>65964.230076874665</v>
      </c>
      <c r="F3011" s="124">
        <f t="shared" ca="1" si="195"/>
        <v>-6.2333074455130588E-2</v>
      </c>
      <c r="G3011" s="128"/>
      <c r="H3011" s="128"/>
      <c r="I3011" s="124"/>
      <c r="J3011" s="125"/>
      <c r="K3011" s="128"/>
    </row>
    <row r="3012" spans="1:11" x14ac:dyDescent="0.3">
      <c r="A3012" s="73">
        <v>39476</v>
      </c>
      <c r="B3012" s="130">
        <v>1362.3000489999999</v>
      </c>
      <c r="C3012" s="125">
        <f t="shared" si="192"/>
        <v>-3.8093522330097107E-2</v>
      </c>
      <c r="D3012" s="128">
        <f t="shared" si="193"/>
        <v>-38093.522330097105</v>
      </c>
      <c r="E3012" s="128">
        <f t="shared" ca="1" si="194"/>
        <v>65964.230076874665</v>
      </c>
      <c r="F3012" s="124">
        <f t="shared" ca="1" si="195"/>
        <v>-5.2800604577821542E-2</v>
      </c>
      <c r="G3012" s="128"/>
      <c r="H3012" s="128"/>
      <c r="I3012" s="124"/>
      <c r="J3012" s="125"/>
      <c r="K3012" s="128"/>
    </row>
    <row r="3013" spans="1:11" x14ac:dyDescent="0.3">
      <c r="A3013" s="73">
        <v>39475</v>
      </c>
      <c r="B3013" s="130">
        <v>1353.959961</v>
      </c>
      <c r="C3013" s="125">
        <f t="shared" si="192"/>
        <v>-3.3589854768813265E-2</v>
      </c>
      <c r="D3013" s="128">
        <f t="shared" si="193"/>
        <v>-33589.854768813268</v>
      </c>
      <c r="E3013" s="128">
        <f t="shared" ca="1" si="194"/>
        <v>65964.230076874665</v>
      </c>
      <c r="F3013" s="124">
        <f t="shared" ca="1" si="195"/>
        <v>-5.239287512017976E-2</v>
      </c>
      <c r="G3013" s="128"/>
      <c r="H3013" s="128"/>
      <c r="I3013" s="124"/>
      <c r="J3013" s="125"/>
      <c r="K3013" s="128"/>
    </row>
    <row r="3014" spans="1:11" x14ac:dyDescent="0.3">
      <c r="A3014" s="73">
        <v>39472</v>
      </c>
      <c r="B3014" s="130">
        <v>1330.6099850000001</v>
      </c>
      <c r="C3014" s="125">
        <f t="shared" si="192"/>
        <v>-6.3168400146029202E-2</v>
      </c>
      <c r="D3014" s="128">
        <f t="shared" si="193"/>
        <v>-63168.400146029206</v>
      </c>
      <c r="E3014" s="128">
        <f t="shared" ca="1" si="194"/>
        <v>65964.230076874665</v>
      </c>
      <c r="F3014" s="124">
        <f t="shared" ca="1" si="195"/>
        <v>-6.3359667128998765E-2</v>
      </c>
      <c r="G3014" s="128"/>
      <c r="H3014" s="128"/>
      <c r="I3014" s="124"/>
      <c r="J3014" s="125"/>
      <c r="K3014" s="128"/>
    </row>
    <row r="3015" spans="1:11" x14ac:dyDescent="0.3">
      <c r="A3015" s="73">
        <v>39471</v>
      </c>
      <c r="B3015" s="130">
        <v>1352.0699460000001</v>
      </c>
      <c r="C3015" s="125">
        <f t="shared" si="192"/>
        <v>-4.0493111918371127E-2</v>
      </c>
      <c r="D3015" s="128">
        <f t="shared" si="193"/>
        <v>-40493.111918371127</v>
      </c>
      <c r="E3015" s="128">
        <f t="shared" ca="1" si="194"/>
        <v>65964.230076874665</v>
      </c>
      <c r="F3015" s="124">
        <f t="shared" ca="1" si="195"/>
        <v>-4.9297631339160874E-2</v>
      </c>
      <c r="G3015" s="128"/>
      <c r="H3015" s="128"/>
      <c r="I3015" s="124"/>
      <c r="J3015" s="125"/>
      <c r="K3015" s="128"/>
    </row>
    <row r="3016" spans="1:11" x14ac:dyDescent="0.3">
      <c r="A3016" s="73">
        <v>39470</v>
      </c>
      <c r="B3016" s="130">
        <v>1338.599976</v>
      </c>
      <c r="C3016" s="125">
        <f t="shared" ref="C3016:C3079" si="196">B3016/B3026-1</f>
        <v>-3.7110011717456426E-2</v>
      </c>
      <c r="D3016" s="128">
        <f t="shared" ref="D3016:D3079" si="197">C3016*$B$5</f>
        <v>-37110.011717456429</v>
      </c>
      <c r="E3016" s="128">
        <f t="shared" ref="E3016:E3079" ca="1" si="198">ABS(_xlfn.PERCENTILE.INC(OFFSET(D3016,0,0,Window),1-VaRLevel))</f>
        <v>65964.230076874665</v>
      </c>
      <c r="F3016" s="124">
        <f t="shared" ca="1" si="195"/>
        <v>-5.9905924968226554E-2</v>
      </c>
      <c r="G3016" s="128"/>
      <c r="H3016" s="128"/>
      <c r="I3016" s="124"/>
      <c r="J3016" s="125"/>
      <c r="K3016" s="128"/>
    </row>
    <row r="3017" spans="1:11" x14ac:dyDescent="0.3">
      <c r="A3017" s="73">
        <v>39469</v>
      </c>
      <c r="B3017" s="130">
        <v>1310.5</v>
      </c>
      <c r="C3017" s="125">
        <f t="shared" si="196"/>
        <v>-7.462331763641683E-2</v>
      </c>
      <c r="D3017" s="128">
        <f t="shared" si="197"/>
        <v>-74623.317636416832</v>
      </c>
      <c r="E3017" s="128">
        <f t="shared" ca="1" si="198"/>
        <v>65964.230076874665</v>
      </c>
      <c r="F3017" s="124">
        <f t="shared" ref="F3017:F3031" ca="1" si="199">B3017/OFFSET(B3017,250,0)-1</f>
        <v>-9.0012710345549696E-2</v>
      </c>
      <c r="G3017" s="128"/>
      <c r="H3017" s="128"/>
      <c r="I3017" s="124"/>
      <c r="J3017" s="125"/>
      <c r="K3017" s="128"/>
    </row>
    <row r="3018" spans="1:11" x14ac:dyDescent="0.3">
      <c r="A3018" s="73">
        <v>39465</v>
      </c>
      <c r="B3018" s="130">
        <v>1325.1899410000001</v>
      </c>
      <c r="C3018" s="125">
        <f t="shared" si="196"/>
        <v>-6.1234221215069717E-2</v>
      </c>
      <c r="D3018" s="128">
        <f t="shared" si="197"/>
        <v>-61234.221215069716</v>
      </c>
      <c r="E3018" s="128">
        <f t="shared" ca="1" si="198"/>
        <v>64707.209253294845</v>
      </c>
      <c r="F3018" s="124">
        <f t="shared" ca="1" si="199"/>
        <v>-7.198933446305178E-2</v>
      </c>
      <c r="G3018" s="128"/>
      <c r="H3018" s="128"/>
      <c r="I3018" s="124"/>
      <c r="J3018" s="125"/>
      <c r="K3018" s="128"/>
    </row>
    <row r="3019" spans="1:11" x14ac:dyDescent="0.3">
      <c r="A3019" s="73">
        <v>39464</v>
      </c>
      <c r="B3019" s="130">
        <v>1333.25</v>
      </c>
      <c r="C3019" s="125">
        <f t="shared" si="196"/>
        <v>-7.8712810832087921E-2</v>
      </c>
      <c r="D3019" s="128">
        <f t="shared" si="197"/>
        <v>-78712.810832087926</v>
      </c>
      <c r="E3019" s="128">
        <f t="shared" ca="1" si="198"/>
        <v>64707.209253294845</v>
      </c>
      <c r="F3019" s="124">
        <f t="shared" ca="1" si="199"/>
        <v>-6.303802248066559E-2</v>
      </c>
      <c r="G3019" s="128"/>
      <c r="H3019" s="128"/>
      <c r="I3019" s="124"/>
      <c r="J3019" s="125"/>
      <c r="K3019" s="128"/>
    </row>
    <row r="3020" spans="1:11" x14ac:dyDescent="0.3">
      <c r="A3020" s="73">
        <v>39463</v>
      </c>
      <c r="B3020" s="130">
        <v>1373.1999510000001</v>
      </c>
      <c r="C3020" s="125">
        <f t="shared" si="196"/>
        <v>-5.1107051924016766E-2</v>
      </c>
      <c r="D3020" s="128">
        <f t="shared" si="197"/>
        <v>-51107.051924016763</v>
      </c>
      <c r="E3020" s="128">
        <f t="shared" ca="1" si="198"/>
        <v>62147.17054872727</v>
      </c>
      <c r="F3020" s="124">
        <f t="shared" ca="1" si="199"/>
        <v>-4.0055958755679799E-2</v>
      </c>
      <c r="G3020" s="128"/>
      <c r="H3020" s="128"/>
      <c r="I3020" s="124"/>
      <c r="J3020" s="125"/>
      <c r="K3020" s="128"/>
    </row>
    <row r="3021" spans="1:11" x14ac:dyDescent="0.3">
      <c r="A3021" s="73">
        <v>39462</v>
      </c>
      <c r="B3021" s="130">
        <v>1380.9499510000001</v>
      </c>
      <c r="C3021" s="125">
        <f t="shared" si="196"/>
        <v>-5.9529022101484141E-2</v>
      </c>
      <c r="D3021" s="128">
        <f t="shared" si="197"/>
        <v>-59529.022101484145</v>
      </c>
      <c r="E3021" s="128">
        <f t="shared" ca="1" si="198"/>
        <v>62147.17054872727</v>
      </c>
      <c r="F3021" s="124">
        <f t="shared" ca="1" si="199"/>
        <v>-3.184310113029265E-2</v>
      </c>
      <c r="G3021" s="128"/>
      <c r="H3021" s="128"/>
      <c r="I3021" s="124"/>
      <c r="J3021" s="125"/>
      <c r="K3021" s="128"/>
    </row>
    <row r="3022" spans="1:11" x14ac:dyDescent="0.3">
      <c r="A3022" s="73">
        <v>39461</v>
      </c>
      <c r="B3022" s="130">
        <v>1416.25</v>
      </c>
      <c r="C3022" s="125">
        <f t="shared" si="196"/>
        <v>-4.2096997897158595E-2</v>
      </c>
      <c r="D3022" s="128">
        <f t="shared" si="197"/>
        <v>-42096.997897158595</v>
      </c>
      <c r="E3022" s="128">
        <f t="shared" ca="1" si="198"/>
        <v>62147.17054872727</v>
      </c>
      <c r="F3022" s="124">
        <f t="shared" ca="1" si="199"/>
        <v>-1.004459258938295E-2</v>
      </c>
      <c r="G3022" s="128"/>
      <c r="H3022" s="128"/>
      <c r="I3022" s="124"/>
      <c r="J3022" s="125"/>
      <c r="K3022" s="128"/>
    </row>
    <row r="3023" spans="1:11" x14ac:dyDescent="0.3">
      <c r="A3023" s="73">
        <v>39458</v>
      </c>
      <c r="B3023" s="130">
        <v>1401.0200199999999</v>
      </c>
      <c r="C3023" s="125">
        <f t="shared" si="196"/>
        <v>-5.0973059792950304E-2</v>
      </c>
      <c r="D3023" s="128">
        <f t="shared" si="197"/>
        <v>-50973.059792950306</v>
      </c>
      <c r="E3023" s="128" t="e">
        <f t="shared" ca="1" si="198"/>
        <v>#DIV/0!</v>
      </c>
      <c r="F3023" s="124">
        <f t="shared" ca="1" si="199"/>
        <v>-2.1565754230338685E-2</v>
      </c>
      <c r="G3023" s="128"/>
      <c r="H3023" s="128"/>
      <c r="I3023" s="124"/>
      <c r="J3023" s="125"/>
      <c r="K3023" s="128"/>
    </row>
    <row r="3024" spans="1:11" x14ac:dyDescent="0.3">
      <c r="A3024" s="73">
        <v>39457</v>
      </c>
      <c r="B3024" s="130">
        <v>1420.329956</v>
      </c>
      <c r="C3024" s="125">
        <f t="shared" si="196"/>
        <v>-5.1633933098597984E-2</v>
      </c>
      <c r="D3024" s="128">
        <f t="shared" si="197"/>
        <v>-51633.933098597983</v>
      </c>
      <c r="E3024" s="128" t="e">
        <f t="shared" ca="1" si="198"/>
        <v>#DIV/0!</v>
      </c>
      <c r="F3024" s="124">
        <f t="shared" ca="1" si="199"/>
        <v>-7.2690333923106643E-3</v>
      </c>
      <c r="G3024" s="128"/>
      <c r="H3024" s="128"/>
      <c r="I3024" s="124"/>
      <c r="J3024" s="125"/>
      <c r="K3024" s="128"/>
    </row>
    <row r="3025" spans="1:11" x14ac:dyDescent="0.3">
      <c r="A3025" s="73">
        <v>39456</v>
      </c>
      <c r="B3025" s="130">
        <v>1409.130005</v>
      </c>
      <c r="C3025" s="125">
        <f t="shared" si="196"/>
        <v>-5.8351397547006911E-2</v>
      </c>
      <c r="D3025" s="128">
        <f t="shared" si="197"/>
        <v>-58351.397547006913</v>
      </c>
      <c r="E3025" s="128" t="e">
        <f t="shared" ca="1" si="198"/>
        <v>#DIV/0!</v>
      </c>
      <c r="F3025" s="124">
        <f t="shared" ca="1" si="199"/>
        <v>-1.0317274344462724E-2</v>
      </c>
      <c r="G3025" s="128"/>
      <c r="H3025" s="128"/>
      <c r="I3025" s="124"/>
      <c r="J3025" s="125"/>
      <c r="K3025" s="128"/>
    </row>
    <row r="3026" spans="1:11" x14ac:dyDescent="0.3">
      <c r="A3026" s="73">
        <v>39455</v>
      </c>
      <c r="B3026" s="130">
        <v>1390.1899410000001</v>
      </c>
      <c r="C3026" s="125">
        <f t="shared" si="196"/>
        <v>-6.3504589195181316E-2</v>
      </c>
      <c r="D3026" s="128">
        <f t="shared" si="197"/>
        <v>-63504.589195181317</v>
      </c>
      <c r="E3026" s="128" t="e">
        <f t="shared" ca="1" si="198"/>
        <v>#DIV/0!</v>
      </c>
      <c r="F3026" s="124">
        <f t="shared" ca="1" si="199"/>
        <v>-1.7429434511295416E-2</v>
      </c>
      <c r="G3026" s="128"/>
      <c r="H3026" s="128"/>
      <c r="I3026" s="124"/>
      <c r="J3026" s="125"/>
      <c r="K3026" s="128"/>
    </row>
    <row r="3027" spans="1:11" x14ac:dyDescent="0.3">
      <c r="A3027" s="73">
        <v>39454</v>
      </c>
      <c r="B3027" s="130">
        <v>1416.1800539999999</v>
      </c>
      <c r="C3027" s="125">
        <f t="shared" si="196"/>
        <v>-3.0093376674839689E-2</v>
      </c>
      <c r="D3027" s="128">
        <f t="shared" si="197"/>
        <v>-30093.376674839688</v>
      </c>
      <c r="E3027" s="128" t="e">
        <f t="shared" ca="1" si="198"/>
        <v>#DIV/0!</v>
      </c>
      <c r="F3027" s="124">
        <f t="shared" ca="1" si="199"/>
        <v>2.8822606193807943E-3</v>
      </c>
      <c r="G3027" s="128"/>
      <c r="H3027" s="128"/>
      <c r="I3027" s="124"/>
      <c r="J3027" s="125"/>
      <c r="K3027" s="128"/>
    </row>
    <row r="3028" spans="1:11" x14ac:dyDescent="0.3">
      <c r="A3028" s="73">
        <v>39451</v>
      </c>
      <c r="B3028" s="130">
        <v>1411.630005</v>
      </c>
      <c r="C3028" s="125">
        <f t="shared" si="196"/>
        <v>-2.8472123193392984E-2</v>
      </c>
      <c r="D3028" s="128">
        <f t="shared" si="197"/>
        <v>-28472.123193392985</v>
      </c>
      <c r="E3028" s="128" t="e">
        <f t="shared" ca="1" si="198"/>
        <v>#DIV/0!</v>
      </c>
      <c r="F3028" s="124">
        <f t="shared" ca="1" si="199"/>
        <v>-8.5640343500870131E-4</v>
      </c>
      <c r="G3028" s="128"/>
      <c r="H3028" s="128"/>
      <c r="I3028" s="124"/>
      <c r="J3028" s="125"/>
      <c r="K3028" s="128"/>
    </row>
    <row r="3029" spans="1:11" x14ac:dyDescent="0.3">
      <c r="A3029" s="73">
        <v>39450</v>
      </c>
      <c r="B3029" s="130">
        <v>1447.160034</v>
      </c>
      <c r="C3029" s="125">
        <f t="shared" si="196"/>
        <v>-5.3746072849745197E-3</v>
      </c>
      <c r="D3029" s="128">
        <f t="shared" si="197"/>
        <v>-5374.6072849745196</v>
      </c>
      <c r="E3029" s="128" t="e">
        <f t="shared" ca="1" si="198"/>
        <v>#DIV/0!</v>
      </c>
      <c r="F3029" s="124">
        <f t="shared" ca="1" si="199"/>
        <v>2.6565800083752089E-2</v>
      </c>
      <c r="G3029" s="128"/>
      <c r="H3029" s="128"/>
      <c r="I3029" s="124"/>
      <c r="J3029" s="125"/>
      <c r="K3029" s="128"/>
    </row>
    <row r="3030" spans="1:11" x14ac:dyDescent="0.3">
      <c r="A3030" s="73">
        <v>39449</v>
      </c>
      <c r="B3030" s="130">
        <v>1447.160034</v>
      </c>
      <c r="C3030" s="125">
        <f t="shared" si="196"/>
        <v>8.714364610868941E-4</v>
      </c>
      <c r="D3030" s="128">
        <f t="shared" si="197"/>
        <v>871.43646108689404</v>
      </c>
      <c r="E3030" s="128" t="e">
        <f t="shared" ca="1" si="198"/>
        <v>#DIV/0!</v>
      </c>
      <c r="F3030" s="124">
        <f t="shared" ca="1" si="199"/>
        <v>2.0319576893315761E-2</v>
      </c>
      <c r="G3030" s="128"/>
      <c r="H3030" s="128"/>
      <c r="I3030" s="124"/>
      <c r="J3030" s="125"/>
      <c r="K3030" s="128"/>
    </row>
    <row r="3031" spans="1:11" x14ac:dyDescent="0.3">
      <c r="A3031" s="73">
        <v>39447</v>
      </c>
      <c r="B3031" s="130">
        <v>1468.3599850000001</v>
      </c>
      <c r="C3031" s="125">
        <f t="shared" si="196"/>
        <v>2.7932423698828757E-4</v>
      </c>
      <c r="D3031" s="128">
        <f t="shared" si="197"/>
        <v>279.32423698828757</v>
      </c>
      <c r="E3031" s="128" t="e">
        <f t="shared" ca="1" si="198"/>
        <v>#DIV/0!</v>
      </c>
      <c r="F3031" s="124">
        <f t="shared" ca="1" si="199"/>
        <v>3.653819700474159E-2</v>
      </c>
      <c r="G3031" s="128"/>
      <c r="H3031" s="128"/>
      <c r="I3031" s="124"/>
      <c r="J3031" s="125"/>
      <c r="K3031" s="128"/>
    </row>
    <row r="3032" spans="1:11" x14ac:dyDescent="0.3">
      <c r="A3032" s="73">
        <v>39444</v>
      </c>
      <c r="B3032" s="130">
        <v>1478.48999</v>
      </c>
      <c r="C3032" s="125">
        <f t="shared" si="196"/>
        <v>-6.6648596646049496E-3</v>
      </c>
      <c r="D3032" s="128">
        <f t="shared" si="197"/>
        <v>-6664.85966460495</v>
      </c>
      <c r="E3032" s="128" t="e">
        <f t="shared" ca="1" si="198"/>
        <v>#DIV/0!</v>
      </c>
      <c r="F3032" s="124"/>
      <c r="G3032" s="128"/>
      <c r="H3032" s="128"/>
      <c r="I3032" s="124"/>
      <c r="J3032" s="125"/>
      <c r="K3032" s="128"/>
    </row>
    <row r="3033" spans="1:11" x14ac:dyDescent="0.3">
      <c r="A3033" s="73">
        <v>39443</v>
      </c>
      <c r="B3033" s="130">
        <v>1476.2700199999999</v>
      </c>
      <c r="C3033" s="125">
        <f t="shared" si="196"/>
        <v>-6.9420258686180292E-3</v>
      </c>
      <c r="D3033" s="128">
        <f t="shared" si="197"/>
        <v>-6942.0258686180296</v>
      </c>
      <c r="E3033" s="128" t="e">
        <f t="shared" ca="1" si="198"/>
        <v>#DIV/0!</v>
      </c>
      <c r="F3033" s="124"/>
      <c r="G3033" s="128"/>
      <c r="H3033" s="128"/>
      <c r="I3033" s="124"/>
      <c r="J3033" s="125"/>
      <c r="K3033" s="128"/>
    </row>
    <row r="3034" spans="1:11" x14ac:dyDescent="0.3">
      <c r="A3034" s="73">
        <v>39442</v>
      </c>
      <c r="B3034" s="130">
        <v>1497.660034</v>
      </c>
      <c r="C3034" s="125">
        <f t="shared" si="196"/>
        <v>1.3541778956449368E-2</v>
      </c>
      <c r="D3034" s="128">
        <f t="shared" si="197"/>
        <v>13541.778956449369</v>
      </c>
      <c r="E3034" s="128" t="e">
        <f t="shared" ca="1" si="198"/>
        <v>#DIV/0!</v>
      </c>
      <c r="F3034" s="124"/>
      <c r="G3034" s="128"/>
      <c r="H3034" s="128"/>
      <c r="I3034" s="124"/>
      <c r="J3034" s="125"/>
      <c r="K3034" s="128"/>
    </row>
    <row r="3035" spans="1:11" x14ac:dyDescent="0.3">
      <c r="A3035" s="73">
        <v>39440</v>
      </c>
      <c r="B3035" s="130">
        <v>1496.4499510000001</v>
      </c>
      <c r="C3035" s="125">
        <f t="shared" si="196"/>
        <v>-1.2869739638196154E-2</v>
      </c>
      <c r="D3035" s="128">
        <f t="shared" si="197"/>
        <v>-12869.739638196153</v>
      </c>
      <c r="E3035" s="128" t="e">
        <f t="shared" ca="1" si="198"/>
        <v>#DIV/0!</v>
      </c>
      <c r="F3035" s="124"/>
      <c r="G3035" s="128"/>
      <c r="H3035" s="128"/>
      <c r="I3035" s="124"/>
      <c r="J3035" s="125"/>
      <c r="K3035" s="128"/>
    </row>
    <row r="3036" spans="1:11" x14ac:dyDescent="0.3">
      <c r="A3036" s="73">
        <v>39437</v>
      </c>
      <c r="B3036" s="130">
        <v>1484.459961</v>
      </c>
      <c r="C3036" s="125">
        <f t="shared" si="196"/>
        <v>-1.3425008004166905E-2</v>
      </c>
      <c r="D3036" s="128">
        <f t="shared" si="197"/>
        <v>-13425.008004166904</v>
      </c>
      <c r="E3036" s="128" t="e">
        <f t="shared" ca="1" si="198"/>
        <v>#DIV/0!</v>
      </c>
      <c r="F3036" s="124"/>
      <c r="G3036" s="128"/>
      <c r="H3036" s="128"/>
      <c r="I3036" s="124"/>
      <c r="J3036" s="125"/>
      <c r="K3036" s="128"/>
    </row>
    <row r="3037" spans="1:11" x14ac:dyDescent="0.3">
      <c r="A3037" s="73">
        <v>39436</v>
      </c>
      <c r="B3037" s="130">
        <v>1460.119995</v>
      </c>
      <c r="C3037" s="125">
        <f t="shared" si="196"/>
        <v>-3.1326689443063604E-2</v>
      </c>
      <c r="D3037" s="128">
        <f t="shared" si="197"/>
        <v>-31326.689443063606</v>
      </c>
      <c r="E3037" s="128" t="e">
        <f t="shared" ca="1" si="198"/>
        <v>#DIV/0!</v>
      </c>
      <c r="F3037" s="124"/>
      <c r="G3037" s="128"/>
      <c r="H3037" s="128"/>
      <c r="I3037" s="124"/>
      <c r="J3037" s="125"/>
      <c r="K3037" s="128"/>
    </row>
    <row r="3038" spans="1:11" x14ac:dyDescent="0.3">
      <c r="A3038" s="73">
        <v>39435</v>
      </c>
      <c r="B3038" s="130">
        <v>1453</v>
      </c>
      <c r="C3038" s="125">
        <f t="shared" si="196"/>
        <v>-2.1555416990084786E-2</v>
      </c>
      <c r="D3038" s="128">
        <f t="shared" si="197"/>
        <v>-21555.416990084785</v>
      </c>
      <c r="E3038" s="128" t="e">
        <f t="shared" ca="1" si="198"/>
        <v>#DIV/0!</v>
      </c>
      <c r="F3038" s="124"/>
      <c r="G3038" s="128"/>
      <c r="H3038" s="128"/>
      <c r="I3038" s="124"/>
      <c r="J3038" s="125"/>
      <c r="K3038" s="128"/>
    </row>
    <row r="3039" spans="1:11" x14ac:dyDescent="0.3">
      <c r="A3039" s="73">
        <v>39434</v>
      </c>
      <c r="B3039" s="130">
        <v>1454.9799800000001</v>
      </c>
      <c r="C3039" s="125">
        <f t="shared" si="196"/>
        <v>-5.3391524359429621E-3</v>
      </c>
      <c r="D3039" s="128">
        <f t="shared" si="197"/>
        <v>-5339.1524359429623</v>
      </c>
      <c r="E3039" s="128" t="e">
        <f t="shared" ca="1" si="198"/>
        <v>#DIV/0!</v>
      </c>
      <c r="F3039" s="124"/>
      <c r="G3039" s="128"/>
      <c r="H3039" s="128"/>
      <c r="I3039" s="124"/>
      <c r="J3039" s="125"/>
      <c r="K3039" s="128"/>
    </row>
    <row r="3040" spans="1:11" x14ac:dyDescent="0.3">
      <c r="A3040" s="73">
        <v>39433</v>
      </c>
      <c r="B3040" s="130">
        <v>1445.900024</v>
      </c>
      <c r="C3040" s="125">
        <f t="shared" si="196"/>
        <v>-1.8011178337368428E-2</v>
      </c>
      <c r="D3040" s="128">
        <f t="shared" si="197"/>
        <v>-18011.178337368427</v>
      </c>
      <c r="E3040" s="128" t="e">
        <f t="shared" ca="1" si="198"/>
        <v>#DIV/0!</v>
      </c>
      <c r="F3040" s="124"/>
      <c r="G3040" s="128"/>
      <c r="H3040" s="128"/>
      <c r="I3040" s="124"/>
      <c r="J3040" s="125"/>
      <c r="K3040" s="128"/>
    </row>
    <row r="3041" spans="1:11" x14ac:dyDescent="0.3">
      <c r="A3041" s="73">
        <v>39430</v>
      </c>
      <c r="B3041" s="130">
        <v>1467.9499510000001</v>
      </c>
      <c r="C3041" s="125">
        <f t="shared" si="196"/>
        <v>-8.9053457920383883E-3</v>
      </c>
      <c r="D3041" s="128">
        <f t="shared" si="197"/>
        <v>-8905.345792038388</v>
      </c>
      <c r="E3041" s="128" t="e">
        <f t="shared" ca="1" si="198"/>
        <v>#DIV/0!</v>
      </c>
      <c r="F3041" s="124"/>
      <c r="G3041" s="128"/>
      <c r="H3041" s="128"/>
      <c r="I3041" s="124"/>
      <c r="J3041" s="125"/>
      <c r="K3041" s="128"/>
    </row>
    <row r="3042" spans="1:11" x14ac:dyDescent="0.3">
      <c r="A3042" s="73">
        <v>39429</v>
      </c>
      <c r="B3042" s="130">
        <v>1488.410034</v>
      </c>
      <c r="C3042" s="125">
        <f t="shared" si="196"/>
        <v>1.2716751060600551E-2</v>
      </c>
      <c r="D3042" s="128">
        <f t="shared" si="197"/>
        <v>12716.751060600551</v>
      </c>
      <c r="E3042" s="128" t="e">
        <f t="shared" ca="1" si="198"/>
        <v>#DIV/0!</v>
      </c>
      <c r="F3042" s="124"/>
      <c r="G3042" s="128"/>
      <c r="H3042" s="128"/>
      <c r="I3042" s="124"/>
      <c r="J3042" s="125"/>
      <c r="K3042" s="128"/>
    </row>
    <row r="3043" spans="1:11" x14ac:dyDescent="0.3">
      <c r="A3043" s="73">
        <v>39428</v>
      </c>
      <c r="B3043" s="130">
        <v>1486.589966</v>
      </c>
      <c r="C3043" s="125">
        <f t="shared" si="196"/>
        <v>1.1960317600028469E-2</v>
      </c>
      <c r="D3043" s="128">
        <f t="shared" si="197"/>
        <v>11960.317600028469</v>
      </c>
      <c r="E3043" s="128" t="e">
        <f t="shared" ca="1" si="198"/>
        <v>#DIV/0!</v>
      </c>
      <c r="F3043" s="124"/>
      <c r="G3043" s="128"/>
      <c r="H3043" s="128"/>
      <c r="I3043" s="124"/>
      <c r="J3043" s="125"/>
      <c r="K3043" s="128"/>
    </row>
    <row r="3044" spans="1:11" x14ac:dyDescent="0.3">
      <c r="A3044" s="73">
        <v>39427</v>
      </c>
      <c r="B3044" s="130">
        <v>1477.650024</v>
      </c>
      <c r="C3044" s="125">
        <f t="shared" si="196"/>
        <v>3.4602301234427202E-2</v>
      </c>
      <c r="D3044" s="128">
        <f t="shared" si="197"/>
        <v>34602.301234427199</v>
      </c>
      <c r="E3044" s="128" t="e">
        <f t="shared" ca="1" si="198"/>
        <v>#DIV/0!</v>
      </c>
      <c r="F3044" s="124"/>
      <c r="G3044" s="128"/>
      <c r="H3044" s="128"/>
      <c r="I3044" s="124"/>
      <c r="J3044" s="125"/>
      <c r="K3044" s="128"/>
    </row>
    <row r="3045" spans="1:11" x14ac:dyDescent="0.3">
      <c r="A3045" s="73">
        <v>39426</v>
      </c>
      <c r="B3045" s="130">
        <v>1515.959961</v>
      </c>
      <c r="C3045" s="125">
        <f t="shared" si="196"/>
        <v>7.7272915564669864E-2</v>
      </c>
      <c r="D3045" s="128">
        <f t="shared" si="197"/>
        <v>77272.915564669864</v>
      </c>
      <c r="E3045" s="128" t="e">
        <f t="shared" ca="1" si="198"/>
        <v>#DIV/0!</v>
      </c>
      <c r="F3045" s="124"/>
      <c r="G3045" s="128"/>
      <c r="H3045" s="128"/>
      <c r="I3045" s="124"/>
      <c r="J3045" s="125"/>
      <c r="K3045" s="128"/>
    </row>
    <row r="3046" spans="1:11" x14ac:dyDescent="0.3">
      <c r="A3046" s="73">
        <v>39423</v>
      </c>
      <c r="B3046" s="130">
        <v>1504.660034</v>
      </c>
      <c r="C3046" s="125">
        <f t="shared" si="196"/>
        <v>4.4395144843035972E-2</v>
      </c>
      <c r="D3046" s="128">
        <f t="shared" si="197"/>
        <v>44395.144843035974</v>
      </c>
      <c r="E3046" s="128" t="e">
        <f t="shared" ca="1" si="198"/>
        <v>#DIV/0!</v>
      </c>
      <c r="F3046" s="124"/>
      <c r="G3046" s="128"/>
      <c r="H3046" s="128"/>
      <c r="I3046" s="124"/>
      <c r="J3046" s="125"/>
      <c r="K3046" s="128"/>
    </row>
    <row r="3047" spans="1:11" x14ac:dyDescent="0.3">
      <c r="A3047" s="73">
        <v>39422</v>
      </c>
      <c r="B3047" s="130">
        <v>1507.339966</v>
      </c>
      <c r="C3047" s="125">
        <f t="shared" si="196"/>
        <v>6.392706277056881E-2</v>
      </c>
      <c r="D3047" s="128">
        <f t="shared" si="197"/>
        <v>63927.062770568809</v>
      </c>
      <c r="E3047" s="128" t="e">
        <f t="shared" ca="1" si="198"/>
        <v>#DIV/0!</v>
      </c>
      <c r="F3047" s="124"/>
      <c r="G3047" s="128"/>
      <c r="H3047" s="128"/>
      <c r="I3047" s="124"/>
      <c r="J3047" s="125"/>
      <c r="K3047" s="128"/>
    </row>
    <row r="3048" spans="1:11" x14ac:dyDescent="0.3">
      <c r="A3048" s="73">
        <v>39421</v>
      </c>
      <c r="B3048" s="130">
        <v>1485.01001</v>
      </c>
      <c r="C3048" s="125">
        <f t="shared" si="196"/>
        <v>3.147187646184757E-2</v>
      </c>
      <c r="D3048" s="128">
        <f t="shared" si="197"/>
        <v>31471.876461847569</v>
      </c>
      <c r="E3048" s="128" t="e">
        <f t="shared" ca="1" si="198"/>
        <v>#DIV/0!</v>
      </c>
      <c r="F3048" s="124"/>
      <c r="G3048" s="128"/>
      <c r="H3048" s="128"/>
      <c r="I3048" s="124"/>
      <c r="J3048" s="125"/>
      <c r="K3048" s="128"/>
    </row>
    <row r="3049" spans="1:11" x14ac:dyDescent="0.3">
      <c r="A3049" s="73">
        <v>39420</v>
      </c>
      <c r="B3049" s="130">
        <v>1462.790039</v>
      </c>
      <c r="C3049" s="125">
        <f t="shared" si="196"/>
        <v>2.059627187346047E-2</v>
      </c>
      <c r="D3049" s="128">
        <f t="shared" si="197"/>
        <v>20596.271873460471</v>
      </c>
      <c r="E3049" s="128" t="e">
        <f t="shared" ca="1" si="198"/>
        <v>#DIV/0!</v>
      </c>
      <c r="F3049" s="124"/>
      <c r="G3049" s="128"/>
      <c r="H3049" s="128"/>
      <c r="I3049" s="124"/>
      <c r="J3049" s="125"/>
      <c r="K3049" s="128"/>
    </row>
    <row r="3050" spans="1:11" x14ac:dyDescent="0.3">
      <c r="A3050" s="73">
        <v>39419</v>
      </c>
      <c r="B3050" s="130">
        <v>1472.420044</v>
      </c>
      <c r="C3050" s="125">
        <f t="shared" si="196"/>
        <v>9.377993401003426E-3</v>
      </c>
      <c r="D3050" s="128">
        <f t="shared" si="197"/>
        <v>9377.9934010034267</v>
      </c>
      <c r="E3050" s="128" t="e">
        <f t="shared" ca="1" si="198"/>
        <v>#DIV/0!</v>
      </c>
      <c r="F3050" s="124"/>
      <c r="G3050" s="128"/>
      <c r="H3050" s="128"/>
      <c r="I3050" s="124"/>
      <c r="J3050" s="125"/>
      <c r="K3050" s="128"/>
    </row>
    <row r="3051" spans="1:11" x14ac:dyDescent="0.3">
      <c r="A3051" s="73">
        <v>39416</v>
      </c>
      <c r="B3051" s="130">
        <v>1481.1400149999999</v>
      </c>
      <c r="C3051" s="125">
        <f t="shared" si="196"/>
        <v>2.0666361509152908E-2</v>
      </c>
      <c r="D3051" s="128">
        <f t="shared" si="197"/>
        <v>20666.36150915291</v>
      </c>
      <c r="E3051" s="128" t="e">
        <f t="shared" ca="1" si="198"/>
        <v>#DIV/0!</v>
      </c>
      <c r="F3051" s="124"/>
      <c r="G3051" s="128"/>
      <c r="H3051" s="128"/>
      <c r="I3051" s="124"/>
      <c r="J3051" s="125"/>
      <c r="K3051" s="128"/>
    </row>
    <row r="3052" spans="1:11" x14ac:dyDescent="0.3">
      <c r="A3052" s="73">
        <v>39415</v>
      </c>
      <c r="B3052" s="130">
        <v>1469.719971</v>
      </c>
      <c r="C3052" s="125">
        <f t="shared" si="196"/>
        <v>-5.8479309233838705E-4</v>
      </c>
      <c r="D3052" s="128">
        <f t="shared" si="197"/>
        <v>-584.79309233838705</v>
      </c>
      <c r="E3052" s="128" t="e">
        <f t="shared" ca="1" si="198"/>
        <v>#DIV/0!</v>
      </c>
      <c r="F3052" s="124"/>
      <c r="G3052" s="128"/>
      <c r="H3052" s="128"/>
      <c r="I3052" s="124"/>
      <c r="J3052" s="125"/>
      <c r="K3052" s="128"/>
    </row>
    <row r="3053" spans="1:11" x14ac:dyDescent="0.3">
      <c r="A3053" s="73">
        <v>39414</v>
      </c>
      <c r="B3053" s="130">
        <v>1469.0200199999999</v>
      </c>
      <c r="C3053" s="125">
        <f t="shared" si="196"/>
        <v>-8.1226350237945111E-3</v>
      </c>
      <c r="D3053" s="128">
        <f t="shared" si="197"/>
        <v>-8122.6350237945107</v>
      </c>
      <c r="E3053" s="128" t="e">
        <f t="shared" ca="1" si="198"/>
        <v>#DIV/0!</v>
      </c>
      <c r="F3053" s="124"/>
      <c r="G3053" s="128"/>
      <c r="H3053" s="128"/>
      <c r="I3053" s="124"/>
      <c r="J3053" s="125"/>
      <c r="K3053" s="128"/>
    </row>
    <row r="3054" spans="1:11" x14ac:dyDescent="0.3">
      <c r="A3054" s="73">
        <v>39413</v>
      </c>
      <c r="B3054" s="130">
        <v>1428.2299800000001</v>
      </c>
      <c r="C3054" s="125">
        <f t="shared" si="196"/>
        <v>-7.6085504170000373E-3</v>
      </c>
      <c r="D3054" s="128">
        <f t="shared" si="197"/>
        <v>-7608.5504170000377</v>
      </c>
      <c r="E3054" s="128" t="e">
        <f t="shared" ca="1" si="198"/>
        <v>#DIV/0!</v>
      </c>
      <c r="F3054" s="124"/>
      <c r="G3054" s="128"/>
      <c r="H3054" s="128"/>
      <c r="I3054" s="124"/>
      <c r="J3054" s="125"/>
      <c r="K3054" s="128"/>
    </row>
    <row r="3055" spans="1:11" x14ac:dyDescent="0.3">
      <c r="A3055" s="73">
        <v>39412</v>
      </c>
      <c r="B3055" s="130">
        <v>1407.219971</v>
      </c>
      <c r="C3055" s="125">
        <f t="shared" si="196"/>
        <v>-3.1973571965814851E-2</v>
      </c>
      <c r="D3055" s="128">
        <f t="shared" si="197"/>
        <v>-31973.571965814852</v>
      </c>
      <c r="E3055" s="128" t="e">
        <f t="shared" ca="1" si="198"/>
        <v>#DIV/0!</v>
      </c>
      <c r="F3055" s="124"/>
      <c r="G3055" s="128"/>
      <c r="H3055" s="128"/>
      <c r="I3055" s="124"/>
      <c r="J3055" s="125"/>
      <c r="K3055" s="128"/>
    </row>
    <row r="3056" spans="1:11" x14ac:dyDescent="0.3">
      <c r="A3056" s="73">
        <v>39409</v>
      </c>
      <c r="B3056" s="130">
        <v>1440.6999510000001</v>
      </c>
      <c r="C3056" s="125">
        <f t="shared" si="196"/>
        <v>-2.3101953889732463E-2</v>
      </c>
      <c r="D3056" s="128">
        <f t="shared" si="197"/>
        <v>-23101.953889732464</v>
      </c>
      <c r="E3056" s="128" t="e">
        <f t="shared" ca="1" si="198"/>
        <v>#DIV/0!</v>
      </c>
      <c r="F3056" s="124"/>
      <c r="G3056" s="128"/>
      <c r="H3056" s="128"/>
      <c r="I3056" s="124"/>
      <c r="J3056" s="125"/>
      <c r="K3056" s="128"/>
    </row>
    <row r="3057" spans="1:11" x14ac:dyDescent="0.3">
      <c r="A3057" s="73">
        <v>39407</v>
      </c>
      <c r="B3057" s="130">
        <v>1416.7700199999999</v>
      </c>
      <c r="C3057" s="125">
        <f t="shared" si="196"/>
        <v>-3.9881524511329314E-2</v>
      </c>
      <c r="D3057" s="128">
        <f t="shared" si="197"/>
        <v>-39881.524511329313</v>
      </c>
      <c r="E3057" s="128" t="e">
        <f t="shared" ca="1" si="198"/>
        <v>#DIV/0!</v>
      </c>
      <c r="F3057" s="124"/>
      <c r="G3057" s="128"/>
      <c r="H3057" s="128"/>
      <c r="I3057" s="124"/>
      <c r="J3057" s="125"/>
      <c r="K3057" s="128"/>
    </row>
    <row r="3058" spans="1:11" x14ac:dyDescent="0.3">
      <c r="A3058" s="73">
        <v>39406</v>
      </c>
      <c r="B3058" s="130">
        <v>1439.6999510000001</v>
      </c>
      <c r="C3058" s="125">
        <f t="shared" si="196"/>
        <v>-5.2997209666740597E-2</v>
      </c>
      <c r="D3058" s="128">
        <f t="shared" si="197"/>
        <v>-52997.2096667406</v>
      </c>
      <c r="E3058" s="128" t="e">
        <f t="shared" ca="1" si="198"/>
        <v>#DIV/0!</v>
      </c>
      <c r="F3058" s="124"/>
      <c r="G3058" s="128"/>
      <c r="H3058" s="128"/>
      <c r="I3058" s="124"/>
      <c r="J3058" s="125"/>
      <c r="K3058" s="128"/>
    </row>
    <row r="3059" spans="1:11" x14ac:dyDescent="0.3">
      <c r="A3059" s="73">
        <v>39405</v>
      </c>
      <c r="B3059" s="130">
        <v>1433.2700199999999</v>
      </c>
      <c r="C3059" s="125">
        <f t="shared" si="196"/>
        <v>-4.5866993736962014E-2</v>
      </c>
      <c r="D3059" s="128">
        <f t="shared" si="197"/>
        <v>-45866.993736962017</v>
      </c>
      <c r="E3059" s="128" t="e">
        <f t="shared" ca="1" si="198"/>
        <v>#DIV/0!</v>
      </c>
      <c r="F3059" s="124"/>
      <c r="G3059" s="128"/>
      <c r="H3059" s="128"/>
      <c r="I3059" s="124"/>
      <c r="J3059" s="125"/>
      <c r="K3059" s="128"/>
    </row>
    <row r="3060" spans="1:11" x14ac:dyDescent="0.3">
      <c r="A3060" s="73">
        <v>39402</v>
      </c>
      <c r="B3060" s="130">
        <v>1458.73999</v>
      </c>
      <c r="C3060" s="125">
        <f t="shared" si="196"/>
        <v>-3.3723070374355846E-2</v>
      </c>
      <c r="D3060" s="128">
        <f t="shared" si="197"/>
        <v>-33723.070374355848</v>
      </c>
      <c r="E3060" s="128" t="e">
        <f t="shared" ca="1" si="198"/>
        <v>#DIV/0!</v>
      </c>
      <c r="F3060" s="124"/>
      <c r="G3060" s="128"/>
      <c r="H3060" s="128"/>
      <c r="I3060" s="124"/>
      <c r="J3060" s="125"/>
      <c r="K3060" s="128"/>
    </row>
    <row r="3061" spans="1:11" x14ac:dyDescent="0.3">
      <c r="A3061" s="73">
        <v>39401</v>
      </c>
      <c r="B3061" s="130">
        <v>1451.150024</v>
      </c>
      <c r="C3061" s="125">
        <f t="shared" si="196"/>
        <v>-3.7979581051149069E-2</v>
      </c>
      <c r="D3061" s="128">
        <f t="shared" si="197"/>
        <v>-37979.581051149071</v>
      </c>
      <c r="E3061" s="128" t="e">
        <f t="shared" ca="1" si="198"/>
        <v>#DIV/0!</v>
      </c>
      <c r="F3061" s="124"/>
      <c r="G3061" s="128"/>
      <c r="H3061" s="128"/>
      <c r="I3061" s="124"/>
      <c r="J3061" s="125"/>
      <c r="K3061" s="128"/>
    </row>
    <row r="3062" spans="1:11" x14ac:dyDescent="0.3">
      <c r="A3062" s="73">
        <v>39400</v>
      </c>
      <c r="B3062" s="130">
        <v>1470.579956</v>
      </c>
      <c r="C3062" s="125">
        <f t="shared" si="196"/>
        <v>-5.0859084760165096E-2</v>
      </c>
      <c r="D3062" s="128">
        <f t="shared" si="197"/>
        <v>-50859.084760165097</v>
      </c>
      <c r="E3062" s="128" t="e">
        <f t="shared" ca="1" si="198"/>
        <v>#DIV/0!</v>
      </c>
      <c r="F3062" s="124"/>
      <c r="G3062" s="128"/>
      <c r="H3062" s="128"/>
      <c r="I3062" s="124"/>
      <c r="J3062" s="125"/>
      <c r="K3062" s="128"/>
    </row>
    <row r="3063" spans="1:11" x14ac:dyDescent="0.3">
      <c r="A3063" s="73">
        <v>39399</v>
      </c>
      <c r="B3063" s="130">
        <v>1481.0500489999999</v>
      </c>
      <c r="C3063" s="125">
        <f t="shared" si="196"/>
        <v>-3.2638352436436424E-2</v>
      </c>
      <c r="D3063" s="128">
        <f t="shared" si="197"/>
        <v>-32638.352436436424</v>
      </c>
      <c r="E3063" s="128" t="e">
        <f t="shared" ca="1" si="198"/>
        <v>#DIV/0!</v>
      </c>
      <c r="F3063" s="124"/>
      <c r="G3063" s="128"/>
      <c r="H3063" s="128"/>
      <c r="I3063" s="124"/>
      <c r="J3063" s="125"/>
      <c r="K3063" s="128"/>
    </row>
    <row r="3064" spans="1:11" x14ac:dyDescent="0.3">
      <c r="A3064" s="73">
        <v>39398</v>
      </c>
      <c r="B3064" s="130">
        <v>1439.1800539999999</v>
      </c>
      <c r="C3064" s="125">
        <f t="shared" si="196"/>
        <v>-6.6061809576526853E-2</v>
      </c>
      <c r="D3064" s="128">
        <f t="shared" si="197"/>
        <v>-66061.809576526852</v>
      </c>
      <c r="E3064" s="128" t="e">
        <f t="shared" ca="1" si="198"/>
        <v>#DIV/0!</v>
      </c>
      <c r="F3064" s="124"/>
      <c r="G3064" s="128"/>
      <c r="H3064" s="128"/>
      <c r="I3064" s="124"/>
      <c r="J3064" s="125"/>
      <c r="K3064" s="128"/>
    </row>
    <row r="3065" spans="1:11" x14ac:dyDescent="0.3">
      <c r="A3065" s="73">
        <v>39395</v>
      </c>
      <c r="B3065" s="130">
        <v>1453.6999510000001</v>
      </c>
      <c r="C3065" s="125">
        <f t="shared" si="196"/>
        <v>-5.3136936883844466E-2</v>
      </c>
      <c r="D3065" s="128">
        <f t="shared" si="197"/>
        <v>-53136.936883844464</v>
      </c>
      <c r="E3065" s="128" t="e">
        <f t="shared" ca="1" si="198"/>
        <v>#DIV/0!</v>
      </c>
      <c r="F3065" s="124"/>
      <c r="G3065" s="128"/>
      <c r="H3065" s="128"/>
      <c r="I3065" s="124"/>
      <c r="J3065" s="125"/>
      <c r="K3065" s="128"/>
    </row>
    <row r="3066" spans="1:11" x14ac:dyDescent="0.3">
      <c r="A3066" s="73">
        <v>39394</v>
      </c>
      <c r="B3066" s="130">
        <v>1474.7700199999999</v>
      </c>
      <c r="C3066" s="125">
        <f t="shared" si="196"/>
        <v>-2.6168781941329433E-2</v>
      </c>
      <c r="D3066" s="128">
        <f t="shared" si="197"/>
        <v>-26168.781941329435</v>
      </c>
      <c r="E3066" s="128" t="e">
        <f t="shared" ca="1" si="198"/>
        <v>#DIV/0!</v>
      </c>
      <c r="F3066" s="124"/>
      <c r="G3066" s="128"/>
      <c r="H3066" s="128"/>
      <c r="I3066" s="124"/>
      <c r="J3066" s="125"/>
      <c r="K3066" s="128"/>
    </row>
    <row r="3067" spans="1:11" x14ac:dyDescent="0.3">
      <c r="A3067" s="73">
        <v>39393</v>
      </c>
      <c r="B3067" s="130">
        <v>1475.619995</v>
      </c>
      <c r="C3067" s="125">
        <f t="shared" si="196"/>
        <v>-2.6558837023514914E-2</v>
      </c>
      <c r="D3067" s="128">
        <f t="shared" si="197"/>
        <v>-26558.837023514912</v>
      </c>
      <c r="E3067" s="128" t="e">
        <f t="shared" ca="1" si="198"/>
        <v>#DIV/0!</v>
      </c>
      <c r="F3067" s="124"/>
      <c r="G3067" s="128"/>
      <c r="H3067" s="128"/>
      <c r="I3067" s="124"/>
      <c r="J3067" s="125"/>
      <c r="K3067" s="128"/>
    </row>
    <row r="3068" spans="1:11" x14ac:dyDescent="0.3">
      <c r="A3068" s="73">
        <v>39392</v>
      </c>
      <c r="B3068" s="130">
        <v>1520.2700199999999</v>
      </c>
      <c r="C3068" s="125">
        <f t="shared" si="196"/>
        <v>4.4752467127029405E-4</v>
      </c>
      <c r="D3068" s="128">
        <f t="shared" si="197"/>
        <v>447.52467127029405</v>
      </c>
      <c r="E3068" s="128" t="e">
        <f t="shared" ca="1" si="198"/>
        <v>#DIV/0!</v>
      </c>
      <c r="F3068" s="124"/>
      <c r="G3068" s="128"/>
      <c r="H3068" s="128"/>
      <c r="I3068" s="124"/>
      <c r="J3068" s="125"/>
      <c r="K3068" s="128"/>
    </row>
    <row r="3069" spans="1:11" x14ac:dyDescent="0.3">
      <c r="A3069" s="73">
        <v>39391</v>
      </c>
      <c r="B3069" s="130">
        <v>1502.170044</v>
      </c>
      <c r="C3069" s="125">
        <f t="shared" si="196"/>
        <v>-2.7616207082853395E-3</v>
      </c>
      <c r="D3069" s="128">
        <f t="shared" si="197"/>
        <v>-2761.6207082853393</v>
      </c>
      <c r="E3069" s="128" t="e">
        <f t="shared" ca="1" si="198"/>
        <v>#DIV/0!</v>
      </c>
      <c r="F3069" s="124"/>
      <c r="G3069" s="128"/>
      <c r="H3069" s="128"/>
      <c r="I3069" s="124"/>
      <c r="J3069" s="125"/>
      <c r="K3069" s="128"/>
    </row>
    <row r="3070" spans="1:11" x14ac:dyDescent="0.3">
      <c r="A3070" s="73">
        <v>39388</v>
      </c>
      <c r="B3070" s="130">
        <v>1509.650024</v>
      </c>
      <c r="C3070" s="125">
        <f t="shared" si="196"/>
        <v>6.0108214349612332E-3</v>
      </c>
      <c r="D3070" s="128">
        <f t="shared" si="197"/>
        <v>6010.8214349612335</v>
      </c>
      <c r="E3070" s="128" t="e">
        <f t="shared" ca="1" si="198"/>
        <v>#DIV/0!</v>
      </c>
      <c r="F3070" s="124"/>
      <c r="G3070" s="128"/>
      <c r="H3070" s="128"/>
      <c r="I3070" s="124"/>
      <c r="J3070" s="125"/>
      <c r="K3070" s="128"/>
    </row>
    <row r="3071" spans="1:11" x14ac:dyDescent="0.3">
      <c r="A3071" s="73">
        <v>39387</v>
      </c>
      <c r="B3071" s="130">
        <v>1508.4399410000001</v>
      </c>
      <c r="C3071" s="125">
        <f t="shared" si="196"/>
        <v>-2.0544397631261702E-2</v>
      </c>
      <c r="D3071" s="128">
        <f t="shared" si="197"/>
        <v>-20544.397631261701</v>
      </c>
      <c r="E3071" s="128" t="e">
        <f t="shared" ca="1" si="198"/>
        <v>#DIV/0!</v>
      </c>
      <c r="F3071" s="124"/>
      <c r="G3071" s="128"/>
      <c r="H3071" s="128"/>
      <c r="I3071" s="124"/>
      <c r="J3071" s="125"/>
      <c r="K3071" s="128"/>
    </row>
    <row r="3072" spans="1:11" x14ac:dyDescent="0.3">
      <c r="A3072" s="73">
        <v>39386</v>
      </c>
      <c r="B3072" s="130">
        <v>1549.380005</v>
      </c>
      <c r="C3072" s="125">
        <f t="shared" si="196"/>
        <v>5.2814714468965018E-3</v>
      </c>
      <c r="D3072" s="128">
        <f t="shared" si="197"/>
        <v>5281.4714468965021</v>
      </c>
      <c r="E3072" s="128" t="e">
        <f t="shared" ca="1" si="198"/>
        <v>#DIV/0!</v>
      </c>
      <c r="F3072" s="124"/>
      <c r="G3072" s="128"/>
      <c r="H3072" s="128"/>
      <c r="I3072" s="124"/>
      <c r="J3072" s="125"/>
      <c r="K3072" s="128"/>
    </row>
    <row r="3073" spans="1:11" x14ac:dyDescent="0.3">
      <c r="A3073" s="73">
        <v>39385</v>
      </c>
      <c r="B3073" s="130">
        <v>1531.0200199999999</v>
      </c>
      <c r="C3073" s="125">
        <f t="shared" si="196"/>
        <v>-4.8812885406477324E-3</v>
      </c>
      <c r="D3073" s="128">
        <f t="shared" si="197"/>
        <v>-4881.2885406477326</v>
      </c>
      <c r="E3073" s="128" t="e">
        <f t="shared" ca="1" si="198"/>
        <v>#DIV/0!</v>
      </c>
      <c r="F3073" s="124"/>
      <c r="G3073" s="128"/>
      <c r="H3073" s="128"/>
      <c r="I3073" s="124"/>
      <c r="J3073" s="125"/>
      <c r="K3073" s="128"/>
    </row>
    <row r="3074" spans="1:11" x14ac:dyDescent="0.3">
      <c r="A3074" s="73">
        <v>39384</v>
      </c>
      <c r="B3074" s="130">
        <v>1540.9799800000001</v>
      </c>
      <c r="C3074" s="125">
        <f t="shared" si="196"/>
        <v>-4.9912386403253572E-3</v>
      </c>
      <c r="D3074" s="128">
        <f t="shared" si="197"/>
        <v>-4991.2386403253577</v>
      </c>
      <c r="E3074" s="128" t="e">
        <f t="shared" ca="1" si="198"/>
        <v>#DIV/0!</v>
      </c>
      <c r="F3074" s="124"/>
      <c r="G3074" s="128"/>
      <c r="H3074" s="128"/>
      <c r="I3074" s="124"/>
      <c r="J3074" s="125"/>
      <c r="K3074" s="128"/>
    </row>
    <row r="3075" spans="1:11" x14ac:dyDescent="0.3">
      <c r="A3075" s="73">
        <v>39381</v>
      </c>
      <c r="B3075" s="130">
        <v>1535.280029</v>
      </c>
      <c r="C3075" s="125">
        <f t="shared" si="196"/>
        <v>-1.6980419495427945E-2</v>
      </c>
      <c r="D3075" s="128">
        <f t="shared" si="197"/>
        <v>-16980.419495427945</v>
      </c>
      <c r="E3075" s="128" t="e">
        <f t="shared" ca="1" si="198"/>
        <v>#DIV/0!</v>
      </c>
      <c r="F3075" s="124"/>
      <c r="G3075" s="128"/>
      <c r="H3075" s="128"/>
      <c r="I3075" s="124"/>
      <c r="J3075" s="125"/>
      <c r="K3075" s="128"/>
    </row>
    <row r="3076" spans="1:11" x14ac:dyDescent="0.3">
      <c r="A3076" s="73">
        <v>39380</v>
      </c>
      <c r="B3076" s="130">
        <v>1514.400024</v>
      </c>
      <c r="C3076" s="125">
        <f t="shared" si="196"/>
        <v>-2.573967558420942E-2</v>
      </c>
      <c r="D3076" s="128">
        <f t="shared" si="197"/>
        <v>-25739.675584209421</v>
      </c>
      <c r="E3076" s="128" t="e">
        <f t="shared" ca="1" si="198"/>
        <v>#DIV/0!</v>
      </c>
      <c r="F3076" s="124"/>
      <c r="G3076" s="128"/>
      <c r="H3076" s="128"/>
      <c r="I3076" s="124"/>
      <c r="J3076" s="125"/>
      <c r="K3076" s="128"/>
    </row>
    <row r="3077" spans="1:11" x14ac:dyDescent="0.3">
      <c r="A3077" s="73">
        <v>39379</v>
      </c>
      <c r="B3077" s="130">
        <v>1515.880005</v>
      </c>
      <c r="C3077" s="125">
        <f t="shared" si="196"/>
        <v>-2.9818151301929885E-2</v>
      </c>
      <c r="D3077" s="128">
        <f t="shared" si="197"/>
        <v>-29818.151301929884</v>
      </c>
      <c r="E3077" s="128" t="e">
        <f t="shared" ca="1" si="198"/>
        <v>#DIV/0!</v>
      </c>
      <c r="F3077" s="124"/>
      <c r="G3077" s="128"/>
      <c r="H3077" s="128"/>
      <c r="I3077" s="124"/>
      <c r="J3077" s="125"/>
      <c r="K3077" s="128"/>
    </row>
    <row r="3078" spans="1:11" x14ac:dyDescent="0.3">
      <c r="A3078" s="73">
        <v>39378</v>
      </c>
      <c r="B3078" s="130">
        <v>1519.589966</v>
      </c>
      <c r="C3078" s="125">
        <f t="shared" si="196"/>
        <v>-2.9109067694075619E-2</v>
      </c>
      <c r="D3078" s="128">
        <f t="shared" si="197"/>
        <v>-29109.06769407562</v>
      </c>
      <c r="E3078" s="128" t="e">
        <f t="shared" ca="1" si="198"/>
        <v>#DIV/0!</v>
      </c>
      <c r="F3078" s="124"/>
      <c r="G3078" s="128"/>
      <c r="H3078" s="128"/>
      <c r="I3078" s="124"/>
      <c r="J3078" s="125"/>
      <c r="K3078" s="128"/>
    </row>
    <row r="3079" spans="1:11" x14ac:dyDescent="0.3">
      <c r="A3079" s="73">
        <v>39377</v>
      </c>
      <c r="B3079" s="130">
        <v>1506.329956</v>
      </c>
      <c r="C3079" s="125">
        <f t="shared" si="196"/>
        <v>-2.9789126042279013E-2</v>
      </c>
      <c r="D3079" s="128">
        <f t="shared" si="197"/>
        <v>-29789.126042279011</v>
      </c>
      <c r="E3079" s="128" t="e">
        <f t="shared" ca="1" si="198"/>
        <v>#DIV/0!</v>
      </c>
      <c r="F3079" s="124"/>
      <c r="G3079" s="128"/>
      <c r="H3079" s="128"/>
      <c r="I3079" s="124"/>
      <c r="J3079" s="125"/>
      <c r="K3079" s="128"/>
    </row>
    <row r="3080" spans="1:11" x14ac:dyDescent="0.3">
      <c r="A3080" s="73">
        <v>39374</v>
      </c>
      <c r="B3080" s="130">
        <v>1500.630005</v>
      </c>
      <c r="C3080" s="125">
        <f t="shared" ref="C3080:C3143" si="200">B3080/B3090-1</f>
        <v>-3.6569291176340335E-2</v>
      </c>
      <c r="D3080" s="128">
        <f t="shared" ref="D3080:D3143" si="201">C3080*$B$5</f>
        <v>-36569.291176340332</v>
      </c>
      <c r="E3080" s="128" t="e">
        <f t="shared" ref="E3080:E3143" ca="1" si="202">ABS(_xlfn.PERCENTILE.INC(OFFSET(D3080,0,0,Window),1-VaRLevel))</f>
        <v>#DIV/0!</v>
      </c>
      <c r="F3080" s="124"/>
      <c r="G3080" s="128"/>
      <c r="H3080" s="128"/>
      <c r="I3080" s="124"/>
      <c r="J3080" s="125"/>
      <c r="K3080" s="128"/>
    </row>
    <row r="3081" spans="1:11" x14ac:dyDescent="0.3">
      <c r="A3081" s="73">
        <v>39373</v>
      </c>
      <c r="B3081" s="130">
        <v>1540.079956</v>
      </c>
      <c r="C3081" s="125">
        <f t="shared" si="200"/>
        <v>-1.7889152866292779E-3</v>
      </c>
      <c r="D3081" s="128">
        <f t="shared" si="201"/>
        <v>-1788.9152866292779</v>
      </c>
      <c r="E3081" s="128" t="e">
        <f t="shared" ca="1" si="202"/>
        <v>#DIV/0!</v>
      </c>
      <c r="F3081" s="124"/>
      <c r="G3081" s="128"/>
      <c r="H3081" s="128"/>
      <c r="I3081" s="124"/>
      <c r="J3081" s="125"/>
      <c r="K3081" s="128"/>
    </row>
    <row r="3082" spans="1:11" x14ac:dyDescent="0.3">
      <c r="A3082" s="73">
        <v>39372</v>
      </c>
      <c r="B3082" s="130">
        <v>1541.23999</v>
      </c>
      <c r="C3082" s="125">
        <f t="shared" si="200"/>
        <v>1.0717295100894919E-3</v>
      </c>
      <c r="D3082" s="128">
        <f t="shared" si="201"/>
        <v>1071.7295100894919</v>
      </c>
      <c r="E3082" s="128" t="e">
        <f t="shared" ca="1" si="202"/>
        <v>#DIV/0!</v>
      </c>
      <c r="F3082" s="124"/>
      <c r="G3082" s="128"/>
      <c r="H3082" s="128"/>
      <c r="I3082" s="124"/>
      <c r="J3082" s="125"/>
      <c r="K3082" s="128"/>
    </row>
    <row r="3083" spans="1:11" x14ac:dyDescent="0.3">
      <c r="A3083" s="73">
        <v>39371</v>
      </c>
      <c r="B3083" s="130">
        <v>1538.530029</v>
      </c>
      <c r="C3083" s="125">
        <f t="shared" si="200"/>
        <v>-5.2371775885726723E-3</v>
      </c>
      <c r="D3083" s="128">
        <f t="shared" si="201"/>
        <v>-5237.177588572672</v>
      </c>
      <c r="E3083" s="128" t="e">
        <f t="shared" ca="1" si="202"/>
        <v>#DIV/0!</v>
      </c>
      <c r="F3083" s="124"/>
      <c r="G3083" s="128"/>
      <c r="H3083" s="128"/>
      <c r="I3083" s="124"/>
      <c r="J3083" s="125"/>
      <c r="K3083" s="128"/>
    </row>
    <row r="3084" spans="1:11" x14ac:dyDescent="0.3">
      <c r="A3084" s="73">
        <v>39370</v>
      </c>
      <c r="B3084" s="130">
        <v>1548.709961</v>
      </c>
      <c r="C3084" s="125">
        <f t="shared" si="200"/>
        <v>1.0794303688994589E-3</v>
      </c>
      <c r="D3084" s="128">
        <f t="shared" si="201"/>
        <v>1079.4303688994589</v>
      </c>
      <c r="E3084" s="128" t="e">
        <f t="shared" ca="1" si="202"/>
        <v>#DIV/0!</v>
      </c>
      <c r="F3084" s="124"/>
      <c r="G3084" s="128"/>
      <c r="H3084" s="128"/>
      <c r="I3084" s="124"/>
      <c r="J3084" s="125"/>
      <c r="K3084" s="128"/>
    </row>
    <row r="3085" spans="1:11" x14ac:dyDescent="0.3">
      <c r="A3085" s="73">
        <v>39367</v>
      </c>
      <c r="B3085" s="130">
        <v>1561.8000489999999</v>
      </c>
      <c r="C3085" s="125">
        <f t="shared" si="200"/>
        <v>2.2957294252497151E-2</v>
      </c>
      <c r="D3085" s="128">
        <f t="shared" si="201"/>
        <v>22957.294252497151</v>
      </c>
      <c r="E3085" s="128" t="e">
        <f t="shared" ca="1" si="202"/>
        <v>#DIV/0!</v>
      </c>
      <c r="F3085" s="124"/>
      <c r="G3085" s="128"/>
      <c r="H3085" s="128"/>
      <c r="I3085" s="124"/>
      <c r="J3085" s="125"/>
      <c r="K3085" s="128"/>
    </row>
    <row r="3086" spans="1:11" x14ac:dyDescent="0.3">
      <c r="A3086" s="73">
        <v>39366</v>
      </c>
      <c r="B3086" s="130">
        <v>1554.410034</v>
      </c>
      <c r="C3086" s="125">
        <f t="shared" si="200"/>
        <v>1.5038742131153748E-2</v>
      </c>
      <c r="D3086" s="128">
        <f t="shared" si="201"/>
        <v>15038.742131153749</v>
      </c>
      <c r="E3086" s="128" t="e">
        <f t="shared" ca="1" si="202"/>
        <v>#DIV/0!</v>
      </c>
      <c r="F3086" s="124"/>
      <c r="G3086" s="128"/>
      <c r="H3086" s="128"/>
      <c r="I3086" s="124"/>
      <c r="J3086" s="125"/>
      <c r="K3086" s="128"/>
    </row>
    <row r="3087" spans="1:11" x14ac:dyDescent="0.3">
      <c r="A3087" s="73">
        <v>39365</v>
      </c>
      <c r="B3087" s="130">
        <v>1562.469971</v>
      </c>
      <c r="C3087" s="125">
        <f t="shared" si="200"/>
        <v>2.4288344148701846E-2</v>
      </c>
      <c r="D3087" s="128">
        <f t="shared" si="201"/>
        <v>24288.344148701846</v>
      </c>
      <c r="E3087" s="128" t="e">
        <f t="shared" ca="1" si="202"/>
        <v>#DIV/0!</v>
      </c>
      <c r="F3087" s="124"/>
      <c r="G3087" s="128"/>
      <c r="H3087" s="128"/>
      <c r="I3087" s="124"/>
      <c r="J3087" s="125"/>
      <c r="K3087" s="128"/>
    </row>
    <row r="3088" spans="1:11" x14ac:dyDescent="0.3">
      <c r="A3088" s="73">
        <v>39364</v>
      </c>
      <c r="B3088" s="130">
        <v>1565.150024</v>
      </c>
      <c r="C3088" s="125">
        <f t="shared" si="200"/>
        <v>3.1597514010784922E-2</v>
      </c>
      <c r="D3088" s="128">
        <f t="shared" si="201"/>
        <v>31597.514010784922</v>
      </c>
      <c r="E3088" s="128" t="e">
        <f t="shared" ca="1" si="202"/>
        <v>#DIV/0!</v>
      </c>
      <c r="F3088" s="124"/>
      <c r="G3088" s="128"/>
      <c r="H3088" s="128"/>
      <c r="I3088" s="124"/>
      <c r="J3088" s="125"/>
      <c r="K3088" s="128"/>
    </row>
    <row r="3089" spans="1:11" x14ac:dyDescent="0.3">
      <c r="A3089" s="73">
        <v>39363</v>
      </c>
      <c r="B3089" s="130">
        <v>1552.579956</v>
      </c>
      <c r="C3089" s="125">
        <f t="shared" si="200"/>
        <v>2.296190788825303E-2</v>
      </c>
      <c r="D3089" s="128">
        <f t="shared" si="201"/>
        <v>22961.90788825303</v>
      </c>
      <c r="E3089" s="128" t="e">
        <f t="shared" ca="1" si="202"/>
        <v>#DIV/0!</v>
      </c>
      <c r="F3089" s="124"/>
      <c r="G3089" s="128"/>
      <c r="H3089" s="128"/>
      <c r="I3089" s="124"/>
      <c r="J3089" s="125"/>
      <c r="K3089" s="128"/>
    </row>
    <row r="3090" spans="1:11" x14ac:dyDescent="0.3">
      <c r="A3090" s="73">
        <v>39360</v>
      </c>
      <c r="B3090" s="130">
        <v>1557.589966</v>
      </c>
      <c r="C3090" s="125">
        <f t="shared" si="200"/>
        <v>2.0868403080452236E-2</v>
      </c>
      <c r="D3090" s="128">
        <f t="shared" si="201"/>
        <v>20868.403080452237</v>
      </c>
      <c r="E3090" s="128" t="e">
        <f t="shared" ca="1" si="202"/>
        <v>#DIV/0!</v>
      </c>
      <c r="F3090" s="124"/>
      <c r="G3090" s="128"/>
      <c r="H3090" s="128"/>
      <c r="I3090" s="124"/>
      <c r="J3090" s="125"/>
      <c r="K3090" s="128"/>
    </row>
    <row r="3091" spans="1:11" x14ac:dyDescent="0.3">
      <c r="A3091" s="73">
        <v>39359</v>
      </c>
      <c r="B3091" s="130">
        <v>1542.839966</v>
      </c>
      <c r="C3091" s="125">
        <f t="shared" si="200"/>
        <v>1.5861706008230447E-2</v>
      </c>
      <c r="D3091" s="128">
        <f t="shared" si="201"/>
        <v>15861.706008230447</v>
      </c>
      <c r="E3091" s="128" t="e">
        <f t="shared" ca="1" si="202"/>
        <v>#DIV/0!</v>
      </c>
      <c r="F3091" s="124"/>
      <c r="G3091" s="128"/>
      <c r="H3091" s="128"/>
      <c r="I3091" s="124"/>
      <c r="J3091" s="125"/>
      <c r="K3091" s="128"/>
    </row>
    <row r="3092" spans="1:11" x14ac:dyDescent="0.3">
      <c r="A3092" s="73">
        <v>39358</v>
      </c>
      <c r="B3092" s="130">
        <v>1539.589966</v>
      </c>
      <c r="C3092" s="125">
        <f t="shared" si="200"/>
        <v>6.9062979795802004E-3</v>
      </c>
      <c r="D3092" s="128">
        <f t="shared" si="201"/>
        <v>6906.2979795802003</v>
      </c>
      <c r="E3092" s="128" t="e">
        <f t="shared" ca="1" si="202"/>
        <v>#DIV/0!</v>
      </c>
      <c r="F3092" s="124"/>
      <c r="G3092" s="128"/>
      <c r="H3092" s="128"/>
      <c r="I3092" s="124"/>
      <c r="J3092" s="125"/>
      <c r="K3092" s="128"/>
    </row>
    <row r="3093" spans="1:11" x14ac:dyDescent="0.3">
      <c r="A3093" s="73">
        <v>39357</v>
      </c>
      <c r="B3093" s="130">
        <v>1546.630005</v>
      </c>
      <c r="C3093" s="125">
        <f t="shared" si="200"/>
        <v>1.7667014625575073E-2</v>
      </c>
      <c r="D3093" s="128">
        <f t="shared" si="201"/>
        <v>17667.014625575073</v>
      </c>
      <c r="E3093" s="128" t="e">
        <f t="shared" ca="1" si="202"/>
        <v>#DIV/0!</v>
      </c>
      <c r="F3093" s="124"/>
      <c r="G3093" s="128"/>
      <c r="H3093" s="128"/>
      <c r="I3093" s="124"/>
      <c r="J3093" s="125"/>
      <c r="K3093" s="128"/>
    </row>
    <row r="3094" spans="1:11" x14ac:dyDescent="0.3">
      <c r="A3094" s="73">
        <v>39356</v>
      </c>
      <c r="B3094" s="130">
        <v>1547.040039</v>
      </c>
      <c r="C3094" s="125">
        <f t="shared" si="200"/>
        <v>4.7668718962483148E-2</v>
      </c>
      <c r="D3094" s="128">
        <f t="shared" si="201"/>
        <v>47668.718962483144</v>
      </c>
      <c r="E3094" s="128" t="e">
        <f t="shared" ca="1" si="202"/>
        <v>#DIV/0!</v>
      </c>
      <c r="F3094" s="124"/>
      <c r="G3094" s="128"/>
      <c r="H3094" s="128"/>
      <c r="I3094" s="124"/>
      <c r="J3094" s="125"/>
      <c r="K3094" s="128"/>
    </row>
    <row r="3095" spans="1:11" x14ac:dyDescent="0.3">
      <c r="A3095" s="73">
        <v>39353</v>
      </c>
      <c r="B3095" s="130">
        <v>1526.75</v>
      </c>
      <c r="C3095" s="125">
        <f t="shared" si="200"/>
        <v>2.863399023075619E-2</v>
      </c>
      <c r="D3095" s="128">
        <f t="shared" si="201"/>
        <v>28633.99023075619</v>
      </c>
      <c r="E3095" s="128" t="e">
        <f t="shared" ca="1" si="202"/>
        <v>#DIV/0!</v>
      </c>
      <c r="F3095" s="124"/>
      <c r="G3095" s="128"/>
      <c r="H3095" s="128"/>
      <c r="I3095" s="124"/>
      <c r="J3095" s="125"/>
      <c r="K3095" s="128"/>
    </row>
    <row r="3096" spans="1:11" x14ac:dyDescent="0.3">
      <c r="A3096" s="73">
        <v>39352</v>
      </c>
      <c r="B3096" s="130">
        <v>1531.380005</v>
      </c>
      <c r="C3096" s="125">
        <f t="shared" si="200"/>
        <v>3.19620307733679E-2</v>
      </c>
      <c r="D3096" s="128">
        <f t="shared" si="201"/>
        <v>31962.0307733679</v>
      </c>
      <c r="E3096" s="128" t="e">
        <f t="shared" ca="1" si="202"/>
        <v>#DIV/0!</v>
      </c>
      <c r="F3096" s="124"/>
      <c r="G3096" s="128"/>
      <c r="H3096" s="128"/>
      <c r="I3096" s="124"/>
      <c r="J3096" s="125"/>
      <c r="K3096" s="128"/>
    </row>
    <row r="3097" spans="1:11" x14ac:dyDescent="0.3">
      <c r="A3097" s="73">
        <v>39351</v>
      </c>
      <c r="B3097" s="130">
        <v>1525.420044</v>
      </c>
      <c r="C3097" s="125">
        <f t="shared" si="200"/>
        <v>3.6600602653350522E-2</v>
      </c>
      <c r="D3097" s="128">
        <f t="shared" si="201"/>
        <v>36600.602653350521</v>
      </c>
      <c r="E3097" s="128" t="e">
        <f t="shared" ca="1" si="202"/>
        <v>#DIV/0!</v>
      </c>
      <c r="F3097" s="124"/>
      <c r="G3097" s="128"/>
      <c r="H3097" s="128"/>
      <c r="I3097" s="124"/>
      <c r="J3097" s="125"/>
      <c r="K3097" s="128"/>
    </row>
    <row r="3098" spans="1:11" x14ac:dyDescent="0.3">
      <c r="A3098" s="73">
        <v>39350</v>
      </c>
      <c r="B3098" s="130">
        <v>1517.209961</v>
      </c>
      <c r="C3098" s="125">
        <f t="shared" si="200"/>
        <v>3.1070528043483314E-2</v>
      </c>
      <c r="D3098" s="128">
        <f t="shared" si="201"/>
        <v>31070.528043483315</v>
      </c>
      <c r="E3098" s="128" t="e">
        <f t="shared" ca="1" si="202"/>
        <v>#DIV/0!</v>
      </c>
      <c r="F3098" s="124"/>
      <c r="G3098" s="128"/>
      <c r="H3098" s="128"/>
      <c r="I3098" s="124"/>
      <c r="J3098" s="125"/>
      <c r="K3098" s="128"/>
    </row>
    <row r="3099" spans="1:11" x14ac:dyDescent="0.3">
      <c r="A3099" s="73">
        <v>39349</v>
      </c>
      <c r="B3099" s="130">
        <v>1517.7299800000001</v>
      </c>
      <c r="C3099" s="125">
        <f t="shared" si="200"/>
        <v>4.548462576892387E-2</v>
      </c>
      <c r="D3099" s="128">
        <f t="shared" si="201"/>
        <v>45484.62576892387</v>
      </c>
      <c r="E3099" s="128" t="e">
        <f t="shared" ca="1" si="202"/>
        <v>#DIV/0!</v>
      </c>
      <c r="F3099" s="124"/>
      <c r="G3099" s="128"/>
      <c r="H3099" s="128"/>
      <c r="I3099" s="124"/>
      <c r="J3099" s="125"/>
      <c r="K3099" s="128"/>
    </row>
    <row r="3100" spans="1:11" x14ac:dyDescent="0.3">
      <c r="A3100" s="73">
        <v>39346</v>
      </c>
      <c r="B3100" s="130">
        <v>1525.75</v>
      </c>
      <c r="C3100" s="125">
        <f t="shared" si="200"/>
        <v>4.9671458543633529E-2</v>
      </c>
      <c r="D3100" s="128">
        <f t="shared" si="201"/>
        <v>49671.458543633526</v>
      </c>
      <c r="E3100" s="128" t="e">
        <f t="shared" ca="1" si="202"/>
        <v>#DIV/0!</v>
      </c>
      <c r="F3100" s="124"/>
      <c r="G3100" s="128"/>
      <c r="H3100" s="128"/>
      <c r="I3100" s="124"/>
      <c r="J3100" s="125"/>
      <c r="K3100" s="128"/>
    </row>
    <row r="3101" spans="1:11" x14ac:dyDescent="0.3">
      <c r="A3101" s="73">
        <v>39345</v>
      </c>
      <c r="B3101" s="130">
        <v>1518.75</v>
      </c>
      <c r="C3101" s="125">
        <f t="shared" si="200"/>
        <v>2.7188765796050562E-2</v>
      </c>
      <c r="D3101" s="128">
        <f t="shared" si="201"/>
        <v>27188.765796050564</v>
      </c>
      <c r="E3101" s="128" t="e">
        <f t="shared" ca="1" si="202"/>
        <v>#DIV/0!</v>
      </c>
      <c r="F3101" s="124"/>
      <c r="G3101" s="128"/>
      <c r="H3101" s="128"/>
      <c r="I3101" s="124"/>
      <c r="J3101" s="125"/>
      <c r="K3101" s="128"/>
    </row>
    <row r="3102" spans="1:11" x14ac:dyDescent="0.3">
      <c r="A3102" s="73">
        <v>39344</v>
      </c>
      <c r="B3102" s="130">
        <v>1529.030029</v>
      </c>
      <c r="C3102" s="125">
        <f t="shared" si="200"/>
        <v>3.8538595315457336E-2</v>
      </c>
      <c r="D3102" s="128">
        <f t="shared" si="201"/>
        <v>38538.595315457336</v>
      </c>
      <c r="E3102" s="128" t="e">
        <f t="shared" ca="1" si="202"/>
        <v>#DIV/0!</v>
      </c>
      <c r="F3102" s="124"/>
      <c r="G3102" s="128"/>
      <c r="H3102" s="128"/>
      <c r="I3102" s="124"/>
      <c r="J3102" s="125"/>
      <c r="K3102" s="128"/>
    </row>
    <row r="3103" spans="1:11" x14ac:dyDescent="0.3">
      <c r="A3103" s="73">
        <v>39343</v>
      </c>
      <c r="B3103" s="130">
        <v>1519.780029</v>
      </c>
      <c r="C3103" s="125">
        <f t="shared" si="200"/>
        <v>2.0383762876230005E-2</v>
      </c>
      <c r="D3103" s="128">
        <f t="shared" si="201"/>
        <v>20383.762876230005</v>
      </c>
      <c r="E3103" s="128" t="e">
        <f t="shared" ca="1" si="202"/>
        <v>#DIV/0!</v>
      </c>
      <c r="F3103" s="124"/>
      <c r="G3103" s="128"/>
      <c r="H3103" s="128"/>
      <c r="I3103" s="124"/>
      <c r="J3103" s="125"/>
      <c r="K3103" s="128"/>
    </row>
    <row r="3104" spans="1:11" x14ac:dyDescent="0.3">
      <c r="A3104" s="73">
        <v>39342</v>
      </c>
      <c r="B3104" s="130">
        <v>1476.650024</v>
      </c>
      <c r="C3104" s="125">
        <f t="shared" si="200"/>
        <v>1.8046486190859135E-3</v>
      </c>
      <c r="D3104" s="128">
        <f t="shared" si="201"/>
        <v>1804.6486190859134</v>
      </c>
      <c r="E3104" s="128" t="e">
        <f t="shared" ca="1" si="202"/>
        <v>#DIV/0!</v>
      </c>
      <c r="F3104" s="124"/>
      <c r="G3104" s="128"/>
      <c r="H3104" s="128"/>
      <c r="I3104" s="124"/>
      <c r="J3104" s="125"/>
      <c r="K3104" s="128"/>
    </row>
    <row r="3105" spans="1:11" x14ac:dyDescent="0.3">
      <c r="A3105" s="73">
        <v>39339</v>
      </c>
      <c r="B3105" s="130">
        <v>1484.25</v>
      </c>
      <c r="C3105" s="125">
        <f t="shared" si="200"/>
        <v>1.8255525867955757E-2</v>
      </c>
      <c r="D3105" s="128">
        <f t="shared" si="201"/>
        <v>18255.525867955759</v>
      </c>
      <c r="E3105" s="128" t="e">
        <f t="shared" ca="1" si="202"/>
        <v>#DIV/0!</v>
      </c>
      <c r="F3105" s="124"/>
      <c r="G3105" s="128"/>
      <c r="H3105" s="128"/>
      <c r="I3105" s="124"/>
      <c r="J3105" s="125"/>
      <c r="K3105" s="128"/>
    </row>
    <row r="3106" spans="1:11" x14ac:dyDescent="0.3">
      <c r="A3106" s="73">
        <v>39338</v>
      </c>
      <c r="B3106" s="130">
        <v>1483.9499510000001</v>
      </c>
      <c r="C3106" s="125">
        <f t="shared" si="200"/>
        <v>1.3793204392843039E-2</v>
      </c>
      <c r="D3106" s="128">
        <f t="shared" si="201"/>
        <v>13793.204392843039</v>
      </c>
      <c r="E3106" s="128" t="e">
        <f t="shared" ca="1" si="202"/>
        <v>#DIV/0!</v>
      </c>
      <c r="F3106" s="124"/>
      <c r="G3106" s="128"/>
      <c r="H3106" s="128"/>
      <c r="I3106" s="124"/>
      <c r="J3106" s="125"/>
      <c r="K3106" s="128"/>
    </row>
    <row r="3107" spans="1:11" x14ac:dyDescent="0.3">
      <c r="A3107" s="73">
        <v>39337</v>
      </c>
      <c r="B3107" s="130">
        <v>1471.5600589999999</v>
      </c>
      <c r="C3107" s="125">
        <f t="shared" si="200"/>
        <v>2.7367473547510457E-2</v>
      </c>
      <c r="D3107" s="128">
        <f t="shared" si="201"/>
        <v>27367.473547510457</v>
      </c>
      <c r="E3107" s="128" t="e">
        <f t="shared" ca="1" si="202"/>
        <v>#DIV/0!</v>
      </c>
      <c r="F3107" s="124"/>
      <c r="G3107" s="128"/>
      <c r="H3107" s="128"/>
      <c r="I3107" s="124"/>
      <c r="J3107" s="125"/>
      <c r="K3107" s="128"/>
    </row>
    <row r="3108" spans="1:11" x14ac:dyDescent="0.3">
      <c r="A3108" s="73">
        <v>39336</v>
      </c>
      <c r="B3108" s="130">
        <v>1471.48999</v>
      </c>
      <c r="C3108" s="125">
        <f t="shared" si="200"/>
        <v>3.2042425125851093E-3</v>
      </c>
      <c r="D3108" s="128">
        <f t="shared" si="201"/>
        <v>3204.2425125851091</v>
      </c>
      <c r="E3108" s="128" t="e">
        <f t="shared" ca="1" si="202"/>
        <v>#DIV/0!</v>
      </c>
      <c r="F3108" s="124"/>
      <c r="G3108" s="128"/>
      <c r="H3108" s="128"/>
      <c r="I3108" s="124"/>
      <c r="J3108" s="125"/>
      <c r="K3108" s="128"/>
    </row>
    <row r="3109" spans="1:11" x14ac:dyDescent="0.3">
      <c r="A3109" s="73">
        <v>39335</v>
      </c>
      <c r="B3109" s="130">
        <v>1451.6999510000001</v>
      </c>
      <c r="C3109" s="125">
        <f t="shared" si="200"/>
        <v>-1.8703937550119121E-2</v>
      </c>
      <c r="D3109" s="128">
        <f t="shared" si="201"/>
        <v>-18703.937550119121</v>
      </c>
      <c r="E3109" s="128" t="e">
        <f t="shared" ca="1" si="202"/>
        <v>#DIV/0!</v>
      </c>
      <c r="F3109" s="124"/>
      <c r="G3109" s="128"/>
      <c r="H3109" s="128"/>
      <c r="I3109" s="124"/>
      <c r="J3109" s="125"/>
      <c r="K3109" s="128"/>
    </row>
    <row r="3110" spans="1:11" x14ac:dyDescent="0.3">
      <c r="A3110" s="73">
        <v>39332</v>
      </c>
      <c r="B3110" s="130">
        <v>1453.5500489999999</v>
      </c>
      <c r="C3110" s="125">
        <f t="shared" si="200"/>
        <v>-6.1196246153846223E-3</v>
      </c>
      <c r="D3110" s="128">
        <f t="shared" si="201"/>
        <v>-6119.6246153846223</v>
      </c>
      <c r="E3110" s="128" t="e">
        <f t="shared" ca="1" si="202"/>
        <v>#DIV/0!</v>
      </c>
      <c r="F3110" s="124"/>
      <c r="G3110" s="128"/>
      <c r="H3110" s="128"/>
      <c r="I3110" s="124"/>
      <c r="J3110" s="125"/>
      <c r="K3110" s="128"/>
    </row>
    <row r="3111" spans="1:11" x14ac:dyDescent="0.3">
      <c r="A3111" s="73">
        <v>39331</v>
      </c>
      <c r="B3111" s="130">
        <v>1478.5500489999999</v>
      </c>
      <c r="C3111" s="125">
        <f t="shared" si="200"/>
        <v>9.8903082052610447E-3</v>
      </c>
      <c r="D3111" s="128">
        <f t="shared" si="201"/>
        <v>9890.3082052610443</v>
      </c>
      <c r="E3111" s="128" t="e">
        <f t="shared" ca="1" si="202"/>
        <v>#DIV/0!</v>
      </c>
      <c r="F3111" s="124"/>
      <c r="G3111" s="128"/>
      <c r="H3111" s="128"/>
      <c r="I3111" s="124"/>
      <c r="J3111" s="125"/>
      <c r="K3111" s="128"/>
    </row>
    <row r="3112" spans="1:11" x14ac:dyDescent="0.3">
      <c r="A3112" s="73">
        <v>39330</v>
      </c>
      <c r="B3112" s="130">
        <v>1472.290039</v>
      </c>
      <c r="C3112" s="125">
        <f t="shared" si="200"/>
        <v>1.7393197583452702E-2</v>
      </c>
      <c r="D3112" s="128">
        <f t="shared" si="201"/>
        <v>17393.1975834527</v>
      </c>
      <c r="E3112" s="128" t="e">
        <f t="shared" ca="1" si="202"/>
        <v>#DIV/0!</v>
      </c>
      <c r="F3112" s="124"/>
      <c r="G3112" s="128"/>
      <c r="H3112" s="128"/>
      <c r="I3112" s="124"/>
      <c r="J3112" s="125"/>
      <c r="K3112" s="128"/>
    </row>
    <row r="3113" spans="1:11" x14ac:dyDescent="0.3">
      <c r="A3113" s="73">
        <v>39329</v>
      </c>
      <c r="B3113" s="130">
        <v>1489.420044</v>
      </c>
      <c r="C3113" s="125">
        <f t="shared" si="200"/>
        <v>3.0348305844096091E-2</v>
      </c>
      <c r="D3113" s="128">
        <f t="shared" si="201"/>
        <v>30348.305844096092</v>
      </c>
      <c r="E3113" s="128" t="e">
        <f t="shared" ca="1" si="202"/>
        <v>#DIV/0!</v>
      </c>
      <c r="F3113" s="124"/>
      <c r="G3113" s="128"/>
      <c r="H3113" s="128"/>
      <c r="I3113" s="124"/>
      <c r="J3113" s="125"/>
      <c r="K3113" s="128"/>
    </row>
    <row r="3114" spans="1:11" x14ac:dyDescent="0.3">
      <c r="A3114" s="73">
        <v>39325</v>
      </c>
      <c r="B3114" s="130">
        <v>1473.98999</v>
      </c>
      <c r="C3114" s="125">
        <f t="shared" si="200"/>
        <v>1.9399179872298777E-2</v>
      </c>
      <c r="D3114" s="128">
        <f t="shared" si="201"/>
        <v>19399.179872298777</v>
      </c>
      <c r="E3114" s="128" t="e">
        <f t="shared" ca="1" si="202"/>
        <v>#DIV/0!</v>
      </c>
      <c r="F3114" s="124"/>
      <c r="G3114" s="128"/>
      <c r="H3114" s="128"/>
      <c r="I3114" s="124"/>
      <c r="J3114" s="125"/>
      <c r="K3114" s="128"/>
    </row>
    <row r="3115" spans="1:11" x14ac:dyDescent="0.3">
      <c r="A3115" s="73">
        <v>39324</v>
      </c>
      <c r="B3115" s="130">
        <v>1457.6400149999999</v>
      </c>
      <c r="C3115" s="125">
        <f t="shared" si="200"/>
        <v>3.2856926274108744E-2</v>
      </c>
      <c r="D3115" s="128">
        <f t="shared" si="201"/>
        <v>32856.926274108744</v>
      </c>
      <c r="E3115" s="128" t="e">
        <f t="shared" ca="1" si="202"/>
        <v>#DIV/0!</v>
      </c>
      <c r="F3115" s="124"/>
      <c r="G3115" s="128"/>
      <c r="H3115" s="128"/>
      <c r="I3115" s="124"/>
      <c r="J3115" s="125"/>
      <c r="K3115" s="128"/>
    </row>
    <row r="3116" spans="1:11" x14ac:dyDescent="0.3">
      <c r="A3116" s="73">
        <v>39323</v>
      </c>
      <c r="B3116" s="130">
        <v>1463.76001</v>
      </c>
      <c r="C3116" s="125">
        <f t="shared" si="200"/>
        <v>4.0563063188732595E-2</v>
      </c>
      <c r="D3116" s="128">
        <f t="shared" si="201"/>
        <v>40563.063188732594</v>
      </c>
      <c r="E3116" s="128" t="e">
        <f t="shared" ca="1" si="202"/>
        <v>#DIV/0!</v>
      </c>
      <c r="F3116" s="124"/>
      <c r="G3116" s="128"/>
      <c r="H3116" s="128"/>
      <c r="I3116" s="124"/>
      <c r="J3116" s="125"/>
      <c r="K3116" s="128"/>
    </row>
    <row r="3117" spans="1:11" x14ac:dyDescent="0.3">
      <c r="A3117" s="73">
        <v>39322</v>
      </c>
      <c r="B3117" s="130">
        <v>1432.3599850000001</v>
      </c>
      <c r="C3117" s="125">
        <f t="shared" si="200"/>
        <v>4.0797635123370757E-3</v>
      </c>
      <c r="D3117" s="128">
        <f t="shared" si="201"/>
        <v>4079.7635123370756</v>
      </c>
      <c r="E3117" s="128" t="e">
        <f t="shared" ca="1" si="202"/>
        <v>#DIV/0!</v>
      </c>
      <c r="F3117" s="124"/>
      <c r="G3117" s="128"/>
      <c r="H3117" s="128"/>
      <c r="I3117" s="124"/>
      <c r="J3117" s="125"/>
      <c r="K3117" s="128"/>
    </row>
    <row r="3118" spans="1:11" x14ac:dyDescent="0.3">
      <c r="A3118" s="73">
        <v>39321</v>
      </c>
      <c r="B3118" s="130">
        <v>1466.790039</v>
      </c>
      <c r="C3118" s="125">
        <f t="shared" si="200"/>
        <v>9.5462892519637688E-3</v>
      </c>
      <c r="D3118" s="128">
        <f t="shared" si="201"/>
        <v>9546.289251963768</v>
      </c>
      <c r="E3118" s="128" t="e">
        <f t="shared" ca="1" si="202"/>
        <v>#DIV/0!</v>
      </c>
      <c r="F3118" s="124"/>
      <c r="G3118" s="128"/>
      <c r="H3118" s="128"/>
      <c r="I3118" s="124"/>
      <c r="J3118" s="125"/>
      <c r="K3118" s="128"/>
    </row>
    <row r="3119" spans="1:11" x14ac:dyDescent="0.3">
      <c r="A3119" s="73">
        <v>39318</v>
      </c>
      <c r="B3119" s="130">
        <v>1479.369995</v>
      </c>
      <c r="C3119" s="125">
        <f t="shared" si="200"/>
        <v>1.7700379553737156E-2</v>
      </c>
      <c r="D3119" s="128">
        <f t="shared" si="201"/>
        <v>17700.379553737155</v>
      </c>
      <c r="E3119" s="128" t="e">
        <f t="shared" ca="1" si="202"/>
        <v>#DIV/0!</v>
      </c>
      <c r="F3119" s="124"/>
      <c r="G3119" s="128"/>
      <c r="H3119" s="128"/>
      <c r="I3119" s="124"/>
      <c r="J3119" s="125"/>
      <c r="K3119" s="128"/>
    </row>
    <row r="3120" spans="1:11" x14ac:dyDescent="0.3">
      <c r="A3120" s="73">
        <v>39317</v>
      </c>
      <c r="B3120" s="130">
        <v>1462.5</v>
      </c>
      <c r="C3120" s="125">
        <f t="shared" si="200"/>
        <v>6.4758784522498392E-3</v>
      </c>
      <c r="D3120" s="128">
        <f t="shared" si="201"/>
        <v>6475.878452249839</v>
      </c>
      <c r="E3120" s="128" t="e">
        <f t="shared" ca="1" si="202"/>
        <v>#DIV/0!</v>
      </c>
      <c r="F3120" s="124"/>
      <c r="G3120" s="128"/>
      <c r="H3120" s="128"/>
      <c r="I3120" s="124"/>
      <c r="J3120" s="125"/>
      <c r="K3120" s="128"/>
    </row>
    <row r="3121" spans="1:11" x14ac:dyDescent="0.3">
      <c r="A3121" s="73">
        <v>39316</v>
      </c>
      <c r="B3121" s="130">
        <v>1464.0699460000001</v>
      </c>
      <c r="C3121" s="125">
        <f t="shared" si="200"/>
        <v>-2.2317373887754677E-2</v>
      </c>
      <c r="D3121" s="128">
        <f t="shared" si="201"/>
        <v>-22317.373887754678</v>
      </c>
      <c r="E3121" s="128" t="e">
        <f t="shared" ca="1" si="202"/>
        <v>#DIV/0!</v>
      </c>
      <c r="F3121" s="124"/>
      <c r="G3121" s="128"/>
      <c r="H3121" s="128"/>
      <c r="I3121" s="124"/>
      <c r="J3121" s="125"/>
      <c r="K3121" s="128"/>
    </row>
    <row r="3122" spans="1:11" x14ac:dyDescent="0.3">
      <c r="A3122" s="73">
        <v>39315</v>
      </c>
      <c r="B3122" s="130">
        <v>1447.119995</v>
      </c>
      <c r="C3122" s="125">
        <f t="shared" si="200"/>
        <v>-2.0037764206562447E-2</v>
      </c>
      <c r="D3122" s="128">
        <f t="shared" si="201"/>
        <v>-20037.764206562446</v>
      </c>
      <c r="E3122" s="128" t="e">
        <f t="shared" ca="1" si="202"/>
        <v>#DIV/0!</v>
      </c>
      <c r="F3122" s="124"/>
      <c r="G3122" s="128"/>
      <c r="H3122" s="128"/>
      <c r="I3122" s="124"/>
      <c r="J3122" s="125"/>
      <c r="K3122" s="128"/>
    </row>
    <row r="3123" spans="1:11" x14ac:dyDescent="0.3">
      <c r="A3123" s="73">
        <v>39314</v>
      </c>
      <c r="B3123" s="130">
        <v>1445.5500489999999</v>
      </c>
      <c r="C3123" s="125">
        <f t="shared" si="200"/>
        <v>-1.5071504041680894E-2</v>
      </c>
      <c r="D3123" s="128">
        <f t="shared" si="201"/>
        <v>-15071.504041680895</v>
      </c>
      <c r="E3123" s="128" t="e">
        <f t="shared" ca="1" si="202"/>
        <v>#DIV/0!</v>
      </c>
      <c r="F3123" s="124"/>
      <c r="G3123" s="128"/>
      <c r="H3123" s="128"/>
      <c r="I3123" s="124"/>
      <c r="J3123" s="125"/>
      <c r="K3123" s="128"/>
    </row>
    <row r="3124" spans="1:11" x14ac:dyDescent="0.3">
      <c r="A3124" s="73">
        <v>39311</v>
      </c>
      <c r="B3124" s="130">
        <v>1445.9399410000001</v>
      </c>
      <c r="C3124" s="125">
        <f t="shared" si="200"/>
        <v>8.9876777453332668E-3</v>
      </c>
      <c r="D3124" s="128">
        <f t="shared" si="201"/>
        <v>8987.677745333267</v>
      </c>
      <c r="E3124" s="128" t="e">
        <f t="shared" ca="1" si="202"/>
        <v>#DIV/0!</v>
      </c>
      <c r="F3124" s="124"/>
      <c r="G3124" s="128"/>
      <c r="H3124" s="128"/>
      <c r="I3124" s="124"/>
      <c r="J3124" s="125"/>
      <c r="K3124" s="128"/>
    </row>
    <row r="3125" spans="1:11" x14ac:dyDescent="0.3">
      <c r="A3125" s="73">
        <v>39310</v>
      </c>
      <c r="B3125" s="130">
        <v>1411.2700199999999</v>
      </c>
      <c r="C3125" s="125">
        <f t="shared" si="200"/>
        <v>-4.1386994313247438E-2</v>
      </c>
      <c r="D3125" s="128">
        <f t="shared" si="201"/>
        <v>-41386.994313247436</v>
      </c>
      <c r="E3125" s="128" t="e">
        <f t="shared" ca="1" si="202"/>
        <v>#DIV/0!</v>
      </c>
      <c r="F3125" s="124"/>
      <c r="G3125" s="128"/>
      <c r="H3125" s="128"/>
      <c r="I3125" s="124"/>
      <c r="J3125" s="125"/>
      <c r="K3125" s="128"/>
    </row>
    <row r="3126" spans="1:11" x14ac:dyDescent="0.3">
      <c r="A3126" s="73">
        <v>39309</v>
      </c>
      <c r="B3126" s="130">
        <v>1406.6999510000001</v>
      </c>
      <c r="C3126" s="125">
        <f t="shared" si="200"/>
        <v>-4.0325898732285759E-2</v>
      </c>
      <c r="D3126" s="128">
        <f t="shared" si="201"/>
        <v>-40325.898732285757</v>
      </c>
      <c r="E3126" s="128" t="e">
        <f t="shared" ca="1" si="202"/>
        <v>#DIV/0!</v>
      </c>
      <c r="F3126" s="124"/>
      <c r="G3126" s="128"/>
      <c r="H3126" s="128"/>
      <c r="I3126" s="124"/>
      <c r="J3126" s="125"/>
      <c r="K3126" s="128"/>
    </row>
    <row r="3127" spans="1:11" x14ac:dyDescent="0.3">
      <c r="A3127" s="73">
        <v>39308</v>
      </c>
      <c r="B3127" s="130">
        <v>1426.540039</v>
      </c>
      <c r="C3127" s="125">
        <f t="shared" si="200"/>
        <v>-1.9742027668514739E-2</v>
      </c>
      <c r="D3127" s="128">
        <f t="shared" si="201"/>
        <v>-19742.02766851474</v>
      </c>
      <c r="E3127" s="128" t="e">
        <f t="shared" ca="1" si="202"/>
        <v>#DIV/0!</v>
      </c>
      <c r="F3127" s="124"/>
      <c r="G3127" s="128"/>
      <c r="H3127" s="128"/>
      <c r="I3127" s="124"/>
      <c r="J3127" s="125"/>
      <c r="K3127" s="128"/>
    </row>
    <row r="3128" spans="1:11" x14ac:dyDescent="0.3">
      <c r="A3128" s="73">
        <v>39307</v>
      </c>
      <c r="B3128" s="130">
        <v>1452.920044</v>
      </c>
      <c r="C3128" s="125">
        <f t="shared" si="200"/>
        <v>-1.4241025242928806E-2</v>
      </c>
      <c r="D3128" s="128">
        <f t="shared" si="201"/>
        <v>-14241.025242928807</v>
      </c>
      <c r="E3128" s="128" t="e">
        <f t="shared" ca="1" si="202"/>
        <v>#DIV/0!</v>
      </c>
      <c r="F3128" s="124"/>
      <c r="G3128" s="128"/>
      <c r="H3128" s="128"/>
      <c r="I3128" s="124"/>
      <c r="J3128" s="125"/>
      <c r="K3128" s="128"/>
    </row>
    <row r="3129" spans="1:11" x14ac:dyDescent="0.3">
      <c r="A3129" s="73">
        <v>39304</v>
      </c>
      <c r="B3129" s="130">
        <v>1453.6400149999999</v>
      </c>
      <c r="C3129" s="125">
        <f t="shared" si="200"/>
        <v>-3.6395600797413108E-3</v>
      </c>
      <c r="D3129" s="128">
        <f t="shared" si="201"/>
        <v>-3639.5600797413108</v>
      </c>
      <c r="E3129" s="128" t="e">
        <f t="shared" ca="1" si="202"/>
        <v>#DIV/0!</v>
      </c>
      <c r="F3129" s="124"/>
      <c r="G3129" s="128"/>
      <c r="H3129" s="128"/>
      <c r="I3129" s="124"/>
      <c r="J3129" s="125"/>
      <c r="K3129" s="128"/>
    </row>
    <row r="3130" spans="1:11" x14ac:dyDescent="0.3">
      <c r="A3130" s="73">
        <v>39303</v>
      </c>
      <c r="B3130" s="130">
        <v>1453.089966</v>
      </c>
      <c r="C3130" s="125">
        <f t="shared" si="200"/>
        <v>-1.994393004593531E-2</v>
      </c>
      <c r="D3130" s="128">
        <f t="shared" si="201"/>
        <v>-19943.930045935311</v>
      </c>
      <c r="E3130" s="128" t="e">
        <f t="shared" ca="1" si="202"/>
        <v>#DIV/0!</v>
      </c>
      <c r="F3130" s="124"/>
      <c r="G3130" s="128"/>
      <c r="H3130" s="128"/>
      <c r="I3130" s="124"/>
      <c r="J3130" s="125"/>
      <c r="K3130" s="128"/>
    </row>
    <row r="3131" spans="1:11" x14ac:dyDescent="0.3">
      <c r="A3131" s="73">
        <v>39302</v>
      </c>
      <c r="B3131" s="130">
        <v>1497.48999</v>
      </c>
      <c r="C3131" s="125">
        <f t="shared" si="200"/>
        <v>-1.3569667451447942E-2</v>
      </c>
      <c r="D3131" s="128">
        <f t="shared" si="201"/>
        <v>-13569.667451447942</v>
      </c>
      <c r="E3131" s="128" t="e">
        <f t="shared" ca="1" si="202"/>
        <v>#DIV/0!</v>
      </c>
      <c r="F3131" s="124"/>
      <c r="G3131" s="128"/>
      <c r="H3131" s="128"/>
      <c r="I3131" s="124"/>
      <c r="J3131" s="125"/>
      <c r="K3131" s="128"/>
    </row>
    <row r="3132" spans="1:11" x14ac:dyDescent="0.3">
      <c r="A3132" s="73">
        <v>39301</v>
      </c>
      <c r="B3132" s="130">
        <v>1476.709961</v>
      </c>
      <c r="C3132" s="125">
        <f t="shared" si="200"/>
        <v>-2.2719502537285163E-2</v>
      </c>
      <c r="D3132" s="128">
        <f t="shared" si="201"/>
        <v>-22719.502537285163</v>
      </c>
      <c r="E3132" s="128" t="e">
        <f t="shared" ca="1" si="202"/>
        <v>#DIV/0!</v>
      </c>
      <c r="F3132" s="124"/>
      <c r="G3132" s="128"/>
      <c r="H3132" s="128"/>
      <c r="I3132" s="124"/>
      <c r="J3132" s="125"/>
      <c r="K3132" s="128"/>
    </row>
    <row r="3133" spans="1:11" x14ac:dyDescent="0.3">
      <c r="A3133" s="73">
        <v>39300</v>
      </c>
      <c r="B3133" s="130">
        <v>1467.670044</v>
      </c>
      <c r="C3133" s="125">
        <f t="shared" si="200"/>
        <v>-4.7938079093817643E-2</v>
      </c>
      <c r="D3133" s="128">
        <f t="shared" si="201"/>
        <v>-47938.079093817643</v>
      </c>
      <c r="E3133" s="128" t="e">
        <f t="shared" ca="1" si="202"/>
        <v>#DIV/0!</v>
      </c>
      <c r="F3133" s="124"/>
      <c r="G3133" s="128"/>
      <c r="H3133" s="128"/>
      <c r="I3133" s="124"/>
      <c r="J3133" s="125"/>
      <c r="K3133" s="128"/>
    </row>
    <row r="3134" spans="1:11" x14ac:dyDescent="0.3">
      <c r="A3134" s="73">
        <v>39297</v>
      </c>
      <c r="B3134" s="130">
        <v>1433.0600589999999</v>
      </c>
      <c r="C3134" s="125">
        <f t="shared" si="200"/>
        <v>-6.5862667740501979E-2</v>
      </c>
      <c r="D3134" s="128">
        <f t="shared" si="201"/>
        <v>-65862.667740501973</v>
      </c>
      <c r="E3134" s="128" t="e">
        <f t="shared" ca="1" si="202"/>
        <v>#DIV/0!</v>
      </c>
      <c r="F3134" s="124"/>
      <c r="G3134" s="128"/>
      <c r="H3134" s="128"/>
      <c r="I3134" s="124"/>
      <c r="J3134" s="125"/>
      <c r="K3134" s="128"/>
    </row>
    <row r="3135" spans="1:11" x14ac:dyDescent="0.3">
      <c r="A3135" s="73">
        <v>39296</v>
      </c>
      <c r="B3135" s="130">
        <v>1472.1999510000001</v>
      </c>
      <c r="C3135" s="125">
        <f t="shared" si="200"/>
        <v>-5.2077167493880139E-2</v>
      </c>
      <c r="D3135" s="128">
        <f t="shared" si="201"/>
        <v>-52077.167493880137</v>
      </c>
      <c r="E3135" s="128" t="e">
        <f t="shared" ca="1" si="202"/>
        <v>#DIV/0!</v>
      </c>
      <c r="F3135" s="124"/>
      <c r="G3135" s="128"/>
      <c r="H3135" s="128"/>
      <c r="I3135" s="124"/>
      <c r="J3135" s="125"/>
      <c r="K3135" s="128"/>
    </row>
    <row r="3136" spans="1:11" x14ac:dyDescent="0.3">
      <c r="A3136" s="73">
        <v>39295</v>
      </c>
      <c r="B3136" s="130">
        <v>1465.8100589999999</v>
      </c>
      <c r="C3136" s="125">
        <f t="shared" si="200"/>
        <v>-5.1973575165190633E-2</v>
      </c>
      <c r="D3136" s="128">
        <f t="shared" si="201"/>
        <v>-51973.575165190632</v>
      </c>
      <c r="E3136" s="128" t="e">
        <f t="shared" ca="1" si="202"/>
        <v>#DIV/0!</v>
      </c>
      <c r="F3136" s="124"/>
      <c r="G3136" s="128"/>
      <c r="H3136" s="128"/>
      <c r="I3136" s="124"/>
      <c r="J3136" s="125"/>
      <c r="K3136" s="128"/>
    </row>
    <row r="3137" spans="1:11" x14ac:dyDescent="0.3">
      <c r="A3137" s="73">
        <v>39294</v>
      </c>
      <c r="B3137" s="130">
        <v>1455.2700199999999</v>
      </c>
      <c r="C3137" s="125">
        <f t="shared" si="200"/>
        <v>-6.0734347059560823E-2</v>
      </c>
      <c r="D3137" s="128">
        <f t="shared" si="201"/>
        <v>-60734.347059560823</v>
      </c>
      <c r="E3137" s="128" t="e">
        <f t="shared" ca="1" si="202"/>
        <v>#DIV/0!</v>
      </c>
      <c r="F3137" s="124"/>
      <c r="G3137" s="128"/>
      <c r="H3137" s="128"/>
      <c r="I3137" s="124"/>
      <c r="J3137" s="125"/>
      <c r="K3137" s="128"/>
    </row>
    <row r="3138" spans="1:11" x14ac:dyDescent="0.3">
      <c r="A3138" s="73">
        <v>39293</v>
      </c>
      <c r="B3138" s="130">
        <v>1473.910034</v>
      </c>
      <c r="C3138" s="125">
        <f t="shared" si="200"/>
        <v>-4.879574644024276E-2</v>
      </c>
      <c r="D3138" s="128">
        <f t="shared" si="201"/>
        <v>-48795.746440242758</v>
      </c>
      <c r="E3138" s="128" t="e">
        <f t="shared" ca="1" si="202"/>
        <v>#DIV/0!</v>
      </c>
      <c r="F3138" s="124"/>
      <c r="G3138" s="128"/>
      <c r="H3138" s="128"/>
      <c r="I3138" s="124"/>
      <c r="J3138" s="125"/>
      <c r="K3138" s="128"/>
    </row>
    <row r="3139" spans="1:11" x14ac:dyDescent="0.3">
      <c r="A3139" s="73">
        <v>39290</v>
      </c>
      <c r="B3139" s="130">
        <v>1458.9499510000001</v>
      </c>
      <c r="C3139" s="125">
        <f t="shared" si="200"/>
        <v>-6.0257680515297896E-2</v>
      </c>
      <c r="D3139" s="128">
        <f t="shared" si="201"/>
        <v>-60257.680515297892</v>
      </c>
      <c r="E3139" s="128" t="e">
        <f t="shared" ca="1" si="202"/>
        <v>#DIV/0!</v>
      </c>
      <c r="F3139" s="124"/>
      <c r="G3139" s="128"/>
      <c r="H3139" s="128"/>
      <c r="I3139" s="124"/>
      <c r="J3139" s="125"/>
      <c r="K3139" s="128"/>
    </row>
    <row r="3140" spans="1:11" x14ac:dyDescent="0.3">
      <c r="A3140" s="73">
        <v>39289</v>
      </c>
      <c r="B3140" s="130">
        <v>1482.660034</v>
      </c>
      <c r="C3140" s="125">
        <f t="shared" si="200"/>
        <v>-4.2023595696295324E-2</v>
      </c>
      <c r="D3140" s="128">
        <f t="shared" si="201"/>
        <v>-42023.595696295321</v>
      </c>
      <c r="E3140" s="128" t="e">
        <f t="shared" ca="1" si="202"/>
        <v>#DIV/0!</v>
      </c>
      <c r="F3140" s="124"/>
      <c r="G3140" s="128"/>
      <c r="H3140" s="128"/>
      <c r="I3140" s="124"/>
      <c r="J3140" s="125"/>
      <c r="K3140" s="128"/>
    </row>
    <row r="3141" spans="1:11" x14ac:dyDescent="0.3">
      <c r="A3141" s="73">
        <v>39288</v>
      </c>
      <c r="B3141" s="130">
        <v>1518.089966</v>
      </c>
      <c r="C3141" s="125">
        <f t="shared" si="200"/>
        <v>-4.4117832678514102E-4</v>
      </c>
      <c r="D3141" s="128">
        <f t="shared" si="201"/>
        <v>-441.178326785141</v>
      </c>
      <c r="E3141" s="128" t="e">
        <f t="shared" ca="1" si="202"/>
        <v>#DIV/0!</v>
      </c>
      <c r="F3141" s="124"/>
      <c r="G3141" s="128"/>
      <c r="H3141" s="128"/>
      <c r="I3141" s="124"/>
      <c r="J3141" s="125"/>
      <c r="K3141" s="128"/>
    </row>
    <row r="3142" spans="1:11" x14ac:dyDescent="0.3">
      <c r="A3142" s="73">
        <v>39287</v>
      </c>
      <c r="B3142" s="130">
        <v>1511.040039</v>
      </c>
      <c r="C3142" s="125">
        <f t="shared" si="200"/>
        <v>6.0925224687191637E-4</v>
      </c>
      <c r="D3142" s="128">
        <f t="shared" si="201"/>
        <v>609.25224687191633</v>
      </c>
      <c r="E3142" s="128" t="e">
        <f t="shared" ca="1" si="202"/>
        <v>#DIV/0!</v>
      </c>
      <c r="F3142" s="124"/>
      <c r="G3142" s="128"/>
      <c r="H3142" s="128"/>
      <c r="I3142" s="124"/>
      <c r="J3142" s="125"/>
      <c r="K3142" s="128"/>
    </row>
    <row r="3143" spans="1:11" x14ac:dyDescent="0.3">
      <c r="A3143" s="73">
        <v>39286</v>
      </c>
      <c r="B3143" s="130">
        <v>1541.5699460000001</v>
      </c>
      <c r="C3143" s="125">
        <f t="shared" si="200"/>
        <v>6.3452493078866024E-3</v>
      </c>
      <c r="D3143" s="128">
        <f t="shared" si="201"/>
        <v>6345.2493078866028</v>
      </c>
      <c r="E3143" s="128" t="e">
        <f t="shared" ca="1" si="202"/>
        <v>#DIV/0!</v>
      </c>
      <c r="F3143" s="124"/>
      <c r="G3143" s="128"/>
      <c r="H3143" s="128"/>
      <c r="I3143" s="124"/>
      <c r="J3143" s="125"/>
      <c r="K3143" s="128"/>
    </row>
    <row r="3144" spans="1:11" x14ac:dyDescent="0.3">
      <c r="A3144" s="73">
        <v>39283</v>
      </c>
      <c r="B3144" s="130">
        <v>1534.099976</v>
      </c>
      <c r="C3144" s="125">
        <f t="shared" ref="C3144:C3207" si="203">B3144/B3154-1</f>
        <v>2.3914920814263052E-3</v>
      </c>
      <c r="D3144" s="128">
        <f t="shared" ref="D3144:D3207" si="204">C3144*$B$5</f>
        <v>2391.492081426305</v>
      </c>
      <c r="E3144" s="128" t="e">
        <f t="shared" ref="E3144:E3207" ca="1" si="205">ABS(_xlfn.PERCENTILE.INC(OFFSET(D3144,0,0,Window),1-VaRLevel))</f>
        <v>#DIV/0!</v>
      </c>
      <c r="F3144" s="124"/>
      <c r="G3144" s="128"/>
      <c r="H3144" s="128"/>
      <c r="I3144" s="124"/>
      <c r="J3144" s="125"/>
      <c r="K3144" s="128"/>
    </row>
    <row r="3145" spans="1:11" x14ac:dyDescent="0.3">
      <c r="A3145" s="73">
        <v>39282</v>
      </c>
      <c r="B3145" s="130">
        <v>1553.079956</v>
      </c>
      <c r="C3145" s="125">
        <f t="shared" si="203"/>
        <v>1.8146015185850128E-2</v>
      </c>
      <c r="D3145" s="128">
        <f t="shared" si="204"/>
        <v>18146.015185850127</v>
      </c>
      <c r="E3145" s="128" t="e">
        <f t="shared" ca="1" si="205"/>
        <v>#DIV/0!</v>
      </c>
      <c r="F3145" s="124"/>
      <c r="G3145" s="128"/>
      <c r="H3145" s="128"/>
      <c r="I3145" s="124"/>
      <c r="J3145" s="125"/>
      <c r="K3145" s="128"/>
    </row>
    <row r="3146" spans="1:11" x14ac:dyDescent="0.3">
      <c r="A3146" s="73">
        <v>39281</v>
      </c>
      <c r="B3146" s="130">
        <v>1546.170044</v>
      </c>
      <c r="C3146" s="125">
        <f t="shared" si="203"/>
        <v>1.3968436043624743E-2</v>
      </c>
      <c r="D3146" s="128">
        <f t="shared" si="204"/>
        <v>13968.436043624744</v>
      </c>
      <c r="E3146" s="128" t="e">
        <f t="shared" ca="1" si="205"/>
        <v>#DIV/0!</v>
      </c>
      <c r="F3146" s="124"/>
      <c r="G3146" s="128"/>
      <c r="H3146" s="128"/>
      <c r="I3146" s="124"/>
      <c r="J3146" s="125"/>
      <c r="K3146" s="128"/>
    </row>
    <row r="3147" spans="1:11" x14ac:dyDescent="0.3">
      <c r="A3147" s="73">
        <v>39280</v>
      </c>
      <c r="B3147" s="130">
        <v>1549.369995</v>
      </c>
      <c r="C3147" s="125">
        <f t="shared" si="203"/>
        <v>1.9704718174542668E-2</v>
      </c>
      <c r="D3147" s="128">
        <f t="shared" si="204"/>
        <v>19704.718174542668</v>
      </c>
      <c r="E3147" s="128" t="e">
        <f t="shared" ca="1" si="205"/>
        <v>#DIV/0!</v>
      </c>
      <c r="F3147" s="124"/>
      <c r="G3147" s="128"/>
      <c r="H3147" s="128"/>
      <c r="I3147" s="124"/>
      <c r="J3147" s="125"/>
      <c r="K3147" s="128"/>
    </row>
    <row r="3148" spans="1:11" x14ac:dyDescent="0.3">
      <c r="A3148" s="73">
        <v>39279</v>
      </c>
      <c r="B3148" s="130">
        <v>1549.5200199999999</v>
      </c>
      <c r="C3148" s="125">
        <f t="shared" si="203"/>
        <v>3.0711440939950485E-2</v>
      </c>
      <c r="D3148" s="128">
        <f t="shared" si="204"/>
        <v>30711.440939950484</v>
      </c>
      <c r="E3148" s="128" t="e">
        <f t="shared" ca="1" si="205"/>
        <v>#DIV/0!</v>
      </c>
      <c r="F3148" s="124"/>
      <c r="G3148" s="128"/>
      <c r="H3148" s="128"/>
      <c r="I3148" s="124"/>
      <c r="J3148" s="125"/>
      <c r="K3148" s="128"/>
    </row>
    <row r="3149" spans="1:11" x14ac:dyDescent="0.3">
      <c r="A3149" s="73">
        <v>39276</v>
      </c>
      <c r="B3149" s="130">
        <v>1552.5</v>
      </c>
      <c r="C3149" s="125">
        <f t="shared" si="203"/>
        <v>3.1075067716842986E-2</v>
      </c>
      <c r="D3149" s="128">
        <f t="shared" si="204"/>
        <v>31075.067716842987</v>
      </c>
      <c r="E3149" s="128" t="e">
        <f t="shared" ca="1" si="205"/>
        <v>#DIV/0!</v>
      </c>
      <c r="F3149" s="124"/>
      <c r="G3149" s="128"/>
      <c r="H3149" s="128"/>
      <c r="I3149" s="124"/>
      <c r="J3149" s="125"/>
      <c r="K3149" s="128"/>
    </row>
    <row r="3150" spans="1:11" x14ac:dyDescent="0.3">
      <c r="A3150" s="73">
        <v>39275</v>
      </c>
      <c r="B3150" s="130">
        <v>1547.6999510000001</v>
      </c>
      <c r="C3150" s="125">
        <f t="shared" si="203"/>
        <v>2.7457271222663726E-2</v>
      </c>
      <c r="D3150" s="128">
        <f t="shared" si="204"/>
        <v>27457.271222663727</v>
      </c>
      <c r="E3150" s="128" t="e">
        <f t="shared" ca="1" si="205"/>
        <v>#DIV/0!</v>
      </c>
      <c r="F3150" s="124"/>
      <c r="G3150" s="128"/>
      <c r="H3150" s="128"/>
      <c r="I3150" s="124"/>
      <c r="J3150" s="125"/>
      <c r="K3150" s="128"/>
    </row>
    <row r="3151" spans="1:11" x14ac:dyDescent="0.3">
      <c r="A3151" s="73">
        <v>39274</v>
      </c>
      <c r="B3151" s="130">
        <v>1518.76001</v>
      </c>
      <c r="C3151" s="125">
        <f t="shared" si="203"/>
        <v>1.732880168000861E-2</v>
      </c>
      <c r="D3151" s="128">
        <f t="shared" si="204"/>
        <v>17328.801680008612</v>
      </c>
      <c r="E3151" s="128" t="e">
        <f t="shared" ca="1" si="205"/>
        <v>#DIV/0!</v>
      </c>
      <c r="F3151" s="124"/>
      <c r="G3151" s="128"/>
      <c r="H3151" s="128"/>
      <c r="I3151" s="124"/>
      <c r="J3151" s="125"/>
      <c r="K3151" s="128"/>
    </row>
    <row r="3152" spans="1:11" x14ac:dyDescent="0.3">
      <c r="A3152" s="73">
        <v>39273</v>
      </c>
      <c r="B3152" s="130">
        <v>1510.119995</v>
      </c>
      <c r="C3152" s="125">
        <f t="shared" si="203"/>
        <v>8.2657905128111775E-3</v>
      </c>
      <c r="D3152" s="128">
        <f t="shared" si="204"/>
        <v>8265.7905128111779</v>
      </c>
      <c r="E3152" s="128" t="e">
        <f t="shared" ca="1" si="205"/>
        <v>#DIV/0!</v>
      </c>
      <c r="F3152" s="124"/>
      <c r="G3152" s="128"/>
      <c r="H3152" s="128"/>
      <c r="I3152" s="124"/>
      <c r="J3152" s="125"/>
      <c r="K3152" s="128"/>
    </row>
    <row r="3153" spans="1:11" x14ac:dyDescent="0.3">
      <c r="A3153" s="73">
        <v>39272</v>
      </c>
      <c r="B3153" s="130">
        <v>1531.849976</v>
      </c>
      <c r="C3153" s="125">
        <f t="shared" si="203"/>
        <v>1.9493341929701868E-2</v>
      </c>
      <c r="D3153" s="128">
        <f t="shared" si="204"/>
        <v>19493.34192970187</v>
      </c>
      <c r="E3153" s="128" t="e">
        <f t="shared" ca="1" si="205"/>
        <v>#DIV/0!</v>
      </c>
      <c r="F3153" s="124"/>
      <c r="G3153" s="128"/>
      <c r="H3153" s="128"/>
      <c r="I3153" s="124"/>
      <c r="J3153" s="125"/>
      <c r="K3153" s="128"/>
    </row>
    <row r="3154" spans="1:11" x14ac:dyDescent="0.3">
      <c r="A3154" s="73">
        <v>39269</v>
      </c>
      <c r="B3154" s="130">
        <v>1530.4399410000001</v>
      </c>
      <c r="C3154" s="125">
        <f t="shared" si="203"/>
        <v>5.4198229654442986E-3</v>
      </c>
      <c r="D3154" s="128">
        <f t="shared" si="204"/>
        <v>5419.8229654442985</v>
      </c>
      <c r="E3154" s="128" t="e">
        <f t="shared" ca="1" si="205"/>
        <v>#DIV/0!</v>
      </c>
      <c r="F3154" s="124"/>
      <c r="G3154" s="128"/>
      <c r="H3154" s="128"/>
      <c r="I3154" s="124"/>
      <c r="J3154" s="125"/>
      <c r="K3154" s="128"/>
    </row>
    <row r="3155" spans="1:11" x14ac:dyDescent="0.3">
      <c r="A3155" s="73">
        <v>39268</v>
      </c>
      <c r="B3155" s="130">
        <v>1525.400024</v>
      </c>
      <c r="C3155" s="125">
        <f t="shared" si="203"/>
        <v>8.3023044619909836E-3</v>
      </c>
      <c r="D3155" s="128">
        <f t="shared" si="204"/>
        <v>8302.3044619909833</v>
      </c>
      <c r="E3155" s="128" t="e">
        <f t="shared" ca="1" si="205"/>
        <v>#DIV/0!</v>
      </c>
      <c r="F3155" s="124"/>
      <c r="G3155" s="128"/>
      <c r="H3155" s="128"/>
      <c r="I3155" s="124"/>
      <c r="J3155" s="125"/>
      <c r="K3155" s="128"/>
    </row>
    <row r="3156" spans="1:11" x14ac:dyDescent="0.3">
      <c r="A3156" s="73">
        <v>39266</v>
      </c>
      <c r="B3156" s="130">
        <v>1524.869995</v>
      </c>
      <c r="C3156" s="125">
        <f t="shared" si="203"/>
        <v>-5.7572903971488953E-3</v>
      </c>
      <c r="D3156" s="128">
        <f t="shared" si="204"/>
        <v>-5757.290397148895</v>
      </c>
      <c r="E3156" s="128" t="e">
        <f t="shared" ca="1" si="205"/>
        <v>#DIV/0!</v>
      </c>
      <c r="F3156" s="124"/>
      <c r="G3156" s="128"/>
      <c r="H3156" s="128"/>
      <c r="I3156" s="124"/>
      <c r="J3156" s="125"/>
      <c r="K3156" s="128"/>
    </row>
    <row r="3157" spans="1:11" x14ac:dyDescent="0.3">
      <c r="A3157" s="73">
        <v>39265</v>
      </c>
      <c r="B3157" s="130">
        <v>1519.4300539999999</v>
      </c>
      <c r="C3157" s="125">
        <f t="shared" si="203"/>
        <v>-7.5895592097655618E-3</v>
      </c>
      <c r="D3157" s="128">
        <f t="shared" si="204"/>
        <v>-7589.5592097655617</v>
      </c>
      <c r="E3157" s="128" t="e">
        <f t="shared" ca="1" si="205"/>
        <v>#DIV/0!</v>
      </c>
      <c r="F3157" s="124"/>
      <c r="G3157" s="128"/>
      <c r="H3157" s="128"/>
      <c r="I3157" s="124"/>
      <c r="J3157" s="125"/>
      <c r="K3157" s="128"/>
    </row>
    <row r="3158" spans="1:11" x14ac:dyDescent="0.3">
      <c r="A3158" s="73">
        <v>39262</v>
      </c>
      <c r="B3158" s="130">
        <v>1503.349976</v>
      </c>
      <c r="C3158" s="125">
        <f t="shared" si="203"/>
        <v>-1.9283622224629537E-2</v>
      </c>
      <c r="D3158" s="128">
        <f t="shared" si="204"/>
        <v>-19283.622224629537</v>
      </c>
      <c r="E3158" s="128" t="e">
        <f t="shared" ca="1" si="205"/>
        <v>#DIV/0!</v>
      </c>
      <c r="F3158" s="124"/>
      <c r="G3158" s="128"/>
      <c r="H3158" s="128"/>
      <c r="I3158" s="124"/>
      <c r="J3158" s="125"/>
      <c r="K3158" s="128"/>
    </row>
    <row r="3159" spans="1:11" x14ac:dyDescent="0.3">
      <c r="A3159" s="73">
        <v>39261</v>
      </c>
      <c r="B3159" s="130">
        <v>1505.709961</v>
      </c>
      <c r="C3159" s="125">
        <f t="shared" si="203"/>
        <v>-1.1333125622080886E-2</v>
      </c>
      <c r="D3159" s="128">
        <f t="shared" si="204"/>
        <v>-11333.125622080886</v>
      </c>
      <c r="E3159" s="128" t="e">
        <f t="shared" ca="1" si="205"/>
        <v>#DIV/0!</v>
      </c>
      <c r="F3159" s="124"/>
      <c r="G3159" s="128"/>
      <c r="H3159" s="128"/>
      <c r="I3159" s="124"/>
      <c r="J3159" s="125"/>
      <c r="K3159" s="128"/>
    </row>
    <row r="3160" spans="1:11" x14ac:dyDescent="0.3">
      <c r="A3160" s="73">
        <v>39260</v>
      </c>
      <c r="B3160" s="130">
        <v>1506.339966</v>
      </c>
      <c r="C3160" s="125">
        <f t="shared" si="203"/>
        <v>-6.1557448053647379E-3</v>
      </c>
      <c r="D3160" s="128">
        <f t="shared" si="204"/>
        <v>-6155.7448053647377</v>
      </c>
      <c r="E3160" s="128" t="e">
        <f t="shared" ca="1" si="205"/>
        <v>#DIV/0!</v>
      </c>
      <c r="F3160" s="124"/>
      <c r="G3160" s="128"/>
      <c r="H3160" s="128"/>
      <c r="I3160" s="124"/>
      <c r="J3160" s="125"/>
      <c r="K3160" s="128"/>
    </row>
    <row r="3161" spans="1:11" x14ac:dyDescent="0.3">
      <c r="A3161" s="73">
        <v>39259</v>
      </c>
      <c r="B3161" s="130">
        <v>1492.8900149999999</v>
      </c>
      <c r="C3161" s="125">
        <f t="shared" si="203"/>
        <v>-7.3667113194897382E-5</v>
      </c>
      <c r="D3161" s="128">
        <f t="shared" si="204"/>
        <v>-73.667113194897382</v>
      </c>
      <c r="E3161" s="128" t="e">
        <f t="shared" ca="1" si="205"/>
        <v>#DIV/0!</v>
      </c>
      <c r="F3161" s="124"/>
      <c r="G3161" s="128"/>
      <c r="H3161" s="128"/>
      <c r="I3161" s="124"/>
      <c r="J3161" s="125"/>
      <c r="K3161" s="128"/>
    </row>
    <row r="3162" spans="1:11" x14ac:dyDescent="0.3">
      <c r="A3162" s="73">
        <v>39258</v>
      </c>
      <c r="B3162" s="130">
        <v>1497.73999</v>
      </c>
      <c r="C3162" s="125">
        <f t="shared" si="203"/>
        <v>-7.5408218284193085E-3</v>
      </c>
      <c r="D3162" s="128">
        <f t="shared" si="204"/>
        <v>-7540.8218284193081</v>
      </c>
      <c r="E3162" s="128" t="e">
        <f t="shared" ca="1" si="205"/>
        <v>#DIV/0!</v>
      </c>
      <c r="F3162" s="124"/>
      <c r="G3162" s="128"/>
      <c r="H3162" s="128"/>
      <c r="I3162" s="124"/>
      <c r="J3162" s="125"/>
      <c r="K3162" s="128"/>
    </row>
    <row r="3163" spans="1:11" x14ac:dyDescent="0.3">
      <c r="A3163" s="73">
        <v>39255</v>
      </c>
      <c r="B3163" s="130">
        <v>1502.5600589999999</v>
      </c>
      <c r="C3163" s="125">
        <f t="shared" si="203"/>
        <v>-3.3893258145812899E-3</v>
      </c>
      <c r="D3163" s="128">
        <f t="shared" si="204"/>
        <v>-3389.3258145812897</v>
      </c>
      <c r="E3163" s="128" t="e">
        <f t="shared" ca="1" si="205"/>
        <v>#DIV/0!</v>
      </c>
      <c r="F3163" s="124"/>
      <c r="G3163" s="128"/>
      <c r="H3163" s="128"/>
      <c r="I3163" s="124"/>
      <c r="J3163" s="125"/>
      <c r="K3163" s="128"/>
    </row>
    <row r="3164" spans="1:11" x14ac:dyDescent="0.3">
      <c r="A3164" s="73">
        <v>39254</v>
      </c>
      <c r="B3164" s="130">
        <v>1522.1899410000001</v>
      </c>
      <c r="C3164" s="125">
        <f t="shared" si="203"/>
        <v>2.1110584557936463E-2</v>
      </c>
      <c r="D3164" s="128">
        <f t="shared" si="204"/>
        <v>21110.584557936461</v>
      </c>
      <c r="E3164" s="128" t="e">
        <f t="shared" ca="1" si="205"/>
        <v>#DIV/0!</v>
      </c>
      <c r="F3164" s="124"/>
      <c r="G3164" s="128"/>
      <c r="H3164" s="128"/>
      <c r="I3164" s="124"/>
      <c r="J3164" s="125"/>
      <c r="K3164" s="128"/>
    </row>
    <row r="3165" spans="1:11" x14ac:dyDescent="0.3">
      <c r="A3165" s="73">
        <v>39253</v>
      </c>
      <c r="B3165" s="130">
        <v>1512.839966</v>
      </c>
      <c r="C3165" s="125">
        <f t="shared" si="203"/>
        <v>-2.9920250596685571E-3</v>
      </c>
      <c r="D3165" s="128">
        <f t="shared" si="204"/>
        <v>-2992.0250596685573</v>
      </c>
      <c r="E3165" s="128" t="e">
        <f t="shared" ca="1" si="205"/>
        <v>#DIV/0!</v>
      </c>
      <c r="F3165" s="124"/>
      <c r="G3165" s="128"/>
      <c r="H3165" s="128"/>
      <c r="I3165" s="124"/>
      <c r="J3165" s="125"/>
      <c r="K3165" s="128"/>
    </row>
    <row r="3166" spans="1:11" x14ac:dyDescent="0.3">
      <c r="A3166" s="73">
        <v>39252</v>
      </c>
      <c r="B3166" s="130">
        <v>1533.6999510000001</v>
      </c>
      <c r="C3166" s="125">
        <f t="shared" si="203"/>
        <v>1.7962703471812169E-3</v>
      </c>
      <c r="D3166" s="128">
        <f t="shared" si="204"/>
        <v>1796.2703471812169</v>
      </c>
      <c r="E3166" s="128" t="e">
        <f t="shared" ca="1" si="205"/>
        <v>#DIV/0!</v>
      </c>
      <c r="F3166" s="124"/>
      <c r="G3166" s="128"/>
      <c r="H3166" s="128"/>
      <c r="I3166" s="124"/>
      <c r="J3166" s="125"/>
      <c r="K3166" s="128"/>
    </row>
    <row r="3167" spans="1:11" x14ac:dyDescent="0.3">
      <c r="A3167" s="73">
        <v>39251</v>
      </c>
      <c r="B3167" s="130">
        <v>1531.0500489999999</v>
      </c>
      <c r="C3167" s="125">
        <f t="shared" si="203"/>
        <v>-5.2820363536233428E-3</v>
      </c>
      <c r="D3167" s="128">
        <f t="shared" si="204"/>
        <v>-5282.0363536233426</v>
      </c>
      <c r="E3167" s="128" t="e">
        <f t="shared" ca="1" si="205"/>
        <v>#DIV/0!</v>
      </c>
      <c r="F3167" s="124"/>
      <c r="G3167" s="128"/>
      <c r="H3167" s="128"/>
      <c r="I3167" s="124"/>
      <c r="J3167" s="125"/>
      <c r="K3167" s="128"/>
    </row>
    <row r="3168" spans="1:11" x14ac:dyDescent="0.3">
      <c r="A3168" s="73">
        <v>39248</v>
      </c>
      <c r="B3168" s="130">
        <v>1532.910034</v>
      </c>
      <c r="C3168" s="125">
        <f t="shared" si="203"/>
        <v>-2.2325345144343922E-3</v>
      </c>
      <c r="D3168" s="128">
        <f t="shared" si="204"/>
        <v>-2232.5345144343923</v>
      </c>
      <c r="E3168" s="128" t="e">
        <f t="shared" ca="1" si="205"/>
        <v>#DIV/0!</v>
      </c>
      <c r="F3168" s="124"/>
      <c r="G3168" s="128"/>
      <c r="H3168" s="128"/>
      <c r="I3168" s="124"/>
      <c r="J3168" s="125"/>
      <c r="K3168" s="128"/>
    </row>
    <row r="3169" spans="1:11" x14ac:dyDescent="0.3">
      <c r="A3169" s="73">
        <v>39247</v>
      </c>
      <c r="B3169" s="130">
        <v>1522.969971</v>
      </c>
      <c r="C3169" s="125">
        <f t="shared" si="203"/>
        <v>-4.9979903731756092E-3</v>
      </c>
      <c r="D3169" s="128">
        <f t="shared" si="204"/>
        <v>-4997.9903731756094</v>
      </c>
      <c r="E3169" s="128" t="e">
        <f t="shared" ca="1" si="205"/>
        <v>#DIV/0!</v>
      </c>
      <c r="F3169" s="124"/>
      <c r="G3169" s="128"/>
      <c r="H3169" s="128"/>
      <c r="I3169" s="124"/>
      <c r="J3169" s="125"/>
      <c r="K3169" s="128"/>
    </row>
    <row r="3170" spans="1:11" x14ac:dyDescent="0.3">
      <c r="A3170" s="73">
        <v>39246</v>
      </c>
      <c r="B3170" s="130">
        <v>1515.670044</v>
      </c>
      <c r="C3170" s="125">
        <f t="shared" si="203"/>
        <v>-9.5148678239855844E-3</v>
      </c>
      <c r="D3170" s="128">
        <f t="shared" si="204"/>
        <v>-9514.8678239855835</v>
      </c>
      <c r="E3170" s="128" t="e">
        <f t="shared" ca="1" si="205"/>
        <v>#DIV/0!</v>
      </c>
      <c r="F3170" s="124"/>
      <c r="G3170" s="128"/>
      <c r="H3170" s="128"/>
      <c r="I3170" s="124"/>
      <c r="J3170" s="125"/>
      <c r="K3170" s="128"/>
    </row>
    <row r="3171" spans="1:11" x14ac:dyDescent="0.3">
      <c r="A3171" s="73">
        <v>39245</v>
      </c>
      <c r="B3171" s="130">
        <v>1493</v>
      </c>
      <c r="C3171" s="125">
        <f t="shared" si="203"/>
        <v>-1.6540293686297058E-2</v>
      </c>
      <c r="D3171" s="128">
        <f t="shared" si="204"/>
        <v>-16540.29368629706</v>
      </c>
      <c r="E3171" s="128" t="e">
        <f t="shared" ca="1" si="205"/>
        <v>#DIV/0!</v>
      </c>
      <c r="F3171" s="124"/>
      <c r="G3171" s="128"/>
      <c r="H3171" s="128"/>
      <c r="I3171" s="124"/>
      <c r="J3171" s="125"/>
      <c r="K3171" s="128"/>
    </row>
    <row r="3172" spans="1:11" x14ac:dyDescent="0.3">
      <c r="A3172" s="73">
        <v>39244</v>
      </c>
      <c r="B3172" s="130">
        <v>1509.119995</v>
      </c>
      <c r="C3172" s="125">
        <f t="shared" si="203"/>
        <v>-4.3609251563395679E-3</v>
      </c>
      <c r="D3172" s="128">
        <f t="shared" si="204"/>
        <v>-4360.9251563395683</v>
      </c>
      <c r="E3172" s="128" t="e">
        <f t="shared" ca="1" si="205"/>
        <v>#DIV/0!</v>
      </c>
      <c r="F3172" s="124"/>
      <c r="G3172" s="128"/>
      <c r="H3172" s="128"/>
      <c r="I3172" s="124"/>
      <c r="J3172" s="125"/>
      <c r="K3172" s="128"/>
    </row>
    <row r="3173" spans="1:11" x14ac:dyDescent="0.3">
      <c r="A3173" s="73">
        <v>39241</v>
      </c>
      <c r="B3173" s="130">
        <v>1507.670044</v>
      </c>
      <c r="C3173" s="125">
        <f t="shared" si="203"/>
        <v>1.0615783572798243E-4</v>
      </c>
      <c r="D3173" s="128">
        <f t="shared" si="204"/>
        <v>106.15783572798243</v>
      </c>
      <c r="E3173" s="128" t="e">
        <f t="shared" ca="1" si="205"/>
        <v>#DIV/0!</v>
      </c>
      <c r="F3173" s="124"/>
      <c r="G3173" s="128"/>
      <c r="H3173" s="128"/>
      <c r="I3173" s="124"/>
      <c r="J3173" s="125"/>
      <c r="K3173" s="128"/>
    </row>
    <row r="3174" spans="1:11" x14ac:dyDescent="0.3">
      <c r="A3174" s="73">
        <v>39240</v>
      </c>
      <c r="B3174" s="130">
        <v>1490.719971</v>
      </c>
      <c r="C3174" s="125">
        <f t="shared" si="203"/>
        <v>-2.0732097510818726E-2</v>
      </c>
      <c r="D3174" s="128">
        <f t="shared" si="204"/>
        <v>-20732.097510818727</v>
      </c>
      <c r="E3174" s="128" t="e">
        <f t="shared" ca="1" si="205"/>
        <v>#DIV/0!</v>
      </c>
      <c r="F3174" s="124"/>
      <c r="G3174" s="128"/>
      <c r="H3174" s="128"/>
      <c r="I3174" s="124"/>
      <c r="J3174" s="125"/>
      <c r="K3174" s="128"/>
    </row>
    <row r="3175" spans="1:11" x14ac:dyDescent="0.3">
      <c r="A3175" s="73">
        <v>39239</v>
      </c>
      <c r="B3175" s="130">
        <v>1517.380005</v>
      </c>
      <c r="C3175" s="125">
        <f t="shared" si="203"/>
        <v>-4.4222174252099844E-3</v>
      </c>
      <c r="D3175" s="128">
        <f t="shared" si="204"/>
        <v>-4422.217425209984</v>
      </c>
      <c r="E3175" s="128" t="e">
        <f t="shared" ca="1" si="205"/>
        <v>#DIV/0!</v>
      </c>
      <c r="F3175" s="124"/>
      <c r="G3175" s="128"/>
      <c r="H3175" s="128"/>
      <c r="I3175" s="124"/>
      <c r="J3175" s="125"/>
      <c r="K3175" s="128"/>
    </row>
    <row r="3176" spans="1:11" x14ac:dyDescent="0.3">
      <c r="A3176" s="73">
        <v>39238</v>
      </c>
      <c r="B3176" s="130">
        <v>1530.9499510000001</v>
      </c>
      <c r="C3176" s="125">
        <f t="shared" si="203"/>
        <v>3.8357977129757082E-3</v>
      </c>
      <c r="D3176" s="128">
        <f t="shared" si="204"/>
        <v>3835.7977129757082</v>
      </c>
      <c r="E3176" s="128" t="e">
        <f t="shared" ca="1" si="205"/>
        <v>#DIV/0!</v>
      </c>
      <c r="F3176" s="124"/>
      <c r="G3176" s="128"/>
      <c r="H3176" s="128"/>
      <c r="I3176" s="124"/>
      <c r="J3176" s="125"/>
      <c r="K3176" s="128"/>
    </row>
    <row r="3177" spans="1:11" x14ac:dyDescent="0.3">
      <c r="A3177" s="73">
        <v>39237</v>
      </c>
      <c r="B3177" s="130">
        <v>1539.1800539999999</v>
      </c>
      <c r="C3177" s="125">
        <f t="shared" si="203"/>
        <v>1.0789725168280917E-2</v>
      </c>
      <c r="D3177" s="128">
        <f t="shared" si="204"/>
        <v>10789.725168280916</v>
      </c>
      <c r="E3177" s="128" t="e">
        <f t="shared" ca="1" si="205"/>
        <v>#DIV/0!</v>
      </c>
      <c r="F3177" s="124"/>
      <c r="G3177" s="128"/>
      <c r="H3177" s="128"/>
      <c r="I3177" s="124"/>
      <c r="J3177" s="125"/>
      <c r="K3177" s="128"/>
    </row>
    <row r="3178" spans="1:11" x14ac:dyDescent="0.3">
      <c r="A3178" s="73">
        <v>39234</v>
      </c>
      <c r="B3178" s="130">
        <v>1536.339966</v>
      </c>
      <c r="C3178" s="125">
        <f t="shared" si="203"/>
        <v>1.5594094199305797E-2</v>
      </c>
      <c r="D3178" s="128">
        <f t="shared" si="204"/>
        <v>15594.094199305797</v>
      </c>
      <c r="E3178" s="128" t="e">
        <f t="shared" ca="1" si="205"/>
        <v>#DIV/0!</v>
      </c>
      <c r="F3178" s="124"/>
      <c r="G3178" s="128"/>
      <c r="H3178" s="128"/>
      <c r="I3178" s="124"/>
      <c r="J3178" s="125"/>
      <c r="K3178" s="128"/>
    </row>
    <row r="3179" spans="1:11" x14ac:dyDescent="0.3">
      <c r="A3179" s="73">
        <v>39233</v>
      </c>
      <c r="B3179" s="130">
        <v>1530.619995</v>
      </c>
      <c r="C3179" s="125">
        <f t="shared" si="203"/>
        <v>1.088405288595462E-2</v>
      </c>
      <c r="D3179" s="128">
        <f t="shared" si="204"/>
        <v>10884.052885954621</v>
      </c>
      <c r="E3179" s="128" t="e">
        <f t="shared" ca="1" si="205"/>
        <v>#DIV/0!</v>
      </c>
      <c r="F3179" s="124"/>
      <c r="G3179" s="128"/>
      <c r="H3179" s="128"/>
      <c r="I3179" s="124"/>
      <c r="J3179" s="125"/>
      <c r="K3179" s="128"/>
    </row>
    <row r="3180" spans="1:11" x14ac:dyDescent="0.3">
      <c r="A3180" s="73">
        <v>39232</v>
      </c>
      <c r="B3180" s="130">
        <v>1530.2299800000001</v>
      </c>
      <c r="C3180" s="125">
        <f t="shared" si="203"/>
        <v>1.9344679981438739E-2</v>
      </c>
      <c r="D3180" s="128">
        <f t="shared" si="204"/>
        <v>19344.679981438738</v>
      </c>
      <c r="E3180" s="128" t="e">
        <f t="shared" ca="1" si="205"/>
        <v>#DIV/0!</v>
      </c>
      <c r="F3180" s="124"/>
      <c r="G3180" s="128"/>
      <c r="H3180" s="128"/>
      <c r="I3180" s="124"/>
      <c r="J3180" s="125"/>
      <c r="K3180" s="128"/>
    </row>
    <row r="3181" spans="1:11" x14ac:dyDescent="0.3">
      <c r="A3181" s="73">
        <v>39231</v>
      </c>
      <c r="B3181" s="130">
        <v>1518.1099850000001</v>
      </c>
      <c r="C3181" s="125">
        <f t="shared" si="203"/>
        <v>9.9524071191445795E-3</v>
      </c>
      <c r="D3181" s="128">
        <f t="shared" si="204"/>
        <v>9952.4071191445801</v>
      </c>
      <c r="E3181" s="128" t="e">
        <f t="shared" ca="1" si="205"/>
        <v>#DIV/0!</v>
      </c>
      <c r="F3181" s="124"/>
      <c r="G3181" s="128"/>
      <c r="H3181" s="128"/>
      <c r="I3181" s="124"/>
      <c r="J3181" s="125"/>
      <c r="K3181" s="128"/>
    </row>
    <row r="3182" spans="1:11" x14ac:dyDescent="0.3">
      <c r="A3182" s="73">
        <v>39227</v>
      </c>
      <c r="B3182" s="130">
        <v>1515.7299800000001</v>
      </c>
      <c r="C3182" s="125">
        <f t="shared" si="203"/>
        <v>6.5610812215466385E-3</v>
      </c>
      <c r="D3182" s="128">
        <f t="shared" si="204"/>
        <v>6561.0812215466385</v>
      </c>
      <c r="E3182" s="128" t="e">
        <f t="shared" ca="1" si="205"/>
        <v>#DIV/0!</v>
      </c>
      <c r="F3182" s="124"/>
      <c r="G3182" s="128"/>
      <c r="H3182" s="128"/>
      <c r="I3182" s="124"/>
      <c r="J3182" s="125"/>
      <c r="K3182" s="128"/>
    </row>
    <row r="3183" spans="1:11" x14ac:dyDescent="0.3">
      <c r="A3183" s="73">
        <v>39226</v>
      </c>
      <c r="B3183" s="130">
        <v>1507.51001</v>
      </c>
      <c r="C3183" s="125">
        <f t="shared" si="203"/>
        <v>1.0754516893991095E-2</v>
      </c>
      <c r="D3183" s="128">
        <f t="shared" si="204"/>
        <v>10754.516893991095</v>
      </c>
      <c r="E3183" s="128" t="e">
        <f t="shared" ca="1" si="205"/>
        <v>#DIV/0!</v>
      </c>
      <c r="F3183" s="124"/>
      <c r="G3183" s="128"/>
      <c r="H3183" s="128"/>
      <c r="I3183" s="124"/>
      <c r="J3183" s="125"/>
      <c r="K3183" s="128"/>
    </row>
    <row r="3184" spans="1:11" x14ac:dyDescent="0.3">
      <c r="A3184" s="73">
        <v>39225</v>
      </c>
      <c r="B3184" s="130">
        <v>1522.280029</v>
      </c>
      <c r="C3184" s="125">
        <f t="shared" si="203"/>
        <v>6.4129323950925521E-3</v>
      </c>
      <c r="D3184" s="128">
        <f t="shared" si="204"/>
        <v>6412.9323950925518</v>
      </c>
      <c r="E3184" s="128" t="e">
        <f t="shared" ca="1" si="205"/>
        <v>#DIV/0!</v>
      </c>
      <c r="F3184" s="124"/>
      <c r="G3184" s="128"/>
      <c r="H3184" s="128"/>
      <c r="I3184" s="124"/>
      <c r="J3184" s="125"/>
      <c r="K3184" s="128"/>
    </row>
    <row r="3185" spans="1:11" x14ac:dyDescent="0.3">
      <c r="A3185" s="73">
        <v>39224</v>
      </c>
      <c r="B3185" s="130">
        <v>1524.119995</v>
      </c>
      <c r="C3185" s="125">
        <f t="shared" si="203"/>
        <v>1.0877367359618306E-2</v>
      </c>
      <c r="D3185" s="128">
        <f t="shared" si="204"/>
        <v>10877.367359618307</v>
      </c>
      <c r="E3185" s="128" t="e">
        <f t="shared" ca="1" si="205"/>
        <v>#DIV/0!</v>
      </c>
      <c r="F3185" s="124"/>
      <c r="G3185" s="128"/>
      <c r="H3185" s="128"/>
      <c r="I3185" s="124"/>
      <c r="J3185" s="125"/>
      <c r="K3185" s="128"/>
    </row>
    <row r="3186" spans="1:11" x14ac:dyDescent="0.3">
      <c r="A3186" s="73">
        <v>39223</v>
      </c>
      <c r="B3186" s="130">
        <v>1525.099976</v>
      </c>
      <c r="C3186" s="125">
        <f t="shared" si="203"/>
        <v>1.0347931875187788E-2</v>
      </c>
      <c r="D3186" s="128">
        <f t="shared" si="204"/>
        <v>10347.931875187787</v>
      </c>
      <c r="E3186" s="128" t="e">
        <f t="shared" ca="1" si="205"/>
        <v>#DIV/0!</v>
      </c>
      <c r="F3186" s="124"/>
      <c r="G3186" s="128"/>
      <c r="H3186" s="128"/>
      <c r="I3186" s="124"/>
      <c r="J3186" s="125"/>
      <c r="K3186" s="128"/>
    </row>
    <row r="3187" spans="1:11" x14ac:dyDescent="0.3">
      <c r="A3187" s="73">
        <v>39220</v>
      </c>
      <c r="B3187" s="130">
        <v>1522.75</v>
      </c>
      <c r="C3187" s="125">
        <f t="shared" si="203"/>
        <v>1.1377376135337514E-2</v>
      </c>
      <c r="D3187" s="128">
        <f t="shared" si="204"/>
        <v>11377.376135337514</v>
      </c>
      <c r="E3187" s="128" t="e">
        <f t="shared" ca="1" si="205"/>
        <v>#DIV/0!</v>
      </c>
      <c r="F3187" s="124"/>
      <c r="G3187" s="128"/>
      <c r="H3187" s="128"/>
      <c r="I3187" s="124"/>
      <c r="J3187" s="125"/>
      <c r="K3187" s="128"/>
    </row>
    <row r="3188" spans="1:11" x14ac:dyDescent="0.3">
      <c r="A3188" s="73">
        <v>39219</v>
      </c>
      <c r="B3188" s="130">
        <v>1512.75</v>
      </c>
      <c r="C3188" s="125">
        <f t="shared" si="203"/>
        <v>6.8956694976438637E-3</v>
      </c>
      <c r="D3188" s="128">
        <f t="shared" si="204"/>
        <v>6895.6694976438639</v>
      </c>
      <c r="E3188" s="128" t="e">
        <f t="shared" ca="1" si="205"/>
        <v>#DIV/0!</v>
      </c>
      <c r="F3188" s="124"/>
      <c r="G3188" s="128"/>
      <c r="H3188" s="128"/>
      <c r="I3188" s="124"/>
      <c r="J3188" s="125"/>
      <c r="K3188" s="128"/>
    </row>
    <row r="3189" spans="1:11" x14ac:dyDescent="0.3">
      <c r="A3189" s="73">
        <v>39218</v>
      </c>
      <c r="B3189" s="130">
        <v>1514.1400149999999</v>
      </c>
      <c r="C3189" s="125">
        <f t="shared" si="203"/>
        <v>1.2179775966689288E-2</v>
      </c>
      <c r="D3189" s="128">
        <f t="shared" si="204"/>
        <v>12179.775966689287</v>
      </c>
      <c r="E3189" s="128" t="e">
        <f t="shared" ca="1" si="205"/>
        <v>#DIV/0!</v>
      </c>
      <c r="F3189" s="124"/>
      <c r="G3189" s="128"/>
      <c r="H3189" s="128"/>
      <c r="I3189" s="124"/>
      <c r="J3189" s="125"/>
      <c r="K3189" s="128"/>
    </row>
    <row r="3190" spans="1:11" x14ac:dyDescent="0.3">
      <c r="A3190" s="73">
        <v>39217</v>
      </c>
      <c r="B3190" s="130">
        <v>1501.1899410000001</v>
      </c>
      <c r="C3190" s="125">
        <f t="shared" si="203"/>
        <v>1.0018092921424637E-2</v>
      </c>
      <c r="D3190" s="128">
        <f t="shared" si="204"/>
        <v>10018.092921424637</v>
      </c>
      <c r="E3190" s="128" t="e">
        <f t="shared" ca="1" si="205"/>
        <v>#DIV/0!</v>
      </c>
      <c r="F3190" s="124"/>
      <c r="G3190" s="128"/>
      <c r="H3190" s="128"/>
      <c r="I3190" s="124"/>
      <c r="J3190" s="125"/>
      <c r="K3190" s="128"/>
    </row>
    <row r="3191" spans="1:11" x14ac:dyDescent="0.3">
      <c r="A3191" s="73">
        <v>39216</v>
      </c>
      <c r="B3191" s="130">
        <v>1503.150024</v>
      </c>
      <c r="C3191" s="125">
        <f t="shared" si="203"/>
        <v>1.4018112259483573E-2</v>
      </c>
      <c r="D3191" s="128">
        <f t="shared" si="204"/>
        <v>14018.112259483572</v>
      </c>
      <c r="E3191" s="128" t="e">
        <f t="shared" ca="1" si="205"/>
        <v>#DIV/0!</v>
      </c>
      <c r="F3191" s="124"/>
      <c r="G3191" s="128"/>
      <c r="H3191" s="128"/>
      <c r="I3191" s="124"/>
      <c r="J3191" s="125"/>
      <c r="K3191" s="128"/>
    </row>
    <row r="3192" spans="1:11" x14ac:dyDescent="0.3">
      <c r="A3192" s="73">
        <v>39213</v>
      </c>
      <c r="B3192" s="130">
        <v>1505.849976</v>
      </c>
      <c r="C3192" s="125">
        <f t="shared" si="203"/>
        <v>7.8845237678049074E-3</v>
      </c>
      <c r="D3192" s="128">
        <f t="shared" si="204"/>
        <v>7884.523767804907</v>
      </c>
      <c r="E3192" s="128" t="e">
        <f t="shared" ca="1" si="205"/>
        <v>#DIV/0!</v>
      </c>
      <c r="F3192" s="124"/>
      <c r="G3192" s="128"/>
      <c r="H3192" s="128"/>
      <c r="I3192" s="124"/>
      <c r="J3192" s="125"/>
      <c r="K3192" s="128"/>
    </row>
    <row r="3193" spans="1:11" x14ac:dyDescent="0.3">
      <c r="A3193" s="73">
        <v>39212</v>
      </c>
      <c r="B3193" s="130">
        <v>1491.469971</v>
      </c>
      <c r="C3193" s="125">
        <f t="shared" si="203"/>
        <v>-1.8604845240086654E-3</v>
      </c>
      <c r="D3193" s="128">
        <f t="shared" si="204"/>
        <v>-1860.4845240086654</v>
      </c>
      <c r="E3193" s="128" t="e">
        <f t="shared" ca="1" si="205"/>
        <v>#DIV/0!</v>
      </c>
      <c r="F3193" s="124"/>
      <c r="G3193" s="128"/>
      <c r="H3193" s="128"/>
      <c r="I3193" s="124"/>
      <c r="J3193" s="125"/>
      <c r="K3193" s="128"/>
    </row>
    <row r="3194" spans="1:11" x14ac:dyDescent="0.3">
      <c r="A3194" s="73">
        <v>39211</v>
      </c>
      <c r="B3194" s="130">
        <v>1512.579956</v>
      </c>
      <c r="C3194" s="125">
        <f t="shared" si="203"/>
        <v>1.1474977929345043E-2</v>
      </c>
      <c r="D3194" s="128">
        <f t="shared" si="204"/>
        <v>11474.977929345043</v>
      </c>
      <c r="E3194" s="128" t="e">
        <f t="shared" ca="1" si="205"/>
        <v>#DIV/0!</v>
      </c>
      <c r="F3194" s="124"/>
      <c r="G3194" s="128"/>
      <c r="H3194" s="128"/>
      <c r="I3194" s="124"/>
      <c r="J3194" s="125"/>
      <c r="K3194" s="128"/>
    </row>
    <row r="3195" spans="1:11" x14ac:dyDescent="0.3">
      <c r="A3195" s="73">
        <v>39210</v>
      </c>
      <c r="B3195" s="130">
        <v>1507.719971</v>
      </c>
      <c r="C3195" s="125">
        <f t="shared" si="203"/>
        <v>1.8447549241617844E-2</v>
      </c>
      <c r="D3195" s="128">
        <f t="shared" si="204"/>
        <v>18447.549241617846</v>
      </c>
      <c r="E3195" s="128" t="e">
        <f t="shared" ca="1" si="205"/>
        <v>#DIV/0!</v>
      </c>
      <c r="F3195" s="124"/>
      <c r="G3195" s="128"/>
      <c r="H3195" s="128"/>
      <c r="I3195" s="124"/>
      <c r="J3195" s="125"/>
      <c r="K3195" s="128"/>
    </row>
    <row r="3196" spans="1:11" x14ac:dyDescent="0.3">
      <c r="A3196" s="73">
        <v>39209</v>
      </c>
      <c r="B3196" s="130">
        <v>1509.4799800000001</v>
      </c>
      <c r="C3196" s="125">
        <f t="shared" si="203"/>
        <v>1.9278375722665997E-2</v>
      </c>
      <c r="D3196" s="128">
        <f t="shared" si="204"/>
        <v>19278.375722665998</v>
      </c>
      <c r="E3196" s="128" t="e">
        <f t="shared" ca="1" si="205"/>
        <v>#DIV/0!</v>
      </c>
      <c r="F3196" s="124"/>
      <c r="G3196" s="128"/>
      <c r="H3196" s="128"/>
      <c r="I3196" s="124"/>
      <c r="J3196" s="125"/>
      <c r="K3196" s="128"/>
    </row>
    <row r="3197" spans="1:11" x14ac:dyDescent="0.3">
      <c r="A3197" s="73">
        <v>39206</v>
      </c>
      <c r="B3197" s="130">
        <v>1505.619995</v>
      </c>
      <c r="C3197" s="125">
        <f t="shared" si="203"/>
        <v>1.4329517528822944E-2</v>
      </c>
      <c r="D3197" s="128">
        <f t="shared" si="204"/>
        <v>14329.517528822944</v>
      </c>
      <c r="E3197" s="128" t="e">
        <f t="shared" ca="1" si="205"/>
        <v>#DIV/0!</v>
      </c>
      <c r="F3197" s="124"/>
      <c r="G3197" s="128"/>
      <c r="H3197" s="128"/>
      <c r="I3197" s="124"/>
      <c r="J3197" s="125"/>
      <c r="K3197" s="128"/>
    </row>
    <row r="3198" spans="1:11" x14ac:dyDescent="0.3">
      <c r="A3198" s="73">
        <v>39205</v>
      </c>
      <c r="B3198" s="130">
        <v>1502.3900149999999</v>
      </c>
      <c r="C3198" s="125">
        <f t="shared" si="203"/>
        <v>2.1526748914168392E-2</v>
      </c>
      <c r="D3198" s="128">
        <f t="shared" si="204"/>
        <v>21526.748914168391</v>
      </c>
      <c r="E3198" s="128" t="e">
        <f t="shared" ca="1" si="205"/>
        <v>#DIV/0!</v>
      </c>
      <c r="F3198" s="124"/>
      <c r="G3198" s="128"/>
      <c r="H3198" s="128"/>
      <c r="I3198" s="124"/>
      <c r="J3198" s="125"/>
      <c r="K3198" s="128"/>
    </row>
    <row r="3199" spans="1:11" x14ac:dyDescent="0.3">
      <c r="A3199" s="73">
        <v>39204</v>
      </c>
      <c r="B3199" s="130">
        <v>1495.920044</v>
      </c>
      <c r="C3199" s="125">
        <f t="shared" si="203"/>
        <v>1.5904953480475381E-2</v>
      </c>
      <c r="D3199" s="128">
        <f t="shared" si="204"/>
        <v>15904.95348047538</v>
      </c>
      <c r="E3199" s="128" t="e">
        <f t="shared" ca="1" si="205"/>
        <v>#DIV/0!</v>
      </c>
      <c r="F3199" s="124"/>
      <c r="G3199" s="128"/>
      <c r="H3199" s="128"/>
      <c r="I3199" s="124"/>
      <c r="J3199" s="125"/>
      <c r="K3199" s="128"/>
    </row>
    <row r="3200" spans="1:11" x14ac:dyDescent="0.3">
      <c r="A3200" s="73">
        <v>39203</v>
      </c>
      <c r="B3200" s="130">
        <v>1486.3000489999999</v>
      </c>
      <c r="C3200" s="125">
        <f t="shared" si="203"/>
        <v>1.0071539675313712E-2</v>
      </c>
      <c r="D3200" s="128">
        <f t="shared" si="204"/>
        <v>10071.539675313712</v>
      </c>
      <c r="E3200" s="128" t="e">
        <f t="shared" ca="1" si="205"/>
        <v>#DIV/0!</v>
      </c>
      <c r="F3200" s="124"/>
      <c r="G3200" s="128"/>
      <c r="H3200" s="128"/>
      <c r="I3200" s="124"/>
      <c r="J3200" s="125"/>
      <c r="K3200" s="128"/>
    </row>
    <row r="3201" spans="1:11" x14ac:dyDescent="0.3">
      <c r="A3201" s="73">
        <v>39202</v>
      </c>
      <c r="B3201" s="130">
        <v>1482.369995</v>
      </c>
      <c r="C3201" s="125">
        <f t="shared" si="203"/>
        <v>9.5619100752037944E-3</v>
      </c>
      <c r="D3201" s="128">
        <f t="shared" si="204"/>
        <v>9561.9100752037939</v>
      </c>
      <c r="E3201" s="128" t="e">
        <f t="shared" ca="1" si="205"/>
        <v>#DIV/0!</v>
      </c>
      <c r="F3201" s="124"/>
      <c r="G3201" s="128"/>
      <c r="H3201" s="128"/>
      <c r="I3201" s="124"/>
      <c r="J3201" s="125"/>
      <c r="K3201" s="128"/>
    </row>
    <row r="3202" spans="1:11" x14ac:dyDescent="0.3">
      <c r="A3202" s="73">
        <v>39199</v>
      </c>
      <c r="B3202" s="130">
        <v>1494.0699460000001</v>
      </c>
      <c r="C3202" s="125">
        <f t="shared" si="203"/>
        <v>2.837180072335288E-2</v>
      </c>
      <c r="D3202" s="128">
        <f t="shared" si="204"/>
        <v>28371.800723352881</v>
      </c>
      <c r="E3202" s="128" t="e">
        <f t="shared" ca="1" si="205"/>
        <v>#DIV/0!</v>
      </c>
      <c r="F3202" s="124"/>
      <c r="G3202" s="128"/>
      <c r="H3202" s="128"/>
      <c r="I3202" s="124"/>
      <c r="J3202" s="125"/>
      <c r="K3202" s="128"/>
    </row>
    <row r="3203" spans="1:11" x14ac:dyDescent="0.3">
      <c r="A3203" s="73">
        <v>39198</v>
      </c>
      <c r="B3203" s="130">
        <v>1494.25</v>
      </c>
      <c r="C3203" s="125">
        <f t="shared" si="203"/>
        <v>3.208312572726002E-2</v>
      </c>
      <c r="D3203" s="128">
        <f t="shared" si="204"/>
        <v>32083.12572726002</v>
      </c>
      <c r="E3203" s="128" t="e">
        <f t="shared" ca="1" si="205"/>
        <v>#DIV/0!</v>
      </c>
      <c r="F3203" s="124"/>
      <c r="G3203" s="128"/>
      <c r="H3203" s="128"/>
      <c r="I3203" s="124"/>
      <c r="J3203" s="125"/>
      <c r="K3203" s="128"/>
    </row>
    <row r="3204" spans="1:11" x14ac:dyDescent="0.3">
      <c r="A3204" s="73">
        <v>39197</v>
      </c>
      <c r="B3204" s="130">
        <v>1495.420044</v>
      </c>
      <c r="C3204" s="125">
        <f t="shared" si="203"/>
        <v>3.9301708421545012E-2</v>
      </c>
      <c r="D3204" s="128">
        <f t="shared" si="204"/>
        <v>39301.708421545009</v>
      </c>
      <c r="E3204" s="128" t="e">
        <f t="shared" ca="1" si="205"/>
        <v>#DIV/0!</v>
      </c>
      <c r="F3204" s="124"/>
      <c r="G3204" s="128"/>
      <c r="H3204" s="128"/>
      <c r="I3204" s="124"/>
      <c r="J3204" s="125"/>
      <c r="K3204" s="128"/>
    </row>
    <row r="3205" spans="1:11" x14ac:dyDescent="0.3">
      <c r="A3205" s="73">
        <v>39196</v>
      </c>
      <c r="B3205" s="130">
        <v>1480.410034</v>
      </c>
      <c r="C3205" s="125">
        <f t="shared" si="203"/>
        <v>2.2107318241903373E-2</v>
      </c>
      <c r="D3205" s="128">
        <f t="shared" si="204"/>
        <v>22107.318241903373</v>
      </c>
      <c r="E3205" s="128" t="e">
        <f t="shared" ca="1" si="205"/>
        <v>#DIV/0!</v>
      </c>
      <c r="F3205" s="124"/>
      <c r="G3205" s="128"/>
      <c r="H3205" s="128"/>
      <c r="I3205" s="124"/>
      <c r="J3205" s="125"/>
      <c r="K3205" s="128"/>
    </row>
    <row r="3206" spans="1:11" x14ac:dyDescent="0.3">
      <c r="A3206" s="73">
        <v>39195</v>
      </c>
      <c r="B3206" s="130">
        <v>1480.9300539999999</v>
      </c>
      <c r="C3206" s="125">
        <f t="shared" si="203"/>
        <v>2.5141781779945083E-2</v>
      </c>
      <c r="D3206" s="128">
        <f t="shared" si="204"/>
        <v>25141.781779945082</v>
      </c>
      <c r="E3206" s="128" t="e">
        <f t="shared" ca="1" si="205"/>
        <v>#DIV/0!</v>
      </c>
      <c r="F3206" s="124"/>
      <c r="G3206" s="128"/>
      <c r="H3206" s="128"/>
      <c r="I3206" s="124"/>
      <c r="J3206" s="125"/>
      <c r="K3206" s="128"/>
    </row>
    <row r="3207" spans="1:11" x14ac:dyDescent="0.3">
      <c r="A3207" s="73">
        <v>39192</v>
      </c>
      <c r="B3207" s="130">
        <v>1484.349976</v>
      </c>
      <c r="C3207" s="125">
        <f t="shared" si="203"/>
        <v>2.8114067240302631E-2</v>
      </c>
      <c r="D3207" s="128">
        <f t="shared" si="204"/>
        <v>28114.067240302633</v>
      </c>
      <c r="E3207" s="128" t="e">
        <f t="shared" ca="1" si="205"/>
        <v>#DIV/0!</v>
      </c>
      <c r="F3207" s="124"/>
      <c r="G3207" s="128"/>
      <c r="H3207" s="128"/>
      <c r="I3207" s="124"/>
      <c r="J3207" s="125"/>
      <c r="K3207" s="128"/>
    </row>
    <row r="3208" spans="1:11" x14ac:dyDescent="0.3">
      <c r="A3208" s="73">
        <v>39191</v>
      </c>
      <c r="B3208" s="130">
        <v>1470.7299800000001</v>
      </c>
      <c r="C3208" s="125">
        <f t="shared" ref="C3208:C3271" si="206">B3208/B3218-1</f>
        <v>2.1787299380240377E-2</v>
      </c>
      <c r="D3208" s="128">
        <f t="shared" ref="D3208:D3271" si="207">C3208*$B$5</f>
        <v>21787.299380240376</v>
      </c>
      <c r="E3208" s="128" t="e">
        <f t="shared" ref="E3208:E3271" ca="1" si="208">ABS(_xlfn.PERCENTILE.INC(OFFSET(D3208,0,0,Window),1-VaRLevel))</f>
        <v>#DIV/0!</v>
      </c>
      <c r="F3208" s="124"/>
      <c r="G3208" s="128"/>
      <c r="H3208" s="128"/>
      <c r="I3208" s="124"/>
      <c r="J3208" s="125"/>
      <c r="K3208" s="128"/>
    </row>
    <row r="3209" spans="1:11" x14ac:dyDescent="0.3">
      <c r="A3209" s="73">
        <v>39190</v>
      </c>
      <c r="B3209" s="130">
        <v>1472.5</v>
      </c>
      <c r="C3209" s="125">
        <f t="shared" si="206"/>
        <v>2.4155448727467554E-2</v>
      </c>
      <c r="D3209" s="128">
        <f t="shared" si="207"/>
        <v>24155.448727467556</v>
      </c>
      <c r="E3209" s="128" t="e">
        <f t="shared" ca="1" si="208"/>
        <v>#DIV/0!</v>
      </c>
      <c r="F3209" s="124"/>
      <c r="G3209" s="128"/>
      <c r="H3209" s="128"/>
      <c r="I3209" s="124"/>
      <c r="J3209" s="125"/>
      <c r="K3209" s="128"/>
    </row>
    <row r="3210" spans="1:11" x14ac:dyDescent="0.3">
      <c r="A3210" s="73">
        <v>39189</v>
      </c>
      <c r="B3210" s="130">
        <v>1471.4799800000001</v>
      </c>
      <c r="C3210" s="125">
        <f t="shared" si="206"/>
        <v>3.2943687049074688E-2</v>
      </c>
      <c r="D3210" s="128">
        <f t="shared" si="207"/>
        <v>32943.687049074688</v>
      </c>
      <c r="E3210" s="128" t="e">
        <f t="shared" ca="1" si="208"/>
        <v>#DIV/0!</v>
      </c>
      <c r="F3210" s="124"/>
      <c r="G3210" s="128"/>
      <c r="H3210" s="128"/>
      <c r="I3210" s="124"/>
      <c r="J3210" s="125"/>
      <c r="K3210" s="128"/>
    </row>
    <row r="3211" spans="1:11" x14ac:dyDescent="0.3">
      <c r="A3211" s="73">
        <v>39188</v>
      </c>
      <c r="B3211" s="130">
        <v>1468.329956</v>
      </c>
      <c r="C3211" s="125">
        <f t="shared" si="206"/>
        <v>3.3409323579479899E-2</v>
      </c>
      <c r="D3211" s="128">
        <f t="shared" si="207"/>
        <v>33409.323579479897</v>
      </c>
      <c r="E3211" s="128" t="e">
        <f t="shared" ca="1" si="208"/>
        <v>#DIV/0!</v>
      </c>
      <c r="F3211" s="124"/>
      <c r="G3211" s="128"/>
      <c r="H3211" s="128"/>
      <c r="I3211" s="124"/>
      <c r="J3211" s="125"/>
      <c r="K3211" s="128"/>
    </row>
    <row r="3212" spans="1:11" x14ac:dyDescent="0.3">
      <c r="A3212" s="73">
        <v>39185</v>
      </c>
      <c r="B3212" s="130">
        <v>1452.849976</v>
      </c>
      <c r="C3212" s="125">
        <f t="shared" si="206"/>
        <v>2.1314099795358254E-2</v>
      </c>
      <c r="D3212" s="128">
        <f t="shared" si="207"/>
        <v>21314.099795358256</v>
      </c>
      <c r="E3212" s="128" t="e">
        <f t="shared" ca="1" si="208"/>
        <v>#DIV/0!</v>
      </c>
      <c r="F3212" s="124"/>
      <c r="G3212" s="128"/>
      <c r="H3212" s="128"/>
      <c r="I3212" s="124"/>
      <c r="J3212" s="125"/>
      <c r="K3212" s="128"/>
    </row>
    <row r="3213" spans="1:11" x14ac:dyDescent="0.3">
      <c r="A3213" s="73">
        <v>39184</v>
      </c>
      <c r="B3213" s="130">
        <v>1447.8000489999999</v>
      </c>
      <c r="C3213" s="125">
        <f t="shared" si="206"/>
        <v>2.1570295175381338E-2</v>
      </c>
      <c r="D3213" s="128">
        <f t="shared" si="207"/>
        <v>21570.295175381336</v>
      </c>
      <c r="E3213" s="128" t="e">
        <f t="shared" ca="1" si="208"/>
        <v>#DIV/0!</v>
      </c>
      <c r="F3213" s="124"/>
      <c r="G3213" s="128"/>
      <c r="H3213" s="128"/>
      <c r="I3213" s="124"/>
      <c r="J3213" s="125"/>
      <c r="K3213" s="128"/>
    </row>
    <row r="3214" spans="1:11" x14ac:dyDescent="0.3">
      <c r="A3214" s="73">
        <v>39183</v>
      </c>
      <c r="B3214" s="130">
        <v>1438.869995</v>
      </c>
      <c r="C3214" s="125">
        <f t="shared" si="206"/>
        <v>7.18181316645361E-3</v>
      </c>
      <c r="D3214" s="128">
        <f t="shared" si="207"/>
        <v>7181.8131664536104</v>
      </c>
      <c r="E3214" s="128" t="e">
        <f t="shared" ca="1" si="208"/>
        <v>#DIV/0!</v>
      </c>
      <c r="F3214" s="124"/>
      <c r="G3214" s="128"/>
      <c r="H3214" s="128"/>
      <c r="I3214" s="124"/>
      <c r="J3214" s="125"/>
      <c r="K3214" s="128"/>
    </row>
    <row r="3215" spans="1:11" x14ac:dyDescent="0.3">
      <c r="A3215" s="73">
        <v>39182</v>
      </c>
      <c r="B3215" s="130">
        <v>1448.3900149999999</v>
      </c>
      <c r="C3215" s="125">
        <f t="shared" si="206"/>
        <v>7.5756626086955769E-3</v>
      </c>
      <c r="D3215" s="128">
        <f t="shared" si="207"/>
        <v>7575.6626086955766</v>
      </c>
      <c r="E3215" s="128" t="e">
        <f t="shared" ca="1" si="208"/>
        <v>#DIV/0!</v>
      </c>
      <c r="F3215" s="124"/>
      <c r="G3215" s="128"/>
      <c r="H3215" s="128"/>
      <c r="I3215" s="124"/>
      <c r="J3215" s="125"/>
      <c r="K3215" s="128"/>
    </row>
    <row r="3216" spans="1:11" x14ac:dyDescent="0.3">
      <c r="A3216" s="73">
        <v>39181</v>
      </c>
      <c r="B3216" s="130">
        <v>1444.6099850000001</v>
      </c>
      <c r="C3216" s="125">
        <f t="shared" si="206"/>
        <v>5.9187667301121571E-3</v>
      </c>
      <c r="D3216" s="128">
        <f t="shared" si="207"/>
        <v>5918.7667301121573</v>
      </c>
      <c r="E3216" s="128" t="e">
        <f t="shared" ca="1" si="208"/>
        <v>#DIV/0!</v>
      </c>
      <c r="F3216" s="124"/>
      <c r="G3216" s="128"/>
      <c r="H3216" s="128"/>
      <c r="I3216" s="124"/>
      <c r="J3216" s="125"/>
      <c r="K3216" s="128"/>
    </row>
    <row r="3217" spans="1:11" x14ac:dyDescent="0.3">
      <c r="A3217" s="73">
        <v>39177</v>
      </c>
      <c r="B3217" s="130">
        <v>1443.76001</v>
      </c>
      <c r="C3217" s="125">
        <f t="shared" si="206"/>
        <v>6.4271269879836446E-3</v>
      </c>
      <c r="D3217" s="128">
        <f t="shared" si="207"/>
        <v>6427.1269879836445</v>
      </c>
      <c r="E3217" s="128" t="e">
        <f t="shared" ca="1" si="208"/>
        <v>#DIV/0!</v>
      </c>
      <c r="F3217" s="124"/>
      <c r="G3217" s="128"/>
      <c r="H3217" s="128"/>
      <c r="I3217" s="124"/>
      <c r="J3217" s="125"/>
      <c r="K3217" s="128"/>
    </row>
    <row r="3218" spans="1:11" x14ac:dyDescent="0.3">
      <c r="A3218" s="73">
        <v>39176</v>
      </c>
      <c r="B3218" s="130">
        <v>1439.369995</v>
      </c>
      <c r="C3218" s="125">
        <f t="shared" si="206"/>
        <v>3.0173067526515496E-3</v>
      </c>
      <c r="D3218" s="128">
        <f t="shared" si="207"/>
        <v>3017.3067526515497</v>
      </c>
      <c r="E3218" s="128" t="e">
        <f t="shared" ca="1" si="208"/>
        <v>#DIV/0!</v>
      </c>
      <c r="F3218" s="124"/>
      <c r="G3218" s="128"/>
      <c r="H3218" s="128"/>
      <c r="I3218" s="124"/>
      <c r="J3218" s="125"/>
      <c r="K3218" s="128"/>
    </row>
    <row r="3219" spans="1:11" x14ac:dyDescent="0.3">
      <c r="A3219" s="73">
        <v>39175</v>
      </c>
      <c r="B3219" s="130">
        <v>1437.7700199999999</v>
      </c>
      <c r="C3219" s="125">
        <f t="shared" si="206"/>
        <v>1.9015748452754222E-2</v>
      </c>
      <c r="D3219" s="128">
        <f t="shared" si="207"/>
        <v>19015.748452754222</v>
      </c>
      <c r="E3219" s="128" t="e">
        <f t="shared" ca="1" si="208"/>
        <v>#DIV/0!</v>
      </c>
      <c r="F3219" s="124"/>
      <c r="G3219" s="128"/>
      <c r="H3219" s="128"/>
      <c r="I3219" s="124"/>
      <c r="J3219" s="125"/>
      <c r="K3219" s="128"/>
    </row>
    <row r="3220" spans="1:11" x14ac:dyDescent="0.3">
      <c r="A3220" s="73">
        <v>39174</v>
      </c>
      <c r="B3220" s="130">
        <v>1424.5500489999999</v>
      </c>
      <c r="C3220" s="125">
        <f t="shared" si="206"/>
        <v>1.6040675187652509E-2</v>
      </c>
      <c r="D3220" s="128">
        <f t="shared" si="207"/>
        <v>16040.675187652509</v>
      </c>
      <c r="E3220" s="128" t="e">
        <f t="shared" ca="1" si="208"/>
        <v>#DIV/0!</v>
      </c>
      <c r="F3220" s="124"/>
      <c r="G3220" s="128"/>
      <c r="H3220" s="128"/>
      <c r="I3220" s="124"/>
      <c r="J3220" s="125"/>
      <c r="K3220" s="128"/>
    </row>
    <row r="3221" spans="1:11" x14ac:dyDescent="0.3">
      <c r="A3221" s="73">
        <v>39171</v>
      </c>
      <c r="B3221" s="130">
        <v>1420.8599850000001</v>
      </c>
      <c r="C3221" s="125">
        <f t="shared" si="206"/>
        <v>2.4449356644449027E-2</v>
      </c>
      <c r="D3221" s="128">
        <f t="shared" si="207"/>
        <v>24449.356644449028</v>
      </c>
      <c r="E3221" s="128" t="e">
        <f t="shared" ca="1" si="208"/>
        <v>#DIV/0!</v>
      </c>
      <c r="F3221" s="124"/>
      <c r="G3221" s="128"/>
      <c r="H3221" s="128"/>
      <c r="I3221" s="124"/>
      <c r="J3221" s="125"/>
      <c r="K3221" s="128"/>
    </row>
    <row r="3222" spans="1:11" x14ac:dyDescent="0.3">
      <c r="A3222" s="73">
        <v>39170</v>
      </c>
      <c r="B3222" s="130">
        <v>1422.530029</v>
      </c>
      <c r="C3222" s="125">
        <f t="shared" si="206"/>
        <v>2.1726951022724261E-2</v>
      </c>
      <c r="D3222" s="128">
        <f t="shared" si="207"/>
        <v>21726.951022724261</v>
      </c>
      <c r="E3222" s="128" t="e">
        <f t="shared" ca="1" si="208"/>
        <v>#DIV/0!</v>
      </c>
      <c r="F3222" s="124"/>
      <c r="G3222" s="128"/>
      <c r="H3222" s="128"/>
      <c r="I3222" s="124"/>
      <c r="J3222" s="125"/>
      <c r="K3222" s="128"/>
    </row>
    <row r="3223" spans="1:11" x14ac:dyDescent="0.3">
      <c r="A3223" s="73">
        <v>39169</v>
      </c>
      <c r="B3223" s="130">
        <v>1417.2299800000001</v>
      </c>
      <c r="C3223" s="125">
        <f t="shared" si="206"/>
        <v>2.1669971990831316E-2</v>
      </c>
      <c r="D3223" s="128">
        <f t="shared" si="207"/>
        <v>21669.971990831316</v>
      </c>
      <c r="E3223" s="128" t="e">
        <f t="shared" ca="1" si="208"/>
        <v>#DIV/0!</v>
      </c>
      <c r="F3223" s="124"/>
      <c r="G3223" s="128"/>
      <c r="H3223" s="128"/>
      <c r="I3223" s="124"/>
      <c r="J3223" s="125"/>
      <c r="K3223" s="128"/>
    </row>
    <row r="3224" spans="1:11" x14ac:dyDescent="0.3">
      <c r="A3224" s="73">
        <v>39168</v>
      </c>
      <c r="B3224" s="130">
        <v>1428.6099850000001</v>
      </c>
      <c r="C3224" s="125">
        <f t="shared" si="206"/>
        <v>3.6764785225497532E-2</v>
      </c>
      <c r="D3224" s="128">
        <f t="shared" si="207"/>
        <v>36764.78522549753</v>
      </c>
      <c r="E3224" s="128" t="e">
        <f t="shared" ca="1" si="208"/>
        <v>#DIV/0!</v>
      </c>
      <c r="F3224" s="124"/>
      <c r="G3224" s="128"/>
      <c r="H3224" s="128"/>
      <c r="I3224" s="124"/>
      <c r="J3224" s="125"/>
      <c r="K3224" s="128"/>
    </row>
    <row r="3225" spans="1:11" x14ac:dyDescent="0.3">
      <c r="A3225" s="73">
        <v>39167</v>
      </c>
      <c r="B3225" s="130">
        <v>1437.5</v>
      </c>
      <c r="C3225" s="125">
        <f t="shared" si="206"/>
        <v>2.1967883212874462E-2</v>
      </c>
      <c r="D3225" s="128">
        <f t="shared" si="207"/>
        <v>21967.883212874462</v>
      </c>
      <c r="E3225" s="128" t="e">
        <f t="shared" ca="1" si="208"/>
        <v>#DIV/0!</v>
      </c>
      <c r="F3225" s="124"/>
      <c r="G3225" s="128"/>
      <c r="H3225" s="128"/>
      <c r="I3225" s="124"/>
      <c r="J3225" s="125"/>
      <c r="K3225" s="128"/>
    </row>
    <row r="3226" spans="1:11" x14ac:dyDescent="0.3">
      <c r="A3226" s="73">
        <v>39164</v>
      </c>
      <c r="B3226" s="130">
        <v>1436.1099850000001</v>
      </c>
      <c r="C3226" s="125">
        <f t="shared" si="206"/>
        <v>2.3716189876500815E-2</v>
      </c>
      <c r="D3226" s="128">
        <f t="shared" si="207"/>
        <v>23716.189876500815</v>
      </c>
      <c r="E3226" s="128" t="e">
        <f t="shared" ca="1" si="208"/>
        <v>#DIV/0!</v>
      </c>
      <c r="F3226" s="124"/>
      <c r="G3226" s="128"/>
      <c r="H3226" s="128"/>
      <c r="I3226" s="124"/>
      <c r="J3226" s="125"/>
      <c r="K3226" s="128"/>
    </row>
    <row r="3227" spans="1:11" x14ac:dyDescent="0.3">
      <c r="A3227" s="73">
        <v>39163</v>
      </c>
      <c r="B3227" s="130">
        <v>1434.540039</v>
      </c>
      <c r="C3227" s="125">
        <f t="shared" si="206"/>
        <v>2.3290003959404837E-2</v>
      </c>
      <c r="D3227" s="128">
        <f t="shared" si="207"/>
        <v>23290.003959404836</v>
      </c>
      <c r="E3227" s="128" t="e">
        <f t="shared" ca="1" si="208"/>
        <v>#DIV/0!</v>
      </c>
      <c r="F3227" s="124"/>
      <c r="G3227" s="128"/>
      <c r="H3227" s="128"/>
      <c r="I3227" s="124"/>
      <c r="J3227" s="125"/>
      <c r="K3227" s="128"/>
    </row>
    <row r="3228" spans="1:11" x14ac:dyDescent="0.3">
      <c r="A3228" s="73">
        <v>39162</v>
      </c>
      <c r="B3228" s="130">
        <v>1435.040039</v>
      </c>
      <c r="C3228" s="125">
        <f t="shared" si="206"/>
        <v>3.0941808298535545E-2</v>
      </c>
      <c r="D3228" s="128">
        <f t="shared" si="207"/>
        <v>30941.808298535543</v>
      </c>
      <c r="E3228" s="128" t="e">
        <f t="shared" ca="1" si="208"/>
        <v>#DIV/0!</v>
      </c>
      <c r="F3228" s="124"/>
      <c r="G3228" s="128"/>
      <c r="H3228" s="128"/>
      <c r="I3228" s="124"/>
      <c r="J3228" s="125"/>
      <c r="K3228" s="128"/>
    </row>
    <row r="3229" spans="1:11" x14ac:dyDescent="0.3">
      <c r="A3229" s="73">
        <v>39161</v>
      </c>
      <c r="B3229" s="130">
        <v>1410.9399410000001</v>
      </c>
      <c r="C3229" s="125">
        <f t="shared" si="206"/>
        <v>1.1129278578772217E-2</v>
      </c>
      <c r="D3229" s="128">
        <f t="shared" si="207"/>
        <v>11129.278578772217</v>
      </c>
      <c r="E3229" s="128" t="e">
        <f t="shared" ca="1" si="208"/>
        <v>#DIV/0!</v>
      </c>
      <c r="F3229" s="124"/>
      <c r="G3229" s="128"/>
      <c r="H3229" s="128"/>
      <c r="I3229" s="124"/>
      <c r="J3229" s="125"/>
      <c r="K3229" s="128"/>
    </row>
    <row r="3230" spans="1:11" x14ac:dyDescent="0.3">
      <c r="A3230" s="73">
        <v>39160</v>
      </c>
      <c r="B3230" s="130">
        <v>1402.0600589999999</v>
      </c>
      <c r="C3230" s="125">
        <f t="shared" si="206"/>
        <v>2.0333059777650542E-2</v>
      </c>
      <c r="D3230" s="128">
        <f t="shared" si="207"/>
        <v>20333.059777650542</v>
      </c>
      <c r="E3230" s="128" t="e">
        <f t="shared" ca="1" si="208"/>
        <v>#DIV/0!</v>
      </c>
      <c r="F3230" s="124"/>
      <c r="G3230" s="128"/>
      <c r="H3230" s="128"/>
      <c r="I3230" s="124"/>
      <c r="J3230" s="125"/>
      <c r="K3230" s="128"/>
    </row>
    <row r="3231" spans="1:11" x14ac:dyDescent="0.3">
      <c r="A3231" s="73">
        <v>39157</v>
      </c>
      <c r="B3231" s="130">
        <v>1386.9499510000001</v>
      </c>
      <c r="C3231" s="125">
        <f t="shared" si="206"/>
        <v>-1.5866331669422973E-4</v>
      </c>
      <c r="D3231" s="128">
        <f t="shared" si="207"/>
        <v>-158.66331669422974</v>
      </c>
      <c r="E3231" s="128" t="e">
        <f t="shared" ca="1" si="208"/>
        <v>#DIV/0!</v>
      </c>
      <c r="F3231" s="124"/>
      <c r="G3231" s="128"/>
      <c r="H3231" s="128"/>
      <c r="I3231" s="124"/>
      <c r="J3231" s="125"/>
      <c r="K3231" s="128"/>
    </row>
    <row r="3232" spans="1:11" x14ac:dyDescent="0.3">
      <c r="A3232" s="73">
        <v>39156</v>
      </c>
      <c r="B3232" s="130">
        <v>1392.280029</v>
      </c>
      <c r="C3232" s="125">
        <f t="shared" si="206"/>
        <v>-7.7610087576812647E-3</v>
      </c>
      <c r="D3232" s="128">
        <f t="shared" si="207"/>
        <v>-7761.0087576812648</v>
      </c>
      <c r="E3232" s="128" t="e">
        <f t="shared" ca="1" si="208"/>
        <v>#DIV/0!</v>
      </c>
      <c r="F3232" s="124"/>
      <c r="G3232" s="128"/>
      <c r="H3232" s="128"/>
      <c r="I3232" s="124"/>
      <c r="J3232" s="125"/>
      <c r="K3232" s="128"/>
    </row>
    <row r="3233" spans="1:11" x14ac:dyDescent="0.3">
      <c r="A3233" s="73">
        <v>39155</v>
      </c>
      <c r="B3233" s="130">
        <v>1387.170044</v>
      </c>
      <c r="C3233" s="125">
        <f t="shared" si="206"/>
        <v>-1.3967602645861388E-2</v>
      </c>
      <c r="D3233" s="128">
        <f t="shared" si="207"/>
        <v>-13967.602645861387</v>
      </c>
      <c r="E3233" s="128" t="e">
        <f t="shared" ca="1" si="208"/>
        <v>#DIV/0!</v>
      </c>
      <c r="F3233" s="124"/>
      <c r="G3233" s="128"/>
      <c r="H3233" s="128"/>
      <c r="I3233" s="124"/>
      <c r="J3233" s="125"/>
      <c r="K3233" s="128"/>
    </row>
    <row r="3234" spans="1:11" x14ac:dyDescent="0.3">
      <c r="A3234" s="73">
        <v>39154</v>
      </c>
      <c r="B3234" s="130">
        <v>1377.9499510000001</v>
      </c>
      <c r="C3234" s="125">
        <f t="shared" si="206"/>
        <v>-1.5074685078401817E-2</v>
      </c>
      <c r="D3234" s="128">
        <f t="shared" si="207"/>
        <v>-15074.685078401817</v>
      </c>
      <c r="E3234" s="128" t="e">
        <f t="shared" ca="1" si="208"/>
        <v>#DIV/0!</v>
      </c>
      <c r="F3234" s="124"/>
      <c r="G3234" s="128"/>
      <c r="H3234" s="128"/>
      <c r="I3234" s="124"/>
      <c r="J3234" s="125"/>
      <c r="K3234" s="128"/>
    </row>
    <row r="3235" spans="1:11" x14ac:dyDescent="0.3">
      <c r="A3235" s="73">
        <v>39153</v>
      </c>
      <c r="B3235" s="130">
        <v>1406.599976</v>
      </c>
      <c r="C3235" s="125">
        <f t="shared" si="206"/>
        <v>-2.9509386248885328E-2</v>
      </c>
      <c r="D3235" s="128">
        <f t="shared" si="207"/>
        <v>-29509.386248885326</v>
      </c>
      <c r="E3235" s="128" t="e">
        <f t="shared" ca="1" si="208"/>
        <v>#DIV/0!</v>
      </c>
      <c r="F3235" s="124"/>
      <c r="G3235" s="128"/>
      <c r="H3235" s="128"/>
      <c r="I3235" s="124"/>
      <c r="J3235" s="125"/>
      <c r="K3235" s="128"/>
    </row>
    <row r="3236" spans="1:11" x14ac:dyDescent="0.3">
      <c r="A3236" s="73">
        <v>39150</v>
      </c>
      <c r="B3236" s="130">
        <v>1402.839966</v>
      </c>
      <c r="C3236" s="125">
        <f t="shared" si="206"/>
        <v>-3.3317468398852523E-2</v>
      </c>
      <c r="D3236" s="128">
        <f t="shared" si="207"/>
        <v>-33317.468398852521</v>
      </c>
      <c r="E3236" s="128" t="e">
        <f t="shared" ca="1" si="208"/>
        <v>#DIV/0!</v>
      </c>
      <c r="F3236" s="124"/>
      <c r="G3236" s="128"/>
      <c r="H3236" s="128"/>
      <c r="I3236" s="124"/>
      <c r="J3236" s="125"/>
      <c r="K3236" s="128"/>
    </row>
    <row r="3237" spans="1:11" x14ac:dyDescent="0.3">
      <c r="A3237" s="73">
        <v>39149</v>
      </c>
      <c r="B3237" s="130">
        <v>1401.8900149999999</v>
      </c>
      <c r="C3237" s="125">
        <f t="shared" si="206"/>
        <v>-3.7414678732835327E-2</v>
      </c>
      <c r="D3237" s="128">
        <f t="shared" si="207"/>
        <v>-37414.678732835324</v>
      </c>
      <c r="E3237" s="128" t="e">
        <f t="shared" ca="1" si="208"/>
        <v>#DIV/0!</v>
      </c>
      <c r="F3237" s="124"/>
      <c r="G3237" s="128"/>
      <c r="H3237" s="128"/>
      <c r="I3237" s="124"/>
      <c r="J3237" s="125"/>
      <c r="K3237" s="128"/>
    </row>
    <row r="3238" spans="1:11" x14ac:dyDescent="0.3">
      <c r="A3238" s="73">
        <v>39148</v>
      </c>
      <c r="B3238" s="130">
        <v>1391.969971</v>
      </c>
      <c r="C3238" s="125">
        <f t="shared" si="206"/>
        <v>-4.5045748080631776E-2</v>
      </c>
      <c r="D3238" s="128">
        <f t="shared" si="207"/>
        <v>-45045.748080631776</v>
      </c>
      <c r="E3238" s="128" t="e">
        <f t="shared" ca="1" si="208"/>
        <v>#DIV/0!</v>
      </c>
      <c r="F3238" s="124"/>
      <c r="G3238" s="128"/>
      <c r="H3238" s="128"/>
      <c r="I3238" s="124"/>
      <c r="J3238" s="125"/>
      <c r="K3238" s="128"/>
    </row>
    <row r="3239" spans="1:11" x14ac:dyDescent="0.3">
      <c r="A3239" s="73">
        <v>39147</v>
      </c>
      <c r="B3239" s="130">
        <v>1395.410034</v>
      </c>
      <c r="C3239" s="125">
        <f t="shared" si="206"/>
        <v>-4.4030210472410736E-2</v>
      </c>
      <c r="D3239" s="128">
        <f t="shared" si="207"/>
        <v>-44030.210472410734</v>
      </c>
      <c r="E3239" s="128" t="e">
        <f t="shared" ca="1" si="208"/>
        <v>#DIV/0!</v>
      </c>
      <c r="F3239" s="124"/>
      <c r="G3239" s="128"/>
      <c r="H3239" s="128"/>
      <c r="I3239" s="124"/>
      <c r="J3239" s="125"/>
      <c r="K3239" s="128"/>
    </row>
    <row r="3240" spans="1:11" x14ac:dyDescent="0.3">
      <c r="A3240" s="73">
        <v>39146</v>
      </c>
      <c r="B3240" s="130">
        <v>1374.119995</v>
      </c>
      <c r="C3240" s="125">
        <f t="shared" si="206"/>
        <v>-5.5938031121382292E-2</v>
      </c>
      <c r="D3240" s="128">
        <f t="shared" si="207"/>
        <v>-55938.031121382293</v>
      </c>
      <c r="E3240" s="128" t="e">
        <f t="shared" ca="1" si="208"/>
        <v>#DIV/0!</v>
      </c>
      <c r="F3240" s="124"/>
      <c r="G3240" s="128"/>
      <c r="H3240" s="128"/>
      <c r="I3240" s="124"/>
      <c r="J3240" s="125"/>
      <c r="K3240" s="128"/>
    </row>
    <row r="3241" spans="1:11" x14ac:dyDescent="0.3">
      <c r="A3241" s="73">
        <v>39143</v>
      </c>
      <c r="B3241" s="130">
        <v>1387.170044</v>
      </c>
      <c r="C3241" s="125">
        <f t="shared" si="206"/>
        <v>-4.7803084945612584E-2</v>
      </c>
      <c r="D3241" s="128">
        <f t="shared" si="207"/>
        <v>-47803.084945612587</v>
      </c>
      <c r="E3241" s="128" t="e">
        <f t="shared" ca="1" si="208"/>
        <v>#DIV/0!</v>
      </c>
      <c r="F3241" s="124"/>
      <c r="G3241" s="128"/>
      <c r="H3241" s="128"/>
      <c r="I3241" s="124"/>
      <c r="J3241" s="125"/>
      <c r="K3241" s="128"/>
    </row>
    <row r="3242" spans="1:11" x14ac:dyDescent="0.3">
      <c r="A3242" s="73">
        <v>39142</v>
      </c>
      <c r="B3242" s="130">
        <v>1403.170044</v>
      </c>
      <c r="C3242" s="125">
        <f t="shared" si="206"/>
        <v>-3.5820795193280408E-2</v>
      </c>
      <c r="D3242" s="128">
        <f t="shared" si="207"/>
        <v>-35820.795193280406</v>
      </c>
      <c r="E3242" s="128" t="e">
        <f t="shared" ca="1" si="208"/>
        <v>#DIV/0!</v>
      </c>
      <c r="F3242" s="124"/>
      <c r="G3242" s="128"/>
      <c r="H3242" s="128"/>
      <c r="I3242" s="124"/>
      <c r="J3242" s="125"/>
      <c r="K3242" s="128"/>
    </row>
    <row r="3243" spans="1:11" x14ac:dyDescent="0.3">
      <c r="A3243" s="73">
        <v>39141</v>
      </c>
      <c r="B3243" s="130">
        <v>1406.8199460000001</v>
      </c>
      <c r="C3243" s="125">
        <f t="shared" si="206"/>
        <v>-2.5923354341161775E-2</v>
      </c>
      <c r="D3243" s="128">
        <f t="shared" si="207"/>
        <v>-25923.354341161776</v>
      </c>
      <c r="E3243" s="128" t="e">
        <f t="shared" ca="1" si="208"/>
        <v>#DIV/0!</v>
      </c>
      <c r="F3243" s="124"/>
      <c r="G3243" s="128"/>
      <c r="H3243" s="128"/>
      <c r="I3243" s="124"/>
      <c r="J3243" s="125"/>
      <c r="K3243" s="128"/>
    </row>
    <row r="3244" spans="1:11" x14ac:dyDescent="0.3">
      <c r="A3244" s="73">
        <v>39140</v>
      </c>
      <c r="B3244" s="130">
        <v>1399.040039</v>
      </c>
      <c r="C3244" s="125">
        <f t="shared" si="206"/>
        <v>-2.3950519488863731E-2</v>
      </c>
      <c r="D3244" s="128">
        <f t="shared" si="207"/>
        <v>-23950.519488863731</v>
      </c>
      <c r="E3244" s="128" t="e">
        <f t="shared" ca="1" si="208"/>
        <v>#DIV/0!</v>
      </c>
      <c r="F3244" s="124"/>
      <c r="G3244" s="128"/>
      <c r="H3244" s="128"/>
      <c r="I3244" s="124"/>
      <c r="J3244" s="125"/>
      <c r="K3244" s="128"/>
    </row>
    <row r="3245" spans="1:11" x14ac:dyDescent="0.3">
      <c r="A3245" s="73">
        <v>39139</v>
      </c>
      <c r="B3245" s="130">
        <v>1449.369995</v>
      </c>
      <c r="C3245" s="125">
        <f t="shared" si="206"/>
        <v>7.8647174220698446E-3</v>
      </c>
      <c r="D3245" s="128">
        <f t="shared" si="207"/>
        <v>7864.7174220698444</v>
      </c>
      <c r="E3245" s="128" t="e">
        <f t="shared" ca="1" si="208"/>
        <v>#DIV/0!</v>
      </c>
      <c r="F3245" s="124"/>
      <c r="G3245" s="128"/>
      <c r="H3245" s="128"/>
      <c r="I3245" s="124"/>
      <c r="J3245" s="125"/>
      <c r="K3245" s="128"/>
    </row>
    <row r="3246" spans="1:11" x14ac:dyDescent="0.3">
      <c r="A3246" s="73">
        <v>39136</v>
      </c>
      <c r="B3246" s="130">
        <v>1451.1899410000001</v>
      </c>
      <c r="C3246" s="125">
        <f t="shared" si="206"/>
        <v>1.9884430009335929E-3</v>
      </c>
      <c r="D3246" s="128">
        <f t="shared" si="207"/>
        <v>1988.4430009335929</v>
      </c>
      <c r="E3246" s="128" t="e">
        <f t="shared" ca="1" si="208"/>
        <v>#DIV/0!</v>
      </c>
      <c r="F3246" s="124"/>
      <c r="G3246" s="128"/>
      <c r="H3246" s="128"/>
      <c r="I3246" s="124"/>
      <c r="J3246" s="125"/>
      <c r="K3246" s="128"/>
    </row>
    <row r="3247" spans="1:11" x14ac:dyDescent="0.3">
      <c r="A3247" s="73">
        <v>39135</v>
      </c>
      <c r="B3247" s="130">
        <v>1456.380005</v>
      </c>
      <c r="C3247" s="125">
        <f t="shared" si="206"/>
        <v>4.3861359927983568E-3</v>
      </c>
      <c r="D3247" s="128">
        <f t="shared" si="207"/>
        <v>4386.1359927983567</v>
      </c>
      <c r="E3247" s="128" t="e">
        <f t="shared" ca="1" si="208"/>
        <v>#DIV/0!</v>
      </c>
      <c r="F3247" s="124"/>
      <c r="G3247" s="128"/>
      <c r="H3247" s="128"/>
      <c r="I3247" s="124"/>
      <c r="J3247" s="125"/>
      <c r="K3247" s="128"/>
    </row>
    <row r="3248" spans="1:11" x14ac:dyDescent="0.3">
      <c r="A3248" s="73">
        <v>39134</v>
      </c>
      <c r="B3248" s="130">
        <v>1457.630005</v>
      </c>
      <c r="C3248" s="125">
        <f t="shared" si="206"/>
        <v>6.6505559392264768E-3</v>
      </c>
      <c r="D3248" s="128">
        <f t="shared" si="207"/>
        <v>6650.5559392264768</v>
      </c>
      <c r="E3248" s="128" t="e">
        <f t="shared" ca="1" si="208"/>
        <v>#DIV/0!</v>
      </c>
      <c r="F3248" s="124"/>
      <c r="G3248" s="128"/>
      <c r="H3248" s="128"/>
      <c r="I3248" s="124"/>
      <c r="J3248" s="125"/>
      <c r="K3248" s="128"/>
    </row>
    <row r="3249" spans="1:11" x14ac:dyDescent="0.3">
      <c r="A3249" s="73">
        <v>39133</v>
      </c>
      <c r="B3249" s="130">
        <v>1459.6800539999999</v>
      </c>
      <c r="C3249" s="125">
        <f t="shared" si="206"/>
        <v>8.7699735918698174E-3</v>
      </c>
      <c r="D3249" s="128">
        <f t="shared" si="207"/>
        <v>8769.973591869817</v>
      </c>
      <c r="E3249" s="128" t="e">
        <f t="shared" ca="1" si="208"/>
        <v>#DIV/0!</v>
      </c>
      <c r="F3249" s="124"/>
      <c r="G3249" s="128"/>
      <c r="H3249" s="128"/>
      <c r="I3249" s="124"/>
      <c r="J3249" s="125"/>
      <c r="K3249" s="128"/>
    </row>
    <row r="3250" spans="1:11" x14ac:dyDescent="0.3">
      <c r="A3250" s="73">
        <v>39129</v>
      </c>
      <c r="B3250" s="130">
        <v>1455.540039</v>
      </c>
      <c r="C3250" s="125">
        <f t="shared" si="206"/>
        <v>4.9365322364500752E-3</v>
      </c>
      <c r="D3250" s="128">
        <f t="shared" si="207"/>
        <v>4936.5322364500753</v>
      </c>
      <c r="E3250" s="128" t="e">
        <f t="shared" ca="1" si="208"/>
        <v>#DIV/0!</v>
      </c>
      <c r="F3250" s="124"/>
      <c r="G3250" s="128"/>
      <c r="H3250" s="128"/>
      <c r="I3250" s="124"/>
      <c r="J3250" s="125"/>
      <c r="K3250" s="128"/>
    </row>
    <row r="3251" spans="1:11" x14ac:dyDescent="0.3">
      <c r="A3251" s="73">
        <v>39128</v>
      </c>
      <c r="B3251" s="130">
        <v>1456.8100589999999</v>
      </c>
      <c r="C3251" s="125">
        <f t="shared" si="206"/>
        <v>7.517682921520441E-3</v>
      </c>
      <c r="D3251" s="128">
        <f t="shared" si="207"/>
        <v>7517.6829215204407</v>
      </c>
      <c r="E3251" s="128" t="e">
        <f t="shared" ca="1" si="208"/>
        <v>#DIV/0!</v>
      </c>
      <c r="F3251" s="124"/>
      <c r="G3251" s="128"/>
      <c r="H3251" s="128"/>
      <c r="I3251" s="124"/>
      <c r="J3251" s="125"/>
      <c r="K3251" s="128"/>
    </row>
    <row r="3252" spans="1:11" x14ac:dyDescent="0.3">
      <c r="A3252" s="73">
        <v>39127</v>
      </c>
      <c r="B3252" s="130">
        <v>1455.3000489999999</v>
      </c>
      <c r="C3252" s="125">
        <f t="shared" si="206"/>
        <v>1.186176098468783E-2</v>
      </c>
      <c r="D3252" s="128">
        <f t="shared" si="207"/>
        <v>11861.760984687829</v>
      </c>
      <c r="E3252" s="128" t="e">
        <f t="shared" ca="1" si="208"/>
        <v>#DIV/0!</v>
      </c>
      <c r="F3252" s="124"/>
      <c r="G3252" s="128"/>
      <c r="H3252" s="128"/>
      <c r="I3252" s="124"/>
      <c r="J3252" s="125"/>
      <c r="K3252" s="128"/>
    </row>
    <row r="3253" spans="1:11" x14ac:dyDescent="0.3">
      <c r="A3253" s="73">
        <v>39126</v>
      </c>
      <c r="B3253" s="130">
        <v>1444.26001</v>
      </c>
      <c r="C3253" s="125">
        <f t="shared" si="206"/>
        <v>1.0806164935774243E-2</v>
      </c>
      <c r="D3253" s="128">
        <f t="shared" si="207"/>
        <v>10806.164935774243</v>
      </c>
      <c r="E3253" s="128" t="e">
        <f t="shared" ca="1" si="208"/>
        <v>#DIV/0!</v>
      </c>
      <c r="F3253" s="124"/>
      <c r="G3253" s="128"/>
      <c r="H3253" s="128"/>
      <c r="I3253" s="124"/>
      <c r="J3253" s="125"/>
      <c r="K3253" s="128"/>
    </row>
    <row r="3254" spans="1:11" x14ac:dyDescent="0.3">
      <c r="A3254" s="73">
        <v>39125</v>
      </c>
      <c r="B3254" s="130">
        <v>1433.369995</v>
      </c>
      <c r="C3254" s="125">
        <f t="shared" si="206"/>
        <v>8.9749546288766524E-3</v>
      </c>
      <c r="D3254" s="128">
        <f t="shared" si="207"/>
        <v>8974.9546288766524</v>
      </c>
      <c r="E3254" s="128" t="e">
        <f t="shared" ca="1" si="208"/>
        <v>#DIV/0!</v>
      </c>
      <c r="F3254" s="124"/>
      <c r="G3254" s="128"/>
      <c r="H3254" s="128"/>
      <c r="I3254" s="124"/>
      <c r="J3254" s="125"/>
      <c r="K3254" s="128"/>
    </row>
    <row r="3255" spans="1:11" x14ac:dyDescent="0.3">
      <c r="A3255" s="73">
        <v>39122</v>
      </c>
      <c r="B3255" s="130">
        <v>1438.0600589999999</v>
      </c>
      <c r="C3255" s="125">
        <f t="shared" si="206"/>
        <v>1.1165959581092455E-2</v>
      </c>
      <c r="D3255" s="128">
        <f t="shared" si="207"/>
        <v>11165.959581092455</v>
      </c>
      <c r="E3255" s="128" t="e">
        <f t="shared" ca="1" si="208"/>
        <v>#DIV/0!</v>
      </c>
      <c r="F3255" s="124"/>
      <c r="G3255" s="128"/>
      <c r="H3255" s="128"/>
      <c r="I3255" s="124"/>
      <c r="J3255" s="125"/>
      <c r="K3255" s="128"/>
    </row>
    <row r="3256" spans="1:11" x14ac:dyDescent="0.3">
      <c r="A3256" s="73">
        <v>39121</v>
      </c>
      <c r="B3256" s="130">
        <v>1448.3100589999999</v>
      </c>
      <c r="C3256" s="125">
        <f t="shared" si="206"/>
        <v>1.7143082090431916E-2</v>
      </c>
      <c r="D3256" s="128">
        <f t="shared" si="207"/>
        <v>17143.082090431915</v>
      </c>
      <c r="E3256" s="128" t="e">
        <f t="shared" ca="1" si="208"/>
        <v>#DIV/0!</v>
      </c>
      <c r="F3256" s="124"/>
      <c r="G3256" s="128"/>
      <c r="H3256" s="128"/>
      <c r="I3256" s="124"/>
      <c r="J3256" s="125"/>
      <c r="K3256" s="128"/>
    </row>
    <row r="3257" spans="1:11" x14ac:dyDescent="0.3">
      <c r="A3257" s="73">
        <v>39120</v>
      </c>
      <c r="B3257" s="130">
        <v>1450.0200199999999</v>
      </c>
      <c r="C3257" s="125">
        <f t="shared" si="206"/>
        <v>6.8674459706157265E-3</v>
      </c>
      <c r="D3257" s="128">
        <f t="shared" si="207"/>
        <v>6867.4459706157268</v>
      </c>
      <c r="E3257" s="128" t="e">
        <f t="shared" ca="1" si="208"/>
        <v>#DIV/0!</v>
      </c>
      <c r="F3257" s="124"/>
      <c r="G3257" s="128"/>
      <c r="H3257" s="128"/>
      <c r="I3257" s="124"/>
      <c r="J3257" s="125"/>
      <c r="K3257" s="128"/>
    </row>
    <row r="3258" spans="1:11" x14ac:dyDescent="0.3">
      <c r="A3258" s="73">
        <v>39119</v>
      </c>
      <c r="B3258" s="130">
        <v>1448</v>
      </c>
      <c r="C3258" s="125">
        <f t="shared" si="206"/>
        <v>1.4012710271169349E-2</v>
      </c>
      <c r="D3258" s="128">
        <f t="shared" si="207"/>
        <v>14012.710271169348</v>
      </c>
      <c r="E3258" s="128" t="e">
        <f t="shared" ca="1" si="208"/>
        <v>#DIV/0!</v>
      </c>
      <c r="F3258" s="124"/>
      <c r="G3258" s="128"/>
      <c r="H3258" s="128"/>
      <c r="I3258" s="124"/>
      <c r="J3258" s="125"/>
      <c r="K3258" s="128"/>
    </row>
    <row r="3259" spans="1:11" x14ac:dyDescent="0.3">
      <c r="A3259" s="73">
        <v>39118</v>
      </c>
      <c r="B3259" s="130">
        <v>1446.98999</v>
      </c>
      <c r="C3259" s="125">
        <f t="shared" si="206"/>
        <v>1.6894507767546862E-2</v>
      </c>
      <c r="D3259" s="128">
        <f t="shared" si="207"/>
        <v>16894.507767546864</v>
      </c>
      <c r="E3259" s="128" t="e">
        <f t="shared" ca="1" si="208"/>
        <v>#DIV/0!</v>
      </c>
      <c r="F3259" s="124"/>
      <c r="G3259" s="128"/>
      <c r="H3259" s="128"/>
      <c r="I3259" s="124"/>
      <c r="J3259" s="125"/>
      <c r="K3259" s="128"/>
    </row>
    <row r="3260" spans="1:11" x14ac:dyDescent="0.3">
      <c r="A3260" s="73">
        <v>39115</v>
      </c>
      <c r="B3260" s="130">
        <v>1448.3900149999999</v>
      </c>
      <c r="C3260" s="125">
        <f t="shared" si="206"/>
        <v>1.2506127228241848E-2</v>
      </c>
      <c r="D3260" s="128">
        <f t="shared" si="207"/>
        <v>12506.127228241849</v>
      </c>
      <c r="E3260" s="128" t="e">
        <f t="shared" ca="1" si="208"/>
        <v>#DIV/0!</v>
      </c>
      <c r="F3260" s="124"/>
      <c r="G3260" s="128"/>
      <c r="H3260" s="128"/>
      <c r="I3260" s="124"/>
      <c r="J3260" s="125"/>
      <c r="K3260" s="128"/>
    </row>
    <row r="3261" spans="1:11" x14ac:dyDescent="0.3">
      <c r="A3261" s="73">
        <v>39114</v>
      </c>
      <c r="B3261" s="130">
        <v>1445.9399410000001</v>
      </c>
      <c r="C3261" s="125">
        <f t="shared" si="206"/>
        <v>1.3720104929717092E-2</v>
      </c>
      <c r="D3261" s="128">
        <f t="shared" si="207"/>
        <v>13720.104929717092</v>
      </c>
      <c r="E3261" s="128" t="e">
        <f t="shared" ca="1" si="208"/>
        <v>#DIV/0!</v>
      </c>
      <c r="F3261" s="124"/>
      <c r="G3261" s="128"/>
      <c r="H3261" s="128"/>
      <c r="I3261" s="124"/>
      <c r="J3261" s="125"/>
      <c r="K3261" s="128"/>
    </row>
    <row r="3262" spans="1:11" x14ac:dyDescent="0.3">
      <c r="A3262" s="73">
        <v>39113</v>
      </c>
      <c r="B3262" s="130">
        <v>1438.23999</v>
      </c>
      <c r="C3262" s="125">
        <f t="shared" si="206"/>
        <v>5.3263585205238773E-3</v>
      </c>
      <c r="D3262" s="128">
        <f t="shared" si="207"/>
        <v>5326.3585205238769</v>
      </c>
      <c r="E3262" s="128" t="e">
        <f t="shared" ca="1" si="208"/>
        <v>#DIV/0!</v>
      </c>
      <c r="F3262" s="124"/>
      <c r="G3262" s="128"/>
      <c r="H3262" s="128"/>
      <c r="I3262" s="124"/>
      <c r="J3262" s="125"/>
      <c r="K3262" s="128"/>
    </row>
    <row r="3263" spans="1:11" x14ac:dyDescent="0.3">
      <c r="A3263" s="73">
        <v>39112</v>
      </c>
      <c r="B3263" s="130">
        <v>1428.8199460000001</v>
      </c>
      <c r="C3263" s="125">
        <f t="shared" si="206"/>
        <v>-2.1510426345240363E-3</v>
      </c>
      <c r="D3263" s="128">
        <f t="shared" si="207"/>
        <v>-2151.0426345240362</v>
      </c>
      <c r="E3263" s="128" t="e">
        <f t="shared" ca="1" si="208"/>
        <v>#DIV/0!</v>
      </c>
      <c r="F3263" s="124"/>
      <c r="G3263" s="128"/>
      <c r="H3263" s="128"/>
      <c r="I3263" s="124"/>
      <c r="J3263" s="125"/>
      <c r="K3263" s="128"/>
    </row>
    <row r="3264" spans="1:11" x14ac:dyDescent="0.3">
      <c r="A3264" s="73">
        <v>39111</v>
      </c>
      <c r="B3264" s="130">
        <v>1420.619995</v>
      </c>
      <c r="C3264" s="125">
        <f t="shared" si="206"/>
        <v>-7.0663124008906175E-3</v>
      </c>
      <c r="D3264" s="128">
        <f t="shared" si="207"/>
        <v>-7066.3124008906179</v>
      </c>
      <c r="E3264" s="128" t="e">
        <f t="shared" ca="1" si="208"/>
        <v>#DIV/0!</v>
      </c>
      <c r="F3264" s="124"/>
      <c r="G3264" s="128"/>
      <c r="H3264" s="128"/>
      <c r="I3264" s="124"/>
      <c r="J3264" s="125"/>
      <c r="K3264" s="128"/>
    </row>
    <row r="3265" spans="1:11" x14ac:dyDescent="0.3">
      <c r="A3265" s="73">
        <v>39108</v>
      </c>
      <c r="B3265" s="130">
        <v>1422.1800539999999</v>
      </c>
      <c r="C3265" s="125">
        <f t="shared" si="206"/>
        <v>-1.1517551812693094E-3</v>
      </c>
      <c r="D3265" s="128">
        <f t="shared" si="207"/>
        <v>-1151.7551812693093</v>
      </c>
      <c r="E3265" s="128" t="e">
        <f t="shared" ca="1" si="208"/>
        <v>#DIV/0!</v>
      </c>
      <c r="F3265" s="124"/>
      <c r="G3265" s="128"/>
      <c r="H3265" s="128"/>
      <c r="I3265" s="124"/>
      <c r="J3265" s="125"/>
      <c r="K3265" s="128"/>
    </row>
    <row r="3266" spans="1:11" x14ac:dyDescent="0.3">
      <c r="A3266" s="73">
        <v>39107</v>
      </c>
      <c r="B3266" s="130">
        <v>1423.900024</v>
      </c>
      <c r="C3266" s="125">
        <f t="shared" si="206"/>
        <v>6.3964718192850434E-3</v>
      </c>
      <c r="D3266" s="128">
        <f t="shared" si="207"/>
        <v>6396.4718192850432</v>
      </c>
      <c r="E3266" s="128" t="e">
        <f t="shared" ca="1" si="208"/>
        <v>#DIV/0!</v>
      </c>
      <c r="F3266" s="124"/>
      <c r="G3266" s="128"/>
      <c r="H3266" s="128"/>
      <c r="I3266" s="124"/>
      <c r="J3266" s="125"/>
      <c r="K3266" s="128"/>
    </row>
    <row r="3267" spans="1:11" x14ac:dyDescent="0.3">
      <c r="A3267" s="73">
        <v>39106</v>
      </c>
      <c r="B3267" s="130">
        <v>1440.130005</v>
      </c>
      <c r="C3267" s="125">
        <f t="shared" si="206"/>
        <v>1.9842661193278044E-2</v>
      </c>
      <c r="D3267" s="128">
        <f t="shared" si="207"/>
        <v>19842.661193278043</v>
      </c>
      <c r="E3267" s="128" t="e">
        <f t="shared" ca="1" si="208"/>
        <v>#DIV/0!</v>
      </c>
      <c r="F3267" s="124"/>
      <c r="G3267" s="128"/>
      <c r="H3267" s="128"/>
      <c r="I3267" s="124"/>
      <c r="J3267" s="125"/>
      <c r="K3267" s="128"/>
    </row>
    <row r="3268" spans="1:11" x14ac:dyDescent="0.3">
      <c r="A3268" s="73">
        <v>39105</v>
      </c>
      <c r="B3268" s="130">
        <v>1427.98999</v>
      </c>
      <c r="C3268" s="125">
        <f t="shared" si="206"/>
        <v>1.0723099830543648E-2</v>
      </c>
      <c r="D3268" s="128">
        <f t="shared" si="207"/>
        <v>10723.099830543648</v>
      </c>
      <c r="E3268" s="128" t="e">
        <f t="shared" ca="1" si="208"/>
        <v>#DIV/0!</v>
      </c>
      <c r="F3268" s="124"/>
      <c r="G3268" s="128"/>
      <c r="H3268" s="128"/>
      <c r="I3268" s="124"/>
      <c r="J3268" s="125"/>
      <c r="K3268" s="128"/>
    </row>
    <row r="3269" spans="1:11" x14ac:dyDescent="0.3">
      <c r="A3269" s="73">
        <v>39104</v>
      </c>
      <c r="B3269" s="130">
        <v>1422.9499510000001</v>
      </c>
      <c r="C3269" s="125">
        <f t="shared" si="206"/>
        <v>9.391995776640405E-3</v>
      </c>
      <c r="D3269" s="128">
        <f t="shared" si="207"/>
        <v>9391.9957766404041</v>
      </c>
      <c r="E3269" s="128" t="e">
        <f t="shared" ca="1" si="208"/>
        <v>#DIV/0!</v>
      </c>
      <c r="F3269" s="124"/>
      <c r="G3269" s="128"/>
      <c r="H3269" s="128"/>
      <c r="I3269" s="124"/>
      <c r="J3269" s="125"/>
      <c r="K3269" s="128"/>
    </row>
    <row r="3270" spans="1:11" x14ac:dyDescent="0.3">
      <c r="A3270" s="73">
        <v>39101</v>
      </c>
      <c r="B3270" s="130">
        <v>1430.5</v>
      </c>
      <c r="C3270" s="125">
        <f t="shared" si="206"/>
        <v>8.5734268874151365E-3</v>
      </c>
      <c r="D3270" s="128">
        <f t="shared" si="207"/>
        <v>8573.4268874151367</v>
      </c>
      <c r="E3270" s="128" t="e">
        <f t="shared" ca="1" si="208"/>
        <v>#DIV/0!</v>
      </c>
      <c r="F3270" s="124"/>
      <c r="G3270" s="128"/>
      <c r="H3270" s="128"/>
      <c r="I3270" s="124"/>
      <c r="J3270" s="125"/>
      <c r="K3270" s="128"/>
    </row>
    <row r="3271" spans="1:11" x14ac:dyDescent="0.3">
      <c r="A3271" s="73">
        <v>39100</v>
      </c>
      <c r="B3271" s="130">
        <v>1426.369995</v>
      </c>
      <c r="C3271" s="125">
        <f t="shared" si="206"/>
        <v>6.8968086725422761E-3</v>
      </c>
      <c r="D3271" s="128">
        <f t="shared" si="207"/>
        <v>6896.8086725422763</v>
      </c>
      <c r="E3271" s="128" t="e">
        <f t="shared" ca="1" si="208"/>
        <v>#DIV/0!</v>
      </c>
      <c r="F3271" s="124"/>
      <c r="G3271" s="128"/>
      <c r="H3271" s="128"/>
      <c r="I3271" s="124"/>
      <c r="J3271" s="125"/>
      <c r="K3271" s="128"/>
    </row>
    <row r="3272" spans="1:11" x14ac:dyDescent="0.3">
      <c r="A3272" s="73">
        <v>39099</v>
      </c>
      <c r="B3272" s="130">
        <v>1430.619995</v>
      </c>
      <c r="C3272" s="125" t="e">
        <f t="shared" ref="C3272:C3281" si="209">B3272/B3282-1</f>
        <v>#DIV/0!</v>
      </c>
      <c r="D3272" s="128" t="e">
        <f t="shared" ref="D3272:D3281" si="210">C3272*$B$5</f>
        <v>#DIV/0!</v>
      </c>
      <c r="E3272" s="128" t="e">
        <f t="shared" ref="E3272:E3281" ca="1" si="211">ABS(_xlfn.PERCENTILE.INC(OFFSET(D3272,0,0,Window),1-VaRLevel))</f>
        <v>#DIV/0!</v>
      </c>
      <c r="F3272" s="124"/>
      <c r="G3272" s="128"/>
      <c r="H3272" s="128"/>
      <c r="I3272" s="124"/>
      <c r="J3272" s="125"/>
      <c r="K3272" s="128"/>
    </row>
    <row r="3273" spans="1:11" x14ac:dyDescent="0.3">
      <c r="A3273" s="73">
        <v>39098</v>
      </c>
      <c r="B3273" s="130">
        <v>1431.900024</v>
      </c>
      <c r="C3273" s="125" t="e">
        <f t="shared" si="209"/>
        <v>#DIV/0!</v>
      </c>
      <c r="D3273" s="128" t="e">
        <f t="shared" si="210"/>
        <v>#DIV/0!</v>
      </c>
      <c r="E3273" s="128" t="e">
        <f t="shared" ca="1" si="211"/>
        <v>#DIV/0!</v>
      </c>
      <c r="F3273" s="124"/>
      <c r="G3273" s="128"/>
      <c r="H3273" s="128"/>
      <c r="I3273" s="124"/>
      <c r="J3273" s="125"/>
      <c r="K3273" s="128"/>
    </row>
    <row r="3274" spans="1:11" x14ac:dyDescent="0.3">
      <c r="A3274" s="73">
        <v>39094</v>
      </c>
      <c r="B3274" s="130">
        <v>1430.7299800000001</v>
      </c>
      <c r="C3274" s="125" t="e">
        <f t="shared" si="209"/>
        <v>#DIV/0!</v>
      </c>
      <c r="D3274" s="128" t="e">
        <f t="shared" si="210"/>
        <v>#DIV/0!</v>
      </c>
      <c r="E3274" s="128" t="e">
        <f t="shared" ca="1" si="211"/>
        <v>#DIV/0!</v>
      </c>
      <c r="F3274" s="124"/>
      <c r="G3274" s="128"/>
      <c r="H3274" s="128"/>
      <c r="I3274" s="124"/>
      <c r="J3274" s="125"/>
      <c r="K3274" s="128"/>
    </row>
    <row r="3275" spans="1:11" x14ac:dyDescent="0.3">
      <c r="A3275" s="73">
        <v>39093</v>
      </c>
      <c r="B3275" s="130">
        <v>1423.8199460000001</v>
      </c>
      <c r="C3275" s="125" t="e">
        <f t="shared" si="209"/>
        <v>#DIV/0!</v>
      </c>
      <c r="D3275" s="128" t="e">
        <f t="shared" si="210"/>
        <v>#DIV/0!</v>
      </c>
      <c r="E3275" s="128" t="e">
        <f t="shared" ca="1" si="211"/>
        <v>#DIV/0!</v>
      </c>
      <c r="F3275" s="124"/>
      <c r="G3275" s="128"/>
      <c r="H3275" s="128"/>
      <c r="I3275" s="124"/>
      <c r="J3275" s="125"/>
      <c r="K3275" s="128"/>
    </row>
    <row r="3276" spans="1:11" x14ac:dyDescent="0.3">
      <c r="A3276" s="73">
        <v>39092</v>
      </c>
      <c r="B3276" s="130">
        <v>1414.849976</v>
      </c>
      <c r="C3276" s="125" t="e">
        <f t="shared" si="209"/>
        <v>#DIV/0!</v>
      </c>
      <c r="D3276" s="128" t="e">
        <f t="shared" si="210"/>
        <v>#DIV/0!</v>
      </c>
      <c r="E3276" s="128" t="e">
        <f t="shared" ca="1" si="211"/>
        <v>#DIV/0!</v>
      </c>
      <c r="F3276" s="124"/>
      <c r="G3276" s="128"/>
      <c r="H3276" s="128"/>
      <c r="I3276" s="124"/>
      <c r="J3276" s="125"/>
      <c r="K3276" s="128"/>
    </row>
    <row r="3277" spans="1:11" x14ac:dyDescent="0.3">
      <c r="A3277" s="73">
        <v>39091</v>
      </c>
      <c r="B3277" s="130">
        <v>1412.1099850000001</v>
      </c>
      <c r="C3277" s="125" t="e">
        <f t="shared" si="209"/>
        <v>#DIV/0!</v>
      </c>
      <c r="D3277" s="128" t="e">
        <f t="shared" si="210"/>
        <v>#DIV/0!</v>
      </c>
      <c r="E3277" s="128" t="e">
        <f t="shared" ca="1" si="211"/>
        <v>#DIV/0!</v>
      </c>
      <c r="F3277" s="124"/>
      <c r="G3277" s="128"/>
      <c r="H3277" s="128"/>
      <c r="I3277" s="124"/>
      <c r="J3277" s="125"/>
      <c r="K3277" s="128"/>
    </row>
    <row r="3278" spans="1:11" x14ac:dyDescent="0.3">
      <c r="A3278" s="73">
        <v>39090</v>
      </c>
      <c r="B3278" s="130">
        <v>1412.839966</v>
      </c>
      <c r="C3278" s="125" t="e">
        <f t="shared" si="209"/>
        <v>#DIV/0!</v>
      </c>
      <c r="D3278" s="128" t="e">
        <f t="shared" si="210"/>
        <v>#DIV/0!</v>
      </c>
      <c r="E3278" s="128" t="e">
        <f t="shared" ca="1" si="211"/>
        <v>#DIV/0!</v>
      </c>
      <c r="F3278" s="124"/>
      <c r="G3278" s="128"/>
      <c r="H3278" s="128"/>
      <c r="I3278" s="124"/>
      <c r="J3278" s="125"/>
      <c r="K3278" s="128"/>
    </row>
    <row r="3279" spans="1:11" x14ac:dyDescent="0.3">
      <c r="A3279" s="73">
        <v>39087</v>
      </c>
      <c r="B3279" s="130">
        <v>1409.709961</v>
      </c>
      <c r="C3279" s="125" t="e">
        <f t="shared" si="209"/>
        <v>#DIV/0!</v>
      </c>
      <c r="D3279" s="128" t="e">
        <f t="shared" si="210"/>
        <v>#DIV/0!</v>
      </c>
      <c r="E3279" s="128" t="e">
        <f t="shared" ca="1" si="211"/>
        <v>#DIV/0!</v>
      </c>
      <c r="F3279" s="124"/>
      <c r="G3279" s="128"/>
      <c r="H3279" s="128"/>
      <c r="I3279" s="124"/>
      <c r="J3279" s="125"/>
      <c r="K3279" s="128"/>
    </row>
    <row r="3280" spans="1:11" x14ac:dyDescent="0.3">
      <c r="A3280" s="73">
        <v>39086</v>
      </c>
      <c r="B3280" s="130">
        <v>1418.339966</v>
      </c>
      <c r="C3280" s="125" t="e">
        <f t="shared" si="209"/>
        <v>#DIV/0!</v>
      </c>
      <c r="D3280" s="128" t="e">
        <f t="shared" si="210"/>
        <v>#DIV/0!</v>
      </c>
      <c r="E3280" s="128" t="e">
        <f t="shared" ca="1" si="211"/>
        <v>#DIV/0!</v>
      </c>
      <c r="F3280" s="124"/>
      <c r="G3280" s="128"/>
      <c r="H3280" s="128"/>
      <c r="I3280" s="124"/>
      <c r="J3280" s="125"/>
      <c r="K3280" s="128"/>
    </row>
    <row r="3281" spans="1:11" x14ac:dyDescent="0.3">
      <c r="A3281" s="73">
        <v>39085</v>
      </c>
      <c r="B3281" s="130">
        <v>1416.599976</v>
      </c>
      <c r="C3281" s="125" t="e">
        <f t="shared" si="209"/>
        <v>#DIV/0!</v>
      </c>
      <c r="D3281" s="128" t="e">
        <f t="shared" si="210"/>
        <v>#DIV/0!</v>
      </c>
      <c r="E3281" s="128" t="e">
        <f t="shared" ca="1" si="211"/>
        <v>#DIV/0!</v>
      </c>
      <c r="F3281" s="124"/>
      <c r="G3281" s="128"/>
      <c r="H3281" s="128"/>
      <c r="I3281" s="124"/>
      <c r="J3281" s="125"/>
      <c r="K3281" s="128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288</v>
      </c>
    </row>
    <row r="2" spans="1:6" x14ac:dyDescent="0.3">
      <c r="E2" s="112">
        <v>250</v>
      </c>
    </row>
    <row r="3" spans="1:6" x14ac:dyDescent="0.3">
      <c r="B3" s="70"/>
    </row>
    <row r="4" spans="1:6" x14ac:dyDescent="0.3">
      <c r="A4" s="1" t="s">
        <v>285</v>
      </c>
      <c r="B4" s="105" t="s">
        <v>184</v>
      </c>
      <c r="E4" s="1" t="s">
        <v>287</v>
      </c>
    </row>
    <row r="5" spans="1:6" x14ac:dyDescent="0.3">
      <c r="A5" s="1" t="s">
        <v>284</v>
      </c>
      <c r="B5" s="70">
        <v>1000000</v>
      </c>
      <c r="E5" s="131">
        <v>0.99</v>
      </c>
    </row>
    <row r="7" spans="1:6" s="105" customFormat="1" x14ac:dyDescent="0.3">
      <c r="A7" s="105" t="s">
        <v>24</v>
      </c>
      <c r="B7" s="105" t="s">
        <v>284</v>
      </c>
      <c r="C7" s="105" t="s">
        <v>276</v>
      </c>
      <c r="D7" s="105" t="s">
        <v>283</v>
      </c>
      <c r="E7" s="105" t="s">
        <v>413</v>
      </c>
      <c r="F7" s="105" t="s">
        <v>290</v>
      </c>
    </row>
    <row r="8" spans="1:6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_xlfn.PERCENTILE.INC(OFFSET(D8,0,0,Window),1-VaRLevel)</f>
        <v>-45344.035233093877</v>
      </c>
      <c r="F8" s="128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-45344.035233093877</v>
      </c>
      <c r="F9" s="128">
        <f t="shared" ca="1" si="3"/>
        <v>46555.976314314001</v>
      </c>
    </row>
    <row r="10" spans="1:6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-45344.035233093877</v>
      </c>
      <c r="F10" s="128">
        <f t="shared" ca="1" si="3"/>
        <v>46555.976314314001</v>
      </c>
    </row>
    <row r="11" spans="1:6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-45344.035233093877</v>
      </c>
      <c r="F11" s="128">
        <f t="shared" ca="1" si="3"/>
        <v>46555.976314314001</v>
      </c>
    </row>
    <row r="12" spans="1:6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-45344.035233093877</v>
      </c>
      <c r="F12" s="128">
        <f t="shared" ca="1" si="3"/>
        <v>46555.976314314001</v>
      </c>
    </row>
    <row r="13" spans="1:6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-45344.035233093877</v>
      </c>
      <c r="F13" s="128">
        <f t="shared" ca="1" si="3"/>
        <v>46555.976314314001</v>
      </c>
    </row>
    <row r="14" spans="1:6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-45344.035233093877</v>
      </c>
      <c r="F14" s="128">
        <f t="shared" ca="1" si="3"/>
        <v>46555.976314314001</v>
      </c>
    </row>
    <row r="15" spans="1:6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-46346.331009588495</v>
      </c>
      <c r="F15" s="128">
        <f t="shared" ca="1" si="3"/>
        <v>50794.539391292703</v>
      </c>
    </row>
    <row r="16" spans="1:6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-46949.906084557435</v>
      </c>
      <c r="F16" s="128">
        <f t="shared" ca="1" si="3"/>
        <v>52831.823612333777</v>
      </c>
    </row>
    <row r="17" spans="1:6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-50064.99342675256</v>
      </c>
      <c r="F17" s="128">
        <f t="shared" ca="1" si="3"/>
        <v>57953.710648292908</v>
      </c>
    </row>
    <row r="18" spans="1:6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-54591.9458669171</v>
      </c>
      <c r="F18" s="128">
        <f t="shared" ca="1" si="3"/>
        <v>58986.45821507564</v>
      </c>
    </row>
    <row r="19" spans="1:6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-57321.680942731065</v>
      </c>
      <c r="F19" s="128">
        <f t="shared" ca="1" si="3"/>
        <v>61768.826954839322</v>
      </c>
    </row>
    <row r="20" spans="1:6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-60463.422555705765</v>
      </c>
      <c r="F20" s="128">
        <f t="shared" ca="1" si="3"/>
        <v>69676.202901960714</v>
      </c>
    </row>
    <row r="21" spans="1:6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-63431.295318628501</v>
      </c>
      <c r="F21" s="128">
        <f t="shared" ca="1" si="3"/>
        <v>77144.329082893892</v>
      </c>
    </row>
    <row r="22" spans="1:6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-68057.675227542451</v>
      </c>
      <c r="F22" s="128">
        <f t="shared" ca="1" si="3"/>
        <v>79497.586741824416</v>
      </c>
    </row>
    <row r="23" spans="1:6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-76969.336947907272</v>
      </c>
      <c r="F23" s="128">
        <f t="shared" ca="1" si="3"/>
        <v>84831.575180895816</v>
      </c>
    </row>
    <row r="24" spans="1:6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-79957.266748767404</v>
      </c>
      <c r="F24" s="128">
        <f t="shared" ca="1" si="3"/>
        <v>84831.575180895816</v>
      </c>
    </row>
    <row r="25" spans="1:6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-79957.266748767404</v>
      </c>
      <c r="F25" s="128">
        <f t="shared" ca="1" si="3"/>
        <v>84831.575180895816</v>
      </c>
    </row>
    <row r="26" spans="1:6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-79957.266748767404</v>
      </c>
      <c r="F26" s="128">
        <f t="shared" ca="1" si="3"/>
        <v>84831.575180895816</v>
      </c>
    </row>
    <row r="27" spans="1:6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-79957.266748767404</v>
      </c>
      <c r="F27" s="128">
        <f t="shared" ca="1" si="3"/>
        <v>84831.575180895816</v>
      </c>
    </row>
    <row r="28" spans="1:6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-79957.266748767404</v>
      </c>
      <c r="F28" s="128">
        <f t="shared" ca="1" si="3"/>
        <v>84831.575180895816</v>
      </c>
    </row>
    <row r="29" spans="1:6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-79957.266748767404</v>
      </c>
      <c r="F29" s="128">
        <f t="shared" ca="1" si="3"/>
        <v>84831.575180895816</v>
      </c>
    </row>
    <row r="30" spans="1:6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-79957.266748767404</v>
      </c>
      <c r="F30" s="128">
        <f t="shared" ca="1" si="3"/>
        <v>84831.575180895816</v>
      </c>
    </row>
    <row r="31" spans="1:6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-79957.266748767404</v>
      </c>
      <c r="F31" s="128">
        <f t="shared" ca="1" si="3"/>
        <v>84831.575180895816</v>
      </c>
    </row>
    <row r="32" spans="1:6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-79957.266748767404</v>
      </c>
      <c r="F32" s="128">
        <f t="shared" ca="1" si="3"/>
        <v>84831.575180895816</v>
      </c>
    </row>
    <row r="33" spans="1:6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-79957.266748767404</v>
      </c>
      <c r="F33" s="128">
        <f t="shared" ca="1" si="3"/>
        <v>84831.575180895816</v>
      </c>
    </row>
    <row r="34" spans="1:6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-79957.266748767404</v>
      </c>
      <c r="F34" s="128">
        <f t="shared" ca="1" si="3"/>
        <v>84831.575180895816</v>
      </c>
    </row>
    <row r="35" spans="1:6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-79957.266748767404</v>
      </c>
      <c r="F35" s="128">
        <f t="shared" ca="1" si="3"/>
        <v>84831.575180895816</v>
      </c>
    </row>
    <row r="36" spans="1:6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-79957.266748767404</v>
      </c>
      <c r="F36" s="128">
        <f t="shared" ca="1" si="3"/>
        <v>84831.575180895816</v>
      </c>
    </row>
    <row r="37" spans="1:6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-79957.266748767404</v>
      </c>
      <c r="F37" s="128">
        <f t="shared" ca="1" si="3"/>
        <v>84831.575180895816</v>
      </c>
    </row>
    <row r="38" spans="1:6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-79957.266748767404</v>
      </c>
      <c r="F38" s="128">
        <f t="shared" ca="1" si="3"/>
        <v>84831.575180895816</v>
      </c>
    </row>
    <row r="39" spans="1:6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-79957.266748767404</v>
      </c>
      <c r="F39" s="128">
        <f t="shared" ca="1" si="3"/>
        <v>84831.575180895816</v>
      </c>
    </row>
    <row r="40" spans="1:6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-79957.266748767404</v>
      </c>
      <c r="F40" s="128">
        <f t="shared" ca="1" si="3"/>
        <v>84831.575180895816</v>
      </c>
    </row>
    <row r="41" spans="1:6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-79957.266748767404</v>
      </c>
      <c r="F41" s="128">
        <f t="shared" ca="1" si="3"/>
        <v>84831.575180895816</v>
      </c>
    </row>
    <row r="42" spans="1:6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-79957.266748767404</v>
      </c>
      <c r="F42" s="128">
        <f t="shared" ca="1" si="3"/>
        <v>84831.575180895816</v>
      </c>
    </row>
    <row r="43" spans="1:6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-79957.266748767404</v>
      </c>
      <c r="F43" s="128">
        <f t="shared" ca="1" si="3"/>
        <v>84831.575180895816</v>
      </c>
    </row>
    <row r="44" spans="1:6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-79957.266748767404</v>
      </c>
      <c r="F44" s="128">
        <f t="shared" ca="1" si="3"/>
        <v>84831.575180895816</v>
      </c>
    </row>
    <row r="45" spans="1:6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-79957.266748767404</v>
      </c>
      <c r="F45" s="128">
        <f t="shared" ca="1" si="3"/>
        <v>84831.575180895816</v>
      </c>
    </row>
    <row r="46" spans="1:6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-79957.266748767404</v>
      </c>
      <c r="F46" s="128">
        <f t="shared" ca="1" si="3"/>
        <v>84831.575180895816</v>
      </c>
    </row>
    <row r="47" spans="1:6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-79957.266748767404</v>
      </c>
      <c r="F47" s="128">
        <f t="shared" ca="1" si="3"/>
        <v>84831.575180895816</v>
      </c>
    </row>
    <row r="48" spans="1:6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-79957.266748767404</v>
      </c>
      <c r="F48" s="128">
        <f t="shared" ca="1" si="3"/>
        <v>84831.575180895816</v>
      </c>
    </row>
    <row r="49" spans="1:6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-79957.266748767404</v>
      </c>
      <c r="F49" s="128">
        <f t="shared" ca="1" si="3"/>
        <v>84831.575180895816</v>
      </c>
    </row>
    <row r="50" spans="1:6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-79957.266748767404</v>
      </c>
      <c r="F50" s="128">
        <f t="shared" ca="1" si="3"/>
        <v>84831.575180895816</v>
      </c>
    </row>
    <row r="51" spans="1:6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-79957.266748767404</v>
      </c>
      <c r="F51" s="128">
        <f t="shared" ca="1" si="3"/>
        <v>84831.575180895816</v>
      </c>
    </row>
    <row r="52" spans="1:6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-79957.266748767404</v>
      </c>
      <c r="F52" s="128">
        <f t="shared" ca="1" si="3"/>
        <v>84831.575180895816</v>
      </c>
    </row>
    <row r="53" spans="1:6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-79957.266748767404</v>
      </c>
      <c r="F53" s="128">
        <f t="shared" ca="1" si="3"/>
        <v>84831.575180895816</v>
      </c>
    </row>
    <row r="54" spans="1:6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-79957.266748767404</v>
      </c>
      <c r="F54" s="128">
        <f t="shared" ca="1" si="3"/>
        <v>84831.575180895816</v>
      </c>
    </row>
    <row r="55" spans="1:6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-79957.266748767404</v>
      </c>
      <c r="F55" s="128">
        <f t="shared" ca="1" si="3"/>
        <v>84831.575180895816</v>
      </c>
    </row>
    <row r="56" spans="1:6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-79957.266748767404</v>
      </c>
      <c r="F56" s="128">
        <f t="shared" ca="1" si="3"/>
        <v>84831.575180895816</v>
      </c>
    </row>
    <row r="57" spans="1:6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-79957.266748767404</v>
      </c>
      <c r="F57" s="128">
        <f t="shared" ca="1" si="3"/>
        <v>84831.575180895816</v>
      </c>
    </row>
    <row r="58" spans="1:6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-79957.266748767404</v>
      </c>
      <c r="F58" s="128">
        <f t="shared" ca="1" si="3"/>
        <v>84831.575180895816</v>
      </c>
    </row>
    <row r="59" spans="1:6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-79957.266748767404</v>
      </c>
      <c r="F59" s="128">
        <f t="shared" ca="1" si="3"/>
        <v>84831.575180895816</v>
      </c>
    </row>
    <row r="60" spans="1:6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-79957.266748767404</v>
      </c>
      <c r="F60" s="128">
        <f t="shared" ca="1" si="3"/>
        <v>84831.575180895816</v>
      </c>
    </row>
    <row r="61" spans="1:6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-79957.266748767404</v>
      </c>
      <c r="F61" s="128">
        <f t="shared" ca="1" si="3"/>
        <v>84831.575180895816</v>
      </c>
    </row>
    <row r="62" spans="1:6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-79957.266748767404</v>
      </c>
      <c r="F62" s="128">
        <f t="shared" ca="1" si="3"/>
        <v>84831.575180895816</v>
      </c>
    </row>
    <row r="63" spans="1:6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-79957.266748767404</v>
      </c>
      <c r="F63" s="128">
        <f t="shared" ca="1" si="3"/>
        <v>84831.575180895816</v>
      </c>
    </row>
    <row r="64" spans="1:6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-79957.266748767404</v>
      </c>
      <c r="F64" s="128">
        <f t="shared" ca="1" si="3"/>
        <v>84831.575180895816</v>
      </c>
    </row>
    <row r="65" spans="1:6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-79957.266748767404</v>
      </c>
      <c r="F65" s="128">
        <f t="shared" ca="1" si="3"/>
        <v>84831.575180895816</v>
      </c>
    </row>
    <row r="66" spans="1:6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-79957.266748767404</v>
      </c>
      <c r="F66" s="128">
        <f t="shared" ca="1" si="3"/>
        <v>84831.575180895816</v>
      </c>
    </row>
    <row r="67" spans="1:6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-79957.266748767404</v>
      </c>
      <c r="F67" s="128">
        <f t="shared" ca="1" si="3"/>
        <v>84831.575180895816</v>
      </c>
    </row>
    <row r="68" spans="1:6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-79957.266748767404</v>
      </c>
      <c r="F68" s="128">
        <f t="shared" ca="1" si="3"/>
        <v>84831.575180895816</v>
      </c>
    </row>
    <row r="69" spans="1:6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-79957.266748767404</v>
      </c>
      <c r="F69" s="128">
        <f t="shared" ca="1" si="3"/>
        <v>84831.575180895816</v>
      </c>
    </row>
    <row r="70" spans="1:6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-79957.266748767404</v>
      </c>
      <c r="F70" s="128">
        <f t="shared" ca="1" si="3"/>
        <v>84831.575180895816</v>
      </c>
    </row>
    <row r="71" spans="1:6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-79957.266748767404</v>
      </c>
      <c r="F71" s="128">
        <f t="shared" ca="1" si="3"/>
        <v>84831.575180895816</v>
      </c>
    </row>
    <row r="72" spans="1:6" x14ac:dyDescent="0.3">
      <c r="A72" s="73">
        <v>43747</v>
      </c>
      <c r="B72" s="130">
        <v>2919.3999020000001</v>
      </c>
      <c r="C72" s="125">
        <f t="shared" ref="C72:C135" si="4">B72/B82-1</f>
        <v>-2.1934024742691904E-2</v>
      </c>
      <c r="D72" s="128">
        <f t="shared" ref="D72:D135" si="5">C72*$B$5</f>
        <v>-21934.024742691905</v>
      </c>
      <c r="E72" s="128">
        <f t="shared" ref="E72:E135" ca="1" si="6">_xlfn.PERCENTILE.INC(OFFSET(D72,0,0,Window),1-VaRLevel)</f>
        <v>-79957.266748767404</v>
      </c>
      <c r="F72" s="128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0">
        <v>2893.0600589999999</v>
      </c>
      <c r="C73" s="125">
        <f t="shared" si="4"/>
        <v>-2.4789333435800365E-2</v>
      </c>
      <c r="D73" s="128">
        <f t="shared" si="5"/>
        <v>-24789.333435800363</v>
      </c>
      <c r="E73" s="128">
        <f t="shared" ca="1" si="6"/>
        <v>-79957.266748767404</v>
      </c>
      <c r="F73" s="128">
        <f t="shared" ca="1" si="7"/>
        <v>84831.575180895816</v>
      </c>
    </row>
    <row r="74" spans="1:6" x14ac:dyDescent="0.3">
      <c r="A74" s="73">
        <v>43745</v>
      </c>
      <c r="B74" s="130">
        <v>2938.790039</v>
      </c>
      <c r="C74" s="125">
        <f t="shared" si="4"/>
        <v>-1.7711860326078854E-2</v>
      </c>
      <c r="D74" s="128">
        <f t="shared" si="5"/>
        <v>-17711.860326078855</v>
      </c>
      <c r="E74" s="128">
        <f t="shared" ca="1" si="6"/>
        <v>-79957.266748767404</v>
      </c>
      <c r="F74" s="128">
        <f t="shared" ca="1" si="7"/>
        <v>84831.575180895816</v>
      </c>
    </row>
    <row r="75" spans="1:6" x14ac:dyDescent="0.3">
      <c r="A75" s="73">
        <v>43742</v>
      </c>
      <c r="B75" s="130">
        <v>2952.01001</v>
      </c>
      <c r="C75" s="125">
        <f t="shared" si="4"/>
        <v>-1.3388743274577619E-2</v>
      </c>
      <c r="D75" s="128">
        <f t="shared" si="5"/>
        <v>-13388.743274577619</v>
      </c>
      <c r="E75" s="128">
        <f t="shared" ca="1" si="6"/>
        <v>-79957.266748767404</v>
      </c>
      <c r="F75" s="128">
        <f t="shared" ca="1" si="7"/>
        <v>84831.575180895816</v>
      </c>
    </row>
    <row r="76" spans="1:6" x14ac:dyDescent="0.3">
      <c r="A76" s="73">
        <v>43741</v>
      </c>
      <c r="B76" s="130">
        <v>2910.6298830000001</v>
      </c>
      <c r="C76" s="125">
        <f t="shared" si="4"/>
        <v>-3.1981001251414565E-2</v>
      </c>
      <c r="D76" s="128">
        <f t="shared" si="5"/>
        <v>-31981.001251414564</v>
      </c>
      <c r="E76" s="128">
        <f t="shared" ca="1" si="6"/>
        <v>-79957.266748767404</v>
      </c>
      <c r="F76" s="128">
        <f t="shared" ca="1" si="7"/>
        <v>84831.575180895816</v>
      </c>
    </row>
    <row r="77" spans="1:6" x14ac:dyDescent="0.3">
      <c r="A77" s="73">
        <v>43740</v>
      </c>
      <c r="B77" s="130">
        <v>2887.610107</v>
      </c>
      <c r="C77" s="125">
        <f t="shared" si="4"/>
        <v>-3.9617748781019646E-2</v>
      </c>
      <c r="D77" s="128">
        <f t="shared" si="5"/>
        <v>-39617.748781019647</v>
      </c>
      <c r="E77" s="128">
        <f t="shared" ca="1" si="6"/>
        <v>-79957.266748767404</v>
      </c>
      <c r="F77" s="128">
        <f t="shared" ca="1" si="7"/>
        <v>84831.575180895816</v>
      </c>
    </row>
    <row r="78" spans="1:6" x14ac:dyDescent="0.3">
      <c r="A78" s="73">
        <v>43739</v>
      </c>
      <c r="B78" s="130">
        <v>2940.25</v>
      </c>
      <c r="C78" s="125">
        <f t="shared" si="4"/>
        <v>-2.1775277661439496E-2</v>
      </c>
      <c r="D78" s="128">
        <f t="shared" si="5"/>
        <v>-21775.277661439497</v>
      </c>
      <c r="E78" s="128">
        <f t="shared" ca="1" si="6"/>
        <v>-79957.266748767404</v>
      </c>
      <c r="F78" s="128">
        <f t="shared" ca="1" si="7"/>
        <v>84831.575180895816</v>
      </c>
    </row>
    <row r="79" spans="1:6" x14ac:dyDescent="0.3">
      <c r="A79" s="73">
        <v>43738</v>
      </c>
      <c r="B79" s="130">
        <v>2976.73999</v>
      </c>
      <c r="C79" s="125">
        <f t="shared" si="4"/>
        <v>-7.0781368917688381E-3</v>
      </c>
      <c r="D79" s="128">
        <f t="shared" si="5"/>
        <v>-7078.1368917688378</v>
      </c>
      <c r="E79" s="128">
        <f t="shared" ca="1" si="6"/>
        <v>-79957.266748767404</v>
      </c>
      <c r="F79" s="128">
        <f t="shared" ca="1" si="7"/>
        <v>84831.575180895816</v>
      </c>
    </row>
    <row r="80" spans="1:6" x14ac:dyDescent="0.3">
      <c r="A80" s="73">
        <v>43735</v>
      </c>
      <c r="B80" s="130">
        <v>2961.790039</v>
      </c>
      <c r="C80" s="125">
        <f t="shared" si="4"/>
        <v>-1.5162601332849523E-2</v>
      </c>
      <c r="D80" s="128">
        <f t="shared" si="5"/>
        <v>-15162.601332849523</v>
      </c>
      <c r="E80" s="128">
        <f t="shared" ca="1" si="6"/>
        <v>-79957.266748767404</v>
      </c>
      <c r="F80" s="128">
        <f t="shared" ca="1" si="7"/>
        <v>84831.575180895816</v>
      </c>
    </row>
    <row r="81" spans="1:6" x14ac:dyDescent="0.3">
      <c r="A81" s="73">
        <v>43734</v>
      </c>
      <c r="B81" s="130">
        <v>2977.6201169999999</v>
      </c>
      <c r="C81" s="125">
        <f t="shared" si="4"/>
        <v>-1.0616118009584063E-2</v>
      </c>
      <c r="D81" s="128">
        <f t="shared" si="5"/>
        <v>-10616.118009584063</v>
      </c>
      <c r="E81" s="128">
        <f t="shared" ca="1" si="6"/>
        <v>-79957.266748767404</v>
      </c>
      <c r="F81" s="128">
        <f t="shared" ca="1" si="7"/>
        <v>84831.575180895816</v>
      </c>
    </row>
    <row r="82" spans="1:6" x14ac:dyDescent="0.3">
      <c r="A82" s="73">
        <v>43733</v>
      </c>
      <c r="B82" s="130">
        <v>2984.8701169999999</v>
      </c>
      <c r="C82" s="125">
        <f t="shared" si="4"/>
        <v>-5.3516127880056663E-3</v>
      </c>
      <c r="D82" s="128">
        <f t="shared" si="5"/>
        <v>-5351.6127880056665</v>
      </c>
      <c r="E82" s="128">
        <f t="shared" ca="1" si="6"/>
        <v>-79957.266748767404</v>
      </c>
      <c r="F82" s="128">
        <f t="shared" ca="1" si="7"/>
        <v>84831.575180895816</v>
      </c>
    </row>
    <row r="83" spans="1:6" x14ac:dyDescent="0.3">
      <c r="A83" s="73">
        <v>43732</v>
      </c>
      <c r="B83" s="130">
        <v>2966.6000979999999</v>
      </c>
      <c r="C83" s="125">
        <f t="shared" si="4"/>
        <v>-4.2927563895042153E-3</v>
      </c>
      <c r="D83" s="128">
        <f t="shared" si="5"/>
        <v>-4292.7563895042149</v>
      </c>
      <c r="E83" s="128">
        <f t="shared" ca="1" si="6"/>
        <v>-79957.266748767404</v>
      </c>
      <c r="F83" s="128">
        <f t="shared" ca="1" si="7"/>
        <v>84831.575180895816</v>
      </c>
    </row>
    <row r="84" spans="1:6" x14ac:dyDescent="0.3">
      <c r="A84" s="73">
        <v>43731</v>
      </c>
      <c r="B84" s="130">
        <v>2991.780029</v>
      </c>
      <c r="C84" s="125">
        <f t="shared" si="4"/>
        <v>4.482259883493489E-3</v>
      </c>
      <c r="D84" s="128">
        <f t="shared" si="5"/>
        <v>4482.2598834934888</v>
      </c>
      <c r="E84" s="128">
        <f t="shared" ca="1" si="6"/>
        <v>-79957.266748767404</v>
      </c>
      <c r="F84" s="128">
        <f t="shared" ca="1" si="7"/>
        <v>84831.575180895816</v>
      </c>
    </row>
    <row r="85" spans="1:6" x14ac:dyDescent="0.3">
      <c r="A85" s="73">
        <v>43728</v>
      </c>
      <c r="B85" s="130">
        <v>2992.070068</v>
      </c>
      <c r="C85" s="125">
        <f t="shared" si="4"/>
        <v>4.4851990206911108E-3</v>
      </c>
      <c r="D85" s="128">
        <f t="shared" si="5"/>
        <v>4485.1990206911105</v>
      </c>
      <c r="E85" s="128">
        <f t="shared" ca="1" si="6"/>
        <v>-79957.266748767404</v>
      </c>
      <c r="F85" s="128">
        <f t="shared" ca="1" si="7"/>
        <v>84831.575180895816</v>
      </c>
    </row>
    <row r="86" spans="1:6" x14ac:dyDescent="0.3">
      <c r="A86" s="73">
        <v>43727</v>
      </c>
      <c r="B86" s="130">
        <v>3006.790039</v>
      </c>
      <c r="C86" s="125">
        <f t="shared" si="4"/>
        <v>1.034611525537632E-2</v>
      </c>
      <c r="D86" s="128">
        <f t="shared" si="5"/>
        <v>10346.11525537632</v>
      </c>
      <c r="E86" s="128">
        <f t="shared" ca="1" si="6"/>
        <v>-79957.266748767404</v>
      </c>
      <c r="F86" s="128">
        <f t="shared" ca="1" si="7"/>
        <v>84831.575180895816</v>
      </c>
    </row>
    <row r="87" spans="1:6" x14ac:dyDescent="0.3">
      <c r="A87" s="73">
        <v>43726</v>
      </c>
      <c r="B87" s="130">
        <v>3006.7299800000001</v>
      </c>
      <c r="C87" s="125">
        <f t="shared" si="4"/>
        <v>2.3470086364318465E-2</v>
      </c>
      <c r="D87" s="128">
        <f t="shared" si="5"/>
        <v>23470.086364318464</v>
      </c>
      <c r="E87" s="128">
        <f t="shared" ca="1" si="6"/>
        <v>-79957.266748767404</v>
      </c>
      <c r="F87" s="128">
        <f t="shared" ca="1" si="7"/>
        <v>84831.575180895816</v>
      </c>
    </row>
    <row r="88" spans="1:6" x14ac:dyDescent="0.3">
      <c r="A88" s="73">
        <v>43725</v>
      </c>
      <c r="B88" s="130">
        <v>3005.6999510000001</v>
      </c>
      <c r="C88" s="125">
        <f t="shared" si="4"/>
        <v>3.4212213702015326E-2</v>
      </c>
      <c r="D88" s="128">
        <f t="shared" si="5"/>
        <v>34212.213702015324</v>
      </c>
      <c r="E88" s="128">
        <f t="shared" ca="1" si="6"/>
        <v>-79957.266748767404</v>
      </c>
      <c r="F88" s="128">
        <f t="shared" ca="1" si="7"/>
        <v>84831.575180895816</v>
      </c>
    </row>
    <row r="89" spans="1:6" x14ac:dyDescent="0.3">
      <c r="A89" s="73">
        <v>43724</v>
      </c>
      <c r="B89" s="130">
        <v>2997.959961</v>
      </c>
      <c r="C89" s="125">
        <f t="shared" si="4"/>
        <v>2.4432249527708505E-2</v>
      </c>
      <c r="D89" s="128">
        <f t="shared" si="5"/>
        <v>24432.249527708504</v>
      </c>
      <c r="E89" s="128">
        <f t="shared" ca="1" si="6"/>
        <v>-79957.266748767404</v>
      </c>
      <c r="F89" s="128">
        <f t="shared" ca="1" si="7"/>
        <v>84831.575180895816</v>
      </c>
    </row>
    <row r="90" spans="1:6" x14ac:dyDescent="0.3">
      <c r="A90" s="73">
        <v>43721</v>
      </c>
      <c r="B90" s="130">
        <v>3007.389893</v>
      </c>
      <c r="C90" s="125">
        <f t="shared" si="4"/>
        <v>2.8315112867974612E-2</v>
      </c>
      <c r="D90" s="128">
        <f t="shared" si="5"/>
        <v>28315.112867974611</v>
      </c>
      <c r="E90" s="128">
        <f t="shared" ca="1" si="6"/>
        <v>-79957.266748767404</v>
      </c>
      <c r="F90" s="128">
        <f t="shared" ca="1" si="7"/>
        <v>84831.575180895816</v>
      </c>
    </row>
    <row r="91" spans="1:6" x14ac:dyDescent="0.3">
      <c r="A91" s="73">
        <v>43720</v>
      </c>
      <c r="B91" s="130">
        <v>3009.570068</v>
      </c>
      <c r="C91" s="125">
        <f t="shared" si="4"/>
        <v>4.2116570803021336E-2</v>
      </c>
      <c r="D91" s="128">
        <f t="shared" si="5"/>
        <v>42116.570803021335</v>
      </c>
      <c r="E91" s="128">
        <f t="shared" ca="1" si="6"/>
        <v>-79957.266748767404</v>
      </c>
      <c r="F91" s="128">
        <f t="shared" ca="1" si="7"/>
        <v>84831.575180895816</v>
      </c>
    </row>
    <row r="92" spans="1:6" x14ac:dyDescent="0.3">
      <c r="A92" s="73">
        <v>43719</v>
      </c>
      <c r="B92" s="130">
        <v>3000.929932</v>
      </c>
      <c r="C92" s="125">
        <f t="shared" si="4"/>
        <v>4.592634221915759E-2</v>
      </c>
      <c r="D92" s="128">
        <f t="shared" si="5"/>
        <v>45926.342219157588</v>
      </c>
      <c r="E92" s="128">
        <f t="shared" ca="1" si="6"/>
        <v>-79957.266748767404</v>
      </c>
      <c r="F92" s="128">
        <f t="shared" ca="1" si="7"/>
        <v>84831.575180895816</v>
      </c>
    </row>
    <row r="93" spans="1:6" x14ac:dyDescent="0.3">
      <c r="A93" s="73">
        <v>43718</v>
      </c>
      <c r="B93" s="130">
        <v>2979.389893</v>
      </c>
      <c r="C93" s="125">
        <f t="shared" si="4"/>
        <v>3.5092661186445717E-2</v>
      </c>
      <c r="D93" s="128">
        <f t="shared" si="5"/>
        <v>35092.661186445715</v>
      </c>
      <c r="E93" s="128">
        <f t="shared" ca="1" si="6"/>
        <v>-79957.266748767404</v>
      </c>
      <c r="F93" s="128">
        <f t="shared" ca="1" si="7"/>
        <v>84831.575180895816</v>
      </c>
    </row>
    <row r="94" spans="1:6" x14ac:dyDescent="0.3">
      <c r="A94" s="73">
        <v>43717</v>
      </c>
      <c r="B94" s="130">
        <v>2978.429932</v>
      </c>
      <c r="C94" s="125">
        <f t="shared" si="4"/>
        <v>4.6123901101377429E-2</v>
      </c>
      <c r="D94" s="128">
        <f t="shared" si="5"/>
        <v>46123.901101377429</v>
      </c>
      <c r="E94" s="128">
        <f t="shared" ca="1" si="6"/>
        <v>-79957.266748767404</v>
      </c>
      <c r="F94" s="128">
        <f t="shared" ca="1" si="7"/>
        <v>84831.575180895816</v>
      </c>
    </row>
    <row r="95" spans="1:6" x14ac:dyDescent="0.3">
      <c r="A95" s="73">
        <v>43714</v>
      </c>
      <c r="B95" s="130">
        <v>2978.709961</v>
      </c>
      <c r="C95" s="125">
        <f t="shared" si="4"/>
        <v>1.9076621541509242E-2</v>
      </c>
      <c r="D95" s="128">
        <f t="shared" si="5"/>
        <v>19076.621541509241</v>
      </c>
      <c r="E95" s="128">
        <f t="shared" ca="1" si="6"/>
        <v>-79957.266748767404</v>
      </c>
      <c r="F95" s="128">
        <f t="shared" ca="1" si="7"/>
        <v>84831.575180895816</v>
      </c>
    </row>
    <row r="96" spans="1:6" x14ac:dyDescent="0.3">
      <c r="A96" s="73">
        <v>43713</v>
      </c>
      <c r="B96" s="130">
        <v>2976</v>
      </c>
      <c r="C96" s="125">
        <f t="shared" si="4"/>
        <v>1.7634229302506021E-2</v>
      </c>
      <c r="D96" s="128">
        <f t="shared" si="5"/>
        <v>17634.229302506021</v>
      </c>
      <c r="E96" s="128">
        <f t="shared" ca="1" si="6"/>
        <v>-79957.266748767404</v>
      </c>
      <c r="F96" s="128">
        <f t="shared" ca="1" si="7"/>
        <v>84831.575180895816</v>
      </c>
    </row>
    <row r="97" spans="1:6" x14ac:dyDescent="0.3">
      <c r="A97" s="73">
        <v>43712</v>
      </c>
      <c r="B97" s="130">
        <v>2937.780029</v>
      </c>
      <c r="C97" s="125">
        <f t="shared" si="4"/>
        <v>1.2849470910807126E-2</v>
      </c>
      <c r="D97" s="128">
        <f t="shared" si="5"/>
        <v>12849.470910807126</v>
      </c>
      <c r="E97" s="128">
        <f t="shared" ca="1" si="6"/>
        <v>-79957.266748767404</v>
      </c>
      <c r="F97" s="128">
        <f t="shared" ca="1" si="7"/>
        <v>84831.575180895816</v>
      </c>
    </row>
    <row r="98" spans="1:6" x14ac:dyDescent="0.3">
      <c r="A98" s="73">
        <v>43711</v>
      </c>
      <c r="B98" s="130">
        <v>2906.2700199999999</v>
      </c>
      <c r="C98" s="125">
        <f t="shared" si="4"/>
        <v>-5.9445838532551365E-3</v>
      </c>
      <c r="D98" s="128">
        <f t="shared" si="5"/>
        <v>-5944.5838532551361</v>
      </c>
      <c r="E98" s="128">
        <f t="shared" ca="1" si="6"/>
        <v>-79957.266748767404</v>
      </c>
      <c r="F98" s="128">
        <f t="shared" ca="1" si="7"/>
        <v>84831.575180895816</v>
      </c>
    </row>
    <row r="99" spans="1:6" x14ac:dyDescent="0.3">
      <c r="A99" s="73">
        <v>43707</v>
      </c>
      <c r="B99" s="130">
        <v>2926.459961</v>
      </c>
      <c r="C99" s="125">
        <f t="shared" si="4"/>
        <v>1.3078648340885124E-2</v>
      </c>
      <c r="D99" s="128">
        <f t="shared" si="5"/>
        <v>13078.648340885124</v>
      </c>
      <c r="E99" s="128">
        <f t="shared" ca="1" si="6"/>
        <v>-79957.266748767404</v>
      </c>
      <c r="F99" s="128">
        <f t="shared" ca="1" si="7"/>
        <v>84831.575180895816</v>
      </c>
    </row>
    <row r="100" spans="1:6" x14ac:dyDescent="0.3">
      <c r="A100" s="73">
        <v>43706</v>
      </c>
      <c r="B100" s="130">
        <v>2924.580078</v>
      </c>
      <c r="C100" s="125">
        <f t="shared" si="4"/>
        <v>2.7033283238775851E-2</v>
      </c>
      <c r="D100" s="128">
        <f t="shared" si="5"/>
        <v>27033.28323877585</v>
      </c>
      <c r="E100" s="128">
        <f t="shared" ca="1" si="6"/>
        <v>-79957.266748767404</v>
      </c>
      <c r="F100" s="128">
        <f t="shared" ca="1" si="7"/>
        <v>84831.575180895816</v>
      </c>
    </row>
    <row r="101" spans="1:6" x14ac:dyDescent="0.3">
      <c r="A101" s="73">
        <v>43705</v>
      </c>
      <c r="B101" s="130">
        <v>2887.9399410000001</v>
      </c>
      <c r="C101" s="125">
        <f t="shared" si="4"/>
        <v>1.6665437360694035E-2</v>
      </c>
      <c r="D101" s="128">
        <f t="shared" si="5"/>
        <v>16665.437360694035</v>
      </c>
      <c r="E101" s="128">
        <f t="shared" ca="1" si="6"/>
        <v>-79957.266748767404</v>
      </c>
      <c r="F101" s="128">
        <f t="shared" ca="1" si="7"/>
        <v>84831.575180895816</v>
      </c>
    </row>
    <row r="102" spans="1:6" x14ac:dyDescent="0.3">
      <c r="A102" s="73">
        <v>43704</v>
      </c>
      <c r="B102" s="130">
        <v>2869.1599120000001</v>
      </c>
      <c r="C102" s="125">
        <f t="shared" si="4"/>
        <v>-1.9533118275427142E-2</v>
      </c>
      <c r="D102" s="128">
        <f t="shared" si="5"/>
        <v>-19533.118275427143</v>
      </c>
      <c r="E102" s="128">
        <f t="shared" ca="1" si="6"/>
        <v>-79957.266748767404</v>
      </c>
      <c r="F102" s="128">
        <f t="shared" ca="1" si="7"/>
        <v>84831.575180895816</v>
      </c>
    </row>
    <row r="103" spans="1:6" x14ac:dyDescent="0.3">
      <c r="A103" s="73">
        <v>43703</v>
      </c>
      <c r="B103" s="130">
        <v>2878.3798830000001</v>
      </c>
      <c r="C103" s="125">
        <f t="shared" si="4"/>
        <v>-1.4986186815943991E-3</v>
      </c>
      <c r="D103" s="128">
        <f t="shared" si="5"/>
        <v>-1498.618681594399</v>
      </c>
      <c r="E103" s="128">
        <f t="shared" ca="1" si="6"/>
        <v>-79957.266748767404</v>
      </c>
      <c r="F103" s="128">
        <f t="shared" ca="1" si="7"/>
        <v>84831.575180895816</v>
      </c>
    </row>
    <row r="104" spans="1:6" x14ac:dyDescent="0.3">
      <c r="A104" s="73">
        <v>43700</v>
      </c>
      <c r="B104" s="130">
        <v>2847.110107</v>
      </c>
      <c r="C104" s="125">
        <f t="shared" si="4"/>
        <v>-2.4511262879106432E-2</v>
      </c>
      <c r="D104" s="128">
        <f t="shared" si="5"/>
        <v>-24511.262879106431</v>
      </c>
      <c r="E104" s="128">
        <f t="shared" ca="1" si="6"/>
        <v>-79957.266748767404</v>
      </c>
      <c r="F104" s="128">
        <f t="shared" ca="1" si="7"/>
        <v>84831.575180895816</v>
      </c>
    </row>
    <row r="105" spans="1:6" x14ac:dyDescent="0.3">
      <c r="A105" s="73">
        <v>43699</v>
      </c>
      <c r="B105" s="130">
        <v>2922.9499510000001</v>
      </c>
      <c r="C105" s="125">
        <f t="shared" si="4"/>
        <v>-5.1530540407309644E-3</v>
      </c>
      <c r="D105" s="128">
        <f t="shared" si="5"/>
        <v>-5153.0540407309645</v>
      </c>
      <c r="E105" s="128">
        <f t="shared" ca="1" si="6"/>
        <v>-79957.266748767404</v>
      </c>
      <c r="F105" s="128">
        <f t="shared" ca="1" si="7"/>
        <v>84831.575180895816</v>
      </c>
    </row>
    <row r="106" spans="1:6" x14ac:dyDescent="0.3">
      <c r="A106" s="73">
        <v>43698</v>
      </c>
      <c r="B106" s="130">
        <v>2924.429932</v>
      </c>
      <c r="C106" s="125">
        <f t="shared" si="4"/>
        <v>1.4025739526804859E-2</v>
      </c>
      <c r="D106" s="128">
        <f t="shared" si="5"/>
        <v>14025.739526804859</v>
      </c>
      <c r="E106" s="128">
        <f t="shared" ca="1" si="6"/>
        <v>-79957.266748767404</v>
      </c>
      <c r="F106" s="128">
        <f t="shared" ca="1" si="7"/>
        <v>84831.575180895816</v>
      </c>
    </row>
    <row r="107" spans="1:6" x14ac:dyDescent="0.3">
      <c r="A107" s="73">
        <v>43697</v>
      </c>
      <c r="B107" s="130">
        <v>2900.51001</v>
      </c>
      <c r="C107" s="125">
        <f t="shared" si="4"/>
        <v>6.5029443258626252E-3</v>
      </c>
      <c r="D107" s="128">
        <f t="shared" si="5"/>
        <v>6502.9443258626252</v>
      </c>
      <c r="E107" s="128">
        <f t="shared" ca="1" si="6"/>
        <v>-79957.266748767404</v>
      </c>
      <c r="F107" s="128">
        <f t="shared" ca="1" si="7"/>
        <v>84831.575180895816</v>
      </c>
    </row>
    <row r="108" spans="1:6" x14ac:dyDescent="0.3">
      <c r="A108" s="73">
        <v>43696</v>
      </c>
      <c r="B108" s="130">
        <v>2923.6499020000001</v>
      </c>
      <c r="C108" s="125">
        <f t="shared" si="4"/>
        <v>2.7738883791625479E-2</v>
      </c>
      <c r="D108" s="128">
        <f t="shared" si="5"/>
        <v>27738.883791625478</v>
      </c>
      <c r="E108" s="128">
        <f t="shared" ca="1" si="6"/>
        <v>-79957.266748767404</v>
      </c>
      <c r="F108" s="128">
        <f t="shared" ca="1" si="7"/>
        <v>84831.575180895816</v>
      </c>
    </row>
    <row r="109" spans="1:6" x14ac:dyDescent="0.3">
      <c r="A109" s="73">
        <v>43693</v>
      </c>
      <c r="B109" s="130">
        <v>2888.679932</v>
      </c>
      <c r="C109" s="125">
        <f t="shared" si="4"/>
        <v>-1.4791738297506796E-2</v>
      </c>
      <c r="D109" s="128">
        <f t="shared" si="5"/>
        <v>-14791.738297506796</v>
      </c>
      <c r="E109" s="128">
        <f t="shared" ca="1" si="6"/>
        <v>-79957.266748767404</v>
      </c>
      <c r="F109" s="128">
        <f t="shared" ca="1" si="7"/>
        <v>84831.575180895816</v>
      </c>
    </row>
    <row r="110" spans="1:6" x14ac:dyDescent="0.3">
      <c r="A110" s="73">
        <v>43692</v>
      </c>
      <c r="B110" s="130">
        <v>2847.6000979999999</v>
      </c>
      <c r="C110" s="125">
        <f t="shared" si="4"/>
        <v>-3.5875336503526256E-2</v>
      </c>
      <c r="D110" s="128">
        <f t="shared" si="5"/>
        <v>-35875.336503526254</v>
      </c>
      <c r="E110" s="128">
        <f t="shared" ca="1" si="6"/>
        <v>-79957.266748767404</v>
      </c>
      <c r="F110" s="128">
        <f t="shared" ca="1" si="7"/>
        <v>84831.575180895816</v>
      </c>
    </row>
    <row r="111" spans="1:6" x14ac:dyDescent="0.3">
      <c r="A111" s="73">
        <v>43691</v>
      </c>
      <c r="B111" s="130">
        <v>2840.6000979999999</v>
      </c>
      <c r="C111" s="125">
        <f t="shared" si="4"/>
        <v>-4.6899989426616329E-2</v>
      </c>
      <c r="D111" s="128">
        <f t="shared" si="5"/>
        <v>-46899.989426616332</v>
      </c>
      <c r="E111" s="128">
        <f t="shared" ca="1" si="6"/>
        <v>-79957.266748767404</v>
      </c>
      <c r="F111" s="128">
        <f t="shared" ca="1" si="7"/>
        <v>84831.575180895816</v>
      </c>
    </row>
    <row r="112" spans="1:6" x14ac:dyDescent="0.3">
      <c r="A112" s="73">
        <v>43690</v>
      </c>
      <c r="B112" s="130">
        <v>2926.320068</v>
      </c>
      <c r="C112" s="125">
        <f t="shared" si="4"/>
        <v>-2.8826643599191515E-2</v>
      </c>
      <c r="D112" s="128">
        <f t="shared" si="5"/>
        <v>-28826.643599191513</v>
      </c>
      <c r="E112" s="128">
        <f t="shared" ca="1" si="6"/>
        <v>-79957.266748767404</v>
      </c>
      <c r="F112" s="128">
        <f t="shared" ca="1" si="7"/>
        <v>84831.575180895816</v>
      </c>
    </row>
    <row r="113" spans="1:6" x14ac:dyDescent="0.3">
      <c r="A113" s="73">
        <v>43689</v>
      </c>
      <c r="B113" s="130">
        <v>2882.6999510000001</v>
      </c>
      <c r="C113" s="125">
        <f t="shared" si="4"/>
        <v>-4.5770074289824825E-2</v>
      </c>
      <c r="D113" s="128">
        <f t="shared" si="5"/>
        <v>-45770.074289824828</v>
      </c>
      <c r="E113" s="128">
        <f t="shared" ca="1" si="6"/>
        <v>-79957.266748767404</v>
      </c>
      <c r="F113" s="128">
        <f t="shared" ca="1" si="7"/>
        <v>84831.575180895816</v>
      </c>
    </row>
    <row r="114" spans="1:6" x14ac:dyDescent="0.3">
      <c r="A114" s="73">
        <v>43686</v>
      </c>
      <c r="B114" s="130">
        <v>2918.6499020000001</v>
      </c>
      <c r="C114" s="125">
        <f t="shared" si="4"/>
        <v>-3.5431315794137608E-2</v>
      </c>
      <c r="D114" s="128">
        <f t="shared" si="5"/>
        <v>-35431.315794137605</v>
      </c>
      <c r="E114" s="128">
        <f t="shared" ca="1" si="6"/>
        <v>-79957.266748767404</v>
      </c>
      <c r="F114" s="128">
        <f t="shared" ca="1" si="7"/>
        <v>84831.575180895816</v>
      </c>
    </row>
    <row r="115" spans="1:6" x14ac:dyDescent="0.3">
      <c r="A115" s="73">
        <v>43685</v>
      </c>
      <c r="B115" s="130">
        <v>2938.0900879999999</v>
      </c>
      <c r="C115" s="125">
        <f t="shared" si="4"/>
        <v>-2.1833235909068716E-2</v>
      </c>
      <c r="D115" s="128">
        <f t="shared" si="5"/>
        <v>-21833.235909068717</v>
      </c>
      <c r="E115" s="128">
        <f t="shared" ca="1" si="6"/>
        <v>-79957.266748767404</v>
      </c>
      <c r="F115" s="128">
        <f t="shared" ca="1" si="7"/>
        <v>84831.575180895816</v>
      </c>
    </row>
    <row r="116" spans="1:6" x14ac:dyDescent="0.3">
      <c r="A116" s="73">
        <v>43684</v>
      </c>
      <c r="B116" s="130">
        <v>2883.9799800000001</v>
      </c>
      <c r="C116" s="125">
        <f t="shared" si="4"/>
        <v>-4.4900606827108613E-2</v>
      </c>
      <c r="D116" s="128">
        <f t="shared" si="5"/>
        <v>-44900.606827108611</v>
      </c>
      <c r="E116" s="128">
        <f t="shared" ca="1" si="6"/>
        <v>-79957.266748767404</v>
      </c>
      <c r="F116" s="128">
        <f t="shared" ca="1" si="7"/>
        <v>84831.575180895816</v>
      </c>
    </row>
    <row r="117" spans="1:6" x14ac:dyDescent="0.3">
      <c r="A117" s="73">
        <v>43683</v>
      </c>
      <c r="B117" s="130">
        <v>2881.7700199999999</v>
      </c>
      <c r="C117" s="125">
        <f t="shared" si="4"/>
        <v>-4.1158272148312913E-2</v>
      </c>
      <c r="D117" s="128">
        <f t="shared" si="5"/>
        <v>-41158.272148312913</v>
      </c>
      <c r="E117" s="128">
        <f t="shared" ca="1" si="6"/>
        <v>-79957.266748767404</v>
      </c>
      <c r="F117" s="128">
        <f t="shared" ca="1" si="7"/>
        <v>84831.575180895816</v>
      </c>
    </row>
    <row r="118" spans="1:6" x14ac:dyDescent="0.3">
      <c r="A118" s="73">
        <v>43682</v>
      </c>
      <c r="B118" s="130">
        <v>2844.73999</v>
      </c>
      <c r="C118" s="125">
        <f t="shared" si="4"/>
        <v>-4.6997865226500846E-2</v>
      </c>
      <c r="D118" s="128">
        <f t="shared" si="5"/>
        <v>-46997.865226500842</v>
      </c>
      <c r="E118" s="128">
        <f t="shared" ca="1" si="6"/>
        <v>-79957.266748767404</v>
      </c>
      <c r="F118" s="128">
        <f t="shared" ca="1" si="7"/>
        <v>84831.575180895816</v>
      </c>
    </row>
    <row r="119" spans="1:6" x14ac:dyDescent="0.3">
      <c r="A119" s="73">
        <v>43679</v>
      </c>
      <c r="B119" s="130">
        <v>2932.0500489999999</v>
      </c>
      <c r="C119" s="125">
        <f t="shared" si="4"/>
        <v>-1.4970068768902389E-2</v>
      </c>
      <c r="D119" s="128">
        <f t="shared" si="5"/>
        <v>-14970.068768902389</v>
      </c>
      <c r="E119" s="128">
        <f t="shared" ca="1" si="6"/>
        <v>-79957.266748767404</v>
      </c>
      <c r="F119" s="128">
        <f t="shared" ca="1" si="7"/>
        <v>84831.575180895816</v>
      </c>
    </row>
    <row r="120" spans="1:6" x14ac:dyDescent="0.3">
      <c r="A120" s="73">
        <v>43678</v>
      </c>
      <c r="B120" s="130">
        <v>2953.5600589999999</v>
      </c>
      <c r="C120" s="125">
        <f t="shared" si="4"/>
        <v>-1.3872627888668165E-2</v>
      </c>
      <c r="D120" s="128">
        <f t="shared" si="5"/>
        <v>-13872.627888668165</v>
      </c>
      <c r="E120" s="128">
        <f t="shared" ca="1" si="6"/>
        <v>-79957.266748767404</v>
      </c>
      <c r="F120" s="128">
        <f t="shared" ca="1" si="7"/>
        <v>84831.575180895816</v>
      </c>
    </row>
    <row r="121" spans="1:6" x14ac:dyDescent="0.3">
      <c r="A121" s="73">
        <v>43677</v>
      </c>
      <c r="B121" s="130">
        <v>2980.3798830000001</v>
      </c>
      <c r="C121" s="125">
        <f t="shared" si="4"/>
        <v>-1.3537099689686638E-3</v>
      </c>
      <c r="D121" s="128">
        <f t="shared" si="5"/>
        <v>-1353.7099689686638</v>
      </c>
      <c r="E121" s="128">
        <f t="shared" ca="1" si="6"/>
        <v>-79957.266748767404</v>
      </c>
      <c r="F121" s="128">
        <f t="shared" ca="1" si="7"/>
        <v>84831.575180895816</v>
      </c>
    </row>
    <row r="122" spans="1:6" x14ac:dyDescent="0.3">
      <c r="A122" s="73">
        <v>43676</v>
      </c>
      <c r="B122" s="130">
        <v>3013.179932</v>
      </c>
      <c r="C122" s="125">
        <f t="shared" si="4"/>
        <v>3.0425336817556659E-3</v>
      </c>
      <c r="D122" s="128">
        <f t="shared" si="5"/>
        <v>3042.5336817556658</v>
      </c>
      <c r="E122" s="128">
        <f t="shared" ca="1" si="6"/>
        <v>-79957.266748767404</v>
      </c>
      <c r="F122" s="128">
        <f t="shared" ca="1" si="7"/>
        <v>84831.575180895816</v>
      </c>
    </row>
    <row r="123" spans="1:6" x14ac:dyDescent="0.3">
      <c r="A123" s="73">
        <v>43675</v>
      </c>
      <c r="B123" s="130">
        <v>3020.969971</v>
      </c>
      <c r="C123" s="125">
        <f t="shared" si="4"/>
        <v>2.212759808769782E-3</v>
      </c>
      <c r="D123" s="128">
        <f t="shared" si="5"/>
        <v>2212.759808769782</v>
      </c>
      <c r="E123" s="128">
        <f t="shared" ca="1" si="6"/>
        <v>-79957.266748767404</v>
      </c>
      <c r="F123" s="128">
        <f t="shared" ca="1" si="7"/>
        <v>84831.575180895816</v>
      </c>
    </row>
    <row r="124" spans="1:6" x14ac:dyDescent="0.3">
      <c r="A124" s="73">
        <v>43672</v>
      </c>
      <c r="B124" s="130">
        <v>3025.860107</v>
      </c>
      <c r="C124" s="125">
        <f t="shared" si="4"/>
        <v>4.0116156573883899E-3</v>
      </c>
      <c r="D124" s="128">
        <f t="shared" si="5"/>
        <v>4011.61565738839</v>
      </c>
      <c r="E124" s="128">
        <f t="shared" ca="1" si="6"/>
        <v>-79957.266748767404</v>
      </c>
      <c r="F124" s="128">
        <f t="shared" ca="1" si="7"/>
        <v>84831.575180895816</v>
      </c>
    </row>
    <row r="125" spans="1:6" x14ac:dyDescent="0.3">
      <c r="A125" s="73">
        <v>43671</v>
      </c>
      <c r="B125" s="130">
        <v>3003.669922</v>
      </c>
      <c r="C125" s="125">
        <f t="shared" si="4"/>
        <v>1.2533743046614365E-3</v>
      </c>
      <c r="D125" s="128">
        <f t="shared" si="5"/>
        <v>1253.3743046614366</v>
      </c>
      <c r="E125" s="128">
        <f t="shared" ca="1" si="6"/>
        <v>-79957.266748767404</v>
      </c>
      <c r="F125" s="128">
        <f t="shared" ca="1" si="7"/>
        <v>84831.575180895816</v>
      </c>
    </row>
    <row r="126" spans="1:6" x14ac:dyDescent="0.3">
      <c r="A126" s="73">
        <v>43670</v>
      </c>
      <c r="B126" s="130">
        <v>3019.5600589999999</v>
      </c>
      <c r="C126" s="125">
        <f t="shared" si="4"/>
        <v>8.8504413188363884E-3</v>
      </c>
      <c r="D126" s="128">
        <f t="shared" si="5"/>
        <v>8850.4413188363887</v>
      </c>
      <c r="E126" s="128">
        <f t="shared" ca="1" si="6"/>
        <v>-79957.266748767404</v>
      </c>
      <c r="F126" s="128">
        <f t="shared" ca="1" si="7"/>
        <v>84831.575180895816</v>
      </c>
    </row>
    <row r="127" spans="1:6" x14ac:dyDescent="0.3">
      <c r="A127" s="73">
        <v>43669</v>
      </c>
      <c r="B127" s="130">
        <v>3005.469971</v>
      </c>
      <c r="C127" s="125">
        <f t="shared" si="4"/>
        <v>8.6722475658564946E-3</v>
      </c>
      <c r="D127" s="128">
        <f t="shared" si="5"/>
        <v>8672.2475658564945</v>
      </c>
      <c r="E127" s="128">
        <f t="shared" ca="1" si="6"/>
        <v>-79957.266748767404</v>
      </c>
      <c r="F127" s="128">
        <f t="shared" ca="1" si="7"/>
        <v>84831.575180895816</v>
      </c>
    </row>
    <row r="128" spans="1:6" x14ac:dyDescent="0.3">
      <c r="A128" s="73">
        <v>43668</v>
      </c>
      <c r="B128" s="130">
        <v>2985.030029</v>
      </c>
      <c r="C128" s="125">
        <f t="shared" si="4"/>
        <v>3.0511527913796854E-3</v>
      </c>
      <c r="D128" s="128">
        <f t="shared" si="5"/>
        <v>3051.1527913796854</v>
      </c>
      <c r="E128" s="128">
        <f t="shared" ca="1" si="6"/>
        <v>-79957.266748767404</v>
      </c>
      <c r="F128" s="128">
        <f t="shared" ca="1" si="7"/>
        <v>84831.575180895816</v>
      </c>
    </row>
    <row r="129" spans="1:6" x14ac:dyDescent="0.3">
      <c r="A129" s="73">
        <v>43665</v>
      </c>
      <c r="B129" s="130">
        <v>2976.610107</v>
      </c>
      <c r="C129" s="125">
        <f t="shared" si="4"/>
        <v>-6.4122545960594302E-3</v>
      </c>
      <c r="D129" s="128">
        <f t="shared" si="5"/>
        <v>-6412.2545960594298</v>
      </c>
      <c r="E129" s="128">
        <f t="shared" ca="1" si="6"/>
        <v>-79957.266748767404</v>
      </c>
      <c r="F129" s="128">
        <f t="shared" ca="1" si="7"/>
        <v>84831.575180895816</v>
      </c>
    </row>
    <row r="130" spans="1:6" x14ac:dyDescent="0.3">
      <c r="A130" s="73">
        <v>43664</v>
      </c>
      <c r="B130" s="130">
        <v>2995.110107</v>
      </c>
      <c r="C130" s="125">
        <f t="shared" si="4"/>
        <v>7.4335763840902569E-3</v>
      </c>
      <c r="D130" s="128">
        <f t="shared" si="5"/>
        <v>7433.5763840902573</v>
      </c>
      <c r="E130" s="128">
        <f t="shared" ca="1" si="6"/>
        <v>-79957.266748767404</v>
      </c>
      <c r="F130" s="128">
        <f t="shared" ca="1" si="7"/>
        <v>84831.575180895816</v>
      </c>
    </row>
    <row r="131" spans="1:6" x14ac:dyDescent="0.3">
      <c r="A131" s="73">
        <v>43663</v>
      </c>
      <c r="B131" s="130">
        <v>2984.419922</v>
      </c>
      <c r="C131" s="125">
        <f t="shared" si="4"/>
        <v>6.7771953430888487E-3</v>
      </c>
      <c r="D131" s="128">
        <f t="shared" si="5"/>
        <v>6777.1953430888489</v>
      </c>
      <c r="E131" s="128">
        <f t="shared" ca="1" si="6"/>
        <v>-79957.266748767404</v>
      </c>
      <c r="F131" s="128">
        <f t="shared" ca="1" si="7"/>
        <v>84831.575180895816</v>
      </c>
    </row>
    <row r="132" spans="1:6" x14ac:dyDescent="0.3">
      <c r="A132" s="73">
        <v>43662</v>
      </c>
      <c r="B132" s="130">
        <v>3004.040039</v>
      </c>
      <c r="C132" s="125">
        <f t="shared" si="4"/>
        <v>2.1171009459741708E-2</v>
      </c>
      <c r="D132" s="128">
        <f t="shared" si="5"/>
        <v>21171.009459741708</v>
      </c>
      <c r="E132" s="128">
        <f t="shared" ca="1" si="6"/>
        <v>-79957.266748767404</v>
      </c>
      <c r="F132" s="128">
        <f t="shared" ca="1" si="7"/>
        <v>84831.575180895816</v>
      </c>
    </row>
    <row r="133" spans="1:6" x14ac:dyDescent="0.3">
      <c r="A133" s="73">
        <v>43661</v>
      </c>
      <c r="B133" s="130">
        <v>3014.3000489999999</v>
      </c>
      <c r="C133" s="125">
        <f t="shared" si="4"/>
        <v>3.0558144969276224E-2</v>
      </c>
      <c r="D133" s="128">
        <f t="shared" si="5"/>
        <v>30558.144969276225</v>
      </c>
      <c r="E133" s="128">
        <f t="shared" ca="1" si="6"/>
        <v>-79957.266748767404</v>
      </c>
      <c r="F133" s="128">
        <f t="shared" ca="1" si="7"/>
        <v>84831.575180895816</v>
      </c>
    </row>
    <row r="134" spans="1:6" x14ac:dyDescent="0.3">
      <c r="A134" s="73">
        <v>43658</v>
      </c>
      <c r="B134" s="130">
        <v>3013.7700199999999</v>
      </c>
      <c r="C134" s="125">
        <f t="shared" si="4"/>
        <v>3.4316245565838566E-2</v>
      </c>
      <c r="D134" s="128">
        <f t="shared" si="5"/>
        <v>34316.245565838566</v>
      </c>
      <c r="E134" s="128">
        <f t="shared" ca="1" si="6"/>
        <v>-79957.266748767404</v>
      </c>
      <c r="F134" s="128">
        <f t="shared" ca="1" si="7"/>
        <v>84831.575180895816</v>
      </c>
    </row>
    <row r="135" spans="1:6" x14ac:dyDescent="0.3">
      <c r="A135" s="73">
        <v>43657</v>
      </c>
      <c r="B135" s="130">
        <v>2999.9099120000001</v>
      </c>
      <c r="C135" s="125">
        <f t="shared" si="4"/>
        <v>2.8289092373918967E-2</v>
      </c>
      <c r="D135" s="128">
        <f t="shared" si="5"/>
        <v>28289.092373918967</v>
      </c>
      <c r="E135" s="128">
        <f t="shared" ca="1" si="6"/>
        <v>-79957.266748767404</v>
      </c>
      <c r="F135" s="128">
        <f t="shared" ca="1" si="7"/>
        <v>84831.575180895816</v>
      </c>
    </row>
    <row r="136" spans="1:6" x14ac:dyDescent="0.3">
      <c r="A136" s="73">
        <v>43656</v>
      </c>
      <c r="B136" s="130">
        <v>2993.070068</v>
      </c>
      <c r="C136" s="125">
        <f t="shared" ref="C136:C199" si="8">B136/B146-1</f>
        <v>1.6201798907506282E-2</v>
      </c>
      <c r="D136" s="128">
        <f t="shared" ref="D136:D199" si="9">C136*$B$5</f>
        <v>16201.798907506281</v>
      </c>
      <c r="E136" s="128">
        <f t="shared" ref="E136:E199" ca="1" si="10">_xlfn.PERCENTILE.INC(OFFSET(D136,0,0,Window),1-VaRLevel)</f>
        <v>-79957.266748767404</v>
      </c>
      <c r="F136" s="128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0">
        <v>2979.6298830000001</v>
      </c>
      <c r="C137" s="125">
        <f t="shared" si="8"/>
        <v>9.8865676489687804E-3</v>
      </c>
      <c r="D137" s="128">
        <f t="shared" si="9"/>
        <v>9886.5676489687812</v>
      </c>
      <c r="E137" s="128">
        <f t="shared" ca="1" si="10"/>
        <v>-79957.266748767404</v>
      </c>
      <c r="F137" s="128">
        <f t="shared" ca="1" si="11"/>
        <v>84831.575180895816</v>
      </c>
    </row>
    <row r="138" spans="1:6" x14ac:dyDescent="0.3">
      <c r="A138" s="73">
        <v>43654</v>
      </c>
      <c r="B138" s="130">
        <v>2975.9499510000001</v>
      </c>
      <c r="C138" s="125">
        <f t="shared" si="8"/>
        <v>7.3692258092288299E-3</v>
      </c>
      <c r="D138" s="128">
        <f t="shared" si="9"/>
        <v>7369.2258092288303</v>
      </c>
      <c r="E138" s="128">
        <f t="shared" ca="1" si="10"/>
        <v>-79957.266748767404</v>
      </c>
      <c r="F138" s="128">
        <f t="shared" ca="1" si="11"/>
        <v>84831.575180895816</v>
      </c>
    </row>
    <row r="139" spans="1:6" x14ac:dyDescent="0.3">
      <c r="A139" s="73">
        <v>43649</v>
      </c>
      <c r="B139" s="130">
        <v>2995.820068</v>
      </c>
      <c r="C139" s="125">
        <f t="shared" si="8"/>
        <v>2.3701027153742116E-2</v>
      </c>
      <c r="D139" s="128">
        <f t="shared" si="9"/>
        <v>23701.027153742114</v>
      </c>
      <c r="E139" s="128">
        <f t="shared" ca="1" si="10"/>
        <v>-79957.266748767404</v>
      </c>
      <c r="F139" s="128">
        <f t="shared" ca="1" si="11"/>
        <v>84831.575180895816</v>
      </c>
    </row>
    <row r="140" spans="1:6" x14ac:dyDescent="0.3">
      <c r="A140" s="73">
        <v>43648</v>
      </c>
      <c r="B140" s="130">
        <v>2973.01001</v>
      </c>
      <c r="C140" s="125">
        <f t="shared" si="8"/>
        <v>1.8939254562591046E-2</v>
      </c>
      <c r="D140" s="128">
        <f t="shared" si="9"/>
        <v>18939.254562591046</v>
      </c>
      <c r="E140" s="128">
        <f t="shared" ca="1" si="10"/>
        <v>-79957.266748767404</v>
      </c>
      <c r="F140" s="128">
        <f t="shared" ca="1" si="11"/>
        <v>84831.575180895816</v>
      </c>
    </row>
    <row r="141" spans="1:6" x14ac:dyDescent="0.3">
      <c r="A141" s="73">
        <v>43647</v>
      </c>
      <c r="B141" s="130">
        <v>2964.330078</v>
      </c>
      <c r="C141" s="125">
        <f t="shared" si="8"/>
        <v>2.5836914947132028E-2</v>
      </c>
      <c r="D141" s="128">
        <f t="shared" si="9"/>
        <v>25836.914947132027</v>
      </c>
      <c r="E141" s="128">
        <f t="shared" ca="1" si="10"/>
        <v>-79957.266748767404</v>
      </c>
      <c r="F141" s="128">
        <f t="shared" ca="1" si="11"/>
        <v>84831.575180895816</v>
      </c>
    </row>
    <row r="142" spans="1:6" x14ac:dyDescent="0.3">
      <c r="A142" s="73">
        <v>43644</v>
      </c>
      <c r="B142" s="130">
        <v>2941.76001</v>
      </c>
      <c r="C142" s="125">
        <f t="shared" si="8"/>
        <v>1.8974856209428959E-2</v>
      </c>
      <c r="D142" s="128">
        <f t="shared" si="9"/>
        <v>18974.856209428959</v>
      </c>
      <c r="E142" s="128">
        <f t="shared" ca="1" si="10"/>
        <v>-79957.266748767404</v>
      </c>
      <c r="F142" s="128">
        <f t="shared" ca="1" si="11"/>
        <v>84831.575180895816</v>
      </c>
    </row>
    <row r="143" spans="1:6" x14ac:dyDescent="0.3">
      <c r="A143" s="73">
        <v>43643</v>
      </c>
      <c r="B143" s="130">
        <v>2924.919922</v>
      </c>
      <c r="C143" s="125">
        <f t="shared" si="8"/>
        <v>1.1509050307600077E-2</v>
      </c>
      <c r="D143" s="128">
        <f t="shared" si="9"/>
        <v>11509.050307600077</v>
      </c>
      <c r="E143" s="128">
        <f t="shared" ca="1" si="10"/>
        <v>-79957.266748767404</v>
      </c>
      <c r="F143" s="128">
        <f t="shared" ca="1" si="11"/>
        <v>84831.575180895816</v>
      </c>
    </row>
    <row r="144" spans="1:6" x14ac:dyDescent="0.3">
      <c r="A144" s="73">
        <v>43642</v>
      </c>
      <c r="B144" s="130">
        <v>2913.780029</v>
      </c>
      <c r="C144" s="125">
        <f t="shared" si="8"/>
        <v>1.1785356118009682E-2</v>
      </c>
      <c r="D144" s="128">
        <f t="shared" si="9"/>
        <v>11785.356118009682</v>
      </c>
      <c r="E144" s="128">
        <f t="shared" ca="1" si="10"/>
        <v>-79957.266748767404</v>
      </c>
      <c r="F144" s="128">
        <f t="shared" ca="1" si="11"/>
        <v>84831.575180895816</v>
      </c>
    </row>
    <row r="145" spans="1:6" x14ac:dyDescent="0.3">
      <c r="A145" s="73">
        <v>43641</v>
      </c>
      <c r="B145" s="130">
        <v>2917.3798830000001</v>
      </c>
      <c r="C145" s="125">
        <f t="shared" si="8"/>
        <v>1.0971235018701009E-2</v>
      </c>
      <c r="D145" s="128">
        <f t="shared" si="9"/>
        <v>10971.235018701009</v>
      </c>
      <c r="E145" s="128">
        <f t="shared" ca="1" si="10"/>
        <v>-79957.266748767404</v>
      </c>
      <c r="F145" s="128">
        <f t="shared" ca="1" si="11"/>
        <v>84831.575180895816</v>
      </c>
    </row>
    <row r="146" spans="1:6" x14ac:dyDescent="0.3">
      <c r="A146" s="73">
        <v>43640</v>
      </c>
      <c r="B146" s="130">
        <v>2945.3500979999999</v>
      </c>
      <c r="C146" s="125">
        <f t="shared" si="8"/>
        <v>2.0306754842376984E-2</v>
      </c>
      <c r="D146" s="128">
        <f t="shared" si="9"/>
        <v>20306.754842376984</v>
      </c>
      <c r="E146" s="128">
        <f t="shared" ca="1" si="10"/>
        <v>-79957.266748767404</v>
      </c>
      <c r="F146" s="128">
        <f t="shared" ca="1" si="11"/>
        <v>84831.575180895816</v>
      </c>
    </row>
    <row r="147" spans="1:6" x14ac:dyDescent="0.3">
      <c r="A147" s="73">
        <v>43637</v>
      </c>
      <c r="B147" s="130">
        <v>2950.459961</v>
      </c>
      <c r="C147" s="125">
        <f t="shared" si="8"/>
        <v>2.6839799897714123E-2</v>
      </c>
      <c r="D147" s="128">
        <f t="shared" si="9"/>
        <v>26839.799897714121</v>
      </c>
      <c r="E147" s="128">
        <f t="shared" ca="1" si="10"/>
        <v>-79957.266748767404</v>
      </c>
      <c r="F147" s="128">
        <f t="shared" ca="1" si="11"/>
        <v>84831.575180895816</v>
      </c>
    </row>
    <row r="148" spans="1:6" x14ac:dyDescent="0.3">
      <c r="A148" s="73">
        <v>43636</v>
      </c>
      <c r="B148" s="130">
        <v>2954.179932</v>
      </c>
      <c r="C148" s="125">
        <f t="shared" si="8"/>
        <v>3.8927494870484747E-2</v>
      </c>
      <c r="D148" s="128">
        <f t="shared" si="9"/>
        <v>38927.494870484748</v>
      </c>
      <c r="E148" s="128">
        <f t="shared" ca="1" si="10"/>
        <v>-79957.266748767404</v>
      </c>
      <c r="F148" s="128">
        <f t="shared" ca="1" si="11"/>
        <v>84831.575180895816</v>
      </c>
    </row>
    <row r="149" spans="1:6" x14ac:dyDescent="0.3">
      <c r="A149" s="73">
        <v>43635</v>
      </c>
      <c r="B149" s="130">
        <v>2926.459961</v>
      </c>
      <c r="C149" s="125">
        <f t="shared" si="8"/>
        <v>3.5493538021112325E-2</v>
      </c>
      <c r="D149" s="128">
        <f t="shared" si="9"/>
        <v>35493.538021112327</v>
      </c>
      <c r="E149" s="128">
        <f t="shared" ca="1" si="10"/>
        <v>-79957.266748767404</v>
      </c>
      <c r="F149" s="128">
        <f t="shared" ca="1" si="11"/>
        <v>84831.575180895816</v>
      </c>
    </row>
    <row r="150" spans="1:6" x14ac:dyDescent="0.3">
      <c r="A150" s="73">
        <v>43634</v>
      </c>
      <c r="B150" s="130">
        <v>2917.75</v>
      </c>
      <c r="C150" s="125">
        <f t="shared" si="8"/>
        <v>4.0838013884941349E-2</v>
      </c>
      <c r="D150" s="128">
        <f t="shared" si="9"/>
        <v>40838.013884941349</v>
      </c>
      <c r="E150" s="128">
        <f t="shared" ca="1" si="10"/>
        <v>-79957.266748767404</v>
      </c>
      <c r="F150" s="128">
        <f t="shared" ca="1" si="11"/>
        <v>84831.575180895816</v>
      </c>
    </row>
    <row r="151" spans="1:6" x14ac:dyDescent="0.3">
      <c r="A151" s="73">
        <v>43633</v>
      </c>
      <c r="B151" s="130">
        <v>2889.669922</v>
      </c>
      <c r="C151" s="125">
        <f t="shared" si="8"/>
        <v>5.2914053304956798E-2</v>
      </c>
      <c r="D151" s="128">
        <f t="shared" si="9"/>
        <v>52914.053304956797</v>
      </c>
      <c r="E151" s="128">
        <f t="shared" ca="1" si="10"/>
        <v>-79957.266748767404</v>
      </c>
      <c r="F151" s="128">
        <f t="shared" ca="1" si="11"/>
        <v>84831.575180895816</v>
      </c>
    </row>
    <row r="152" spans="1:6" x14ac:dyDescent="0.3">
      <c r="A152" s="73">
        <v>43630</v>
      </c>
      <c r="B152" s="130">
        <v>2886.9799800000001</v>
      </c>
      <c r="C152" s="125">
        <f t="shared" si="8"/>
        <v>4.9025064172845578E-2</v>
      </c>
      <c r="D152" s="128">
        <f t="shared" si="9"/>
        <v>49025.064172845581</v>
      </c>
      <c r="E152" s="128">
        <f t="shared" ca="1" si="10"/>
        <v>-79957.266748767404</v>
      </c>
      <c r="F152" s="128">
        <f t="shared" ca="1" si="11"/>
        <v>84831.575180895816</v>
      </c>
    </row>
    <row r="153" spans="1:6" x14ac:dyDescent="0.3">
      <c r="A153" s="73">
        <v>43629</v>
      </c>
      <c r="B153" s="130">
        <v>2891.639893</v>
      </c>
      <c r="C153" s="125">
        <f t="shared" si="8"/>
        <v>3.6853690058538335E-2</v>
      </c>
      <c r="D153" s="128">
        <f t="shared" si="9"/>
        <v>36853.690058538334</v>
      </c>
      <c r="E153" s="128">
        <f t="shared" ca="1" si="10"/>
        <v>-79957.266748767404</v>
      </c>
      <c r="F153" s="128">
        <f t="shared" ca="1" si="11"/>
        <v>84831.575180895816</v>
      </c>
    </row>
    <row r="154" spans="1:6" x14ac:dyDescent="0.3">
      <c r="A154" s="73">
        <v>43628</v>
      </c>
      <c r="B154" s="130">
        <v>2879.8400879999999</v>
      </c>
      <c r="C154" s="125">
        <f t="shared" si="8"/>
        <v>3.4789569354229721E-2</v>
      </c>
      <c r="D154" s="128">
        <f t="shared" si="9"/>
        <v>34789.569354229723</v>
      </c>
      <c r="E154" s="128">
        <f t="shared" ca="1" si="10"/>
        <v>-79957.266748767404</v>
      </c>
      <c r="F154" s="128">
        <f t="shared" ca="1" si="11"/>
        <v>84831.575180895816</v>
      </c>
    </row>
    <row r="155" spans="1:6" x14ac:dyDescent="0.3">
      <c r="A155" s="73">
        <v>43627</v>
      </c>
      <c r="B155" s="130">
        <v>2885.719971</v>
      </c>
      <c r="C155" s="125">
        <f t="shared" si="8"/>
        <v>2.973536202373106E-2</v>
      </c>
      <c r="D155" s="128">
        <f t="shared" si="9"/>
        <v>29735.362023731061</v>
      </c>
      <c r="E155" s="128">
        <f t="shared" ca="1" si="10"/>
        <v>-79957.266748767404</v>
      </c>
      <c r="F155" s="128">
        <f t="shared" ca="1" si="11"/>
        <v>84831.575180895816</v>
      </c>
    </row>
    <row r="156" spans="1:6" x14ac:dyDescent="0.3">
      <c r="A156" s="73">
        <v>43626</v>
      </c>
      <c r="B156" s="130">
        <v>2886.7299800000001</v>
      </c>
      <c r="C156" s="125">
        <f t="shared" si="8"/>
        <v>2.1468022523720931E-2</v>
      </c>
      <c r="D156" s="128">
        <f t="shared" si="9"/>
        <v>21468.022523720931</v>
      </c>
      <c r="E156" s="128">
        <f t="shared" ca="1" si="10"/>
        <v>-79957.266748767404</v>
      </c>
      <c r="F156" s="128">
        <f t="shared" ca="1" si="11"/>
        <v>84831.575180895816</v>
      </c>
    </row>
    <row r="157" spans="1:6" x14ac:dyDescent="0.3">
      <c r="A157" s="73">
        <v>43623</v>
      </c>
      <c r="B157" s="130">
        <v>2873.3400879999999</v>
      </c>
      <c r="C157" s="125">
        <f t="shared" si="8"/>
        <v>1.8106219946234958E-2</v>
      </c>
      <c r="D157" s="128">
        <f t="shared" si="9"/>
        <v>18106.21994623496</v>
      </c>
      <c r="E157" s="128">
        <f t="shared" ca="1" si="10"/>
        <v>-79957.266748767404</v>
      </c>
      <c r="F157" s="128">
        <f t="shared" ca="1" si="11"/>
        <v>84831.575180895816</v>
      </c>
    </row>
    <row r="158" spans="1:6" x14ac:dyDescent="0.3">
      <c r="A158" s="73">
        <v>43622</v>
      </c>
      <c r="B158" s="130">
        <v>2843.48999</v>
      </c>
      <c r="C158" s="125">
        <f t="shared" si="8"/>
        <v>-4.4743773909722284E-3</v>
      </c>
      <c r="D158" s="128">
        <f t="shared" si="9"/>
        <v>-4474.3773909722286</v>
      </c>
      <c r="E158" s="128">
        <f t="shared" ca="1" si="10"/>
        <v>-79957.266748767404</v>
      </c>
      <c r="F158" s="128">
        <f t="shared" ca="1" si="11"/>
        <v>84831.575180895816</v>
      </c>
    </row>
    <row r="159" spans="1:6" x14ac:dyDescent="0.3">
      <c r="A159" s="73">
        <v>43621</v>
      </c>
      <c r="B159" s="130">
        <v>2826.1499020000001</v>
      </c>
      <c r="C159" s="125">
        <f t="shared" si="8"/>
        <v>-1.33398747268616E-2</v>
      </c>
      <c r="D159" s="128">
        <f t="shared" si="9"/>
        <v>-13339.874726861601</v>
      </c>
      <c r="E159" s="128">
        <f t="shared" ca="1" si="10"/>
        <v>-79957.266748767404</v>
      </c>
      <c r="F159" s="128">
        <f t="shared" ca="1" si="11"/>
        <v>84831.575180895816</v>
      </c>
    </row>
    <row r="160" spans="1:6" x14ac:dyDescent="0.3">
      <c r="A160" s="73">
        <v>43620</v>
      </c>
      <c r="B160" s="130">
        <v>2803.2700199999999</v>
      </c>
      <c r="C160" s="125">
        <f t="shared" si="8"/>
        <v>-1.3013016643110054E-2</v>
      </c>
      <c r="D160" s="128">
        <f t="shared" si="9"/>
        <v>-13013.016643110053</v>
      </c>
      <c r="E160" s="128">
        <f t="shared" ca="1" si="10"/>
        <v>-79957.266748767404</v>
      </c>
      <c r="F160" s="128">
        <f t="shared" ca="1" si="11"/>
        <v>84831.575180895816</v>
      </c>
    </row>
    <row r="161" spans="1:6" x14ac:dyDescent="0.3">
      <c r="A161" s="73">
        <v>43619</v>
      </c>
      <c r="B161" s="130">
        <v>2744.4499510000001</v>
      </c>
      <c r="C161" s="125">
        <f t="shared" si="8"/>
        <v>-4.0244402693069281E-2</v>
      </c>
      <c r="D161" s="128">
        <f t="shared" si="9"/>
        <v>-40244.402693069278</v>
      </c>
      <c r="E161" s="128">
        <f t="shared" ca="1" si="10"/>
        <v>-79957.266748767404</v>
      </c>
      <c r="F161" s="128">
        <f t="shared" ca="1" si="11"/>
        <v>84831.575180895816</v>
      </c>
    </row>
    <row r="162" spans="1:6" x14ac:dyDescent="0.3">
      <c r="A162" s="73">
        <v>43616</v>
      </c>
      <c r="B162" s="130">
        <v>2752.0600589999999</v>
      </c>
      <c r="C162" s="125">
        <f t="shared" si="8"/>
        <v>-4.320103676306164E-2</v>
      </c>
      <c r="D162" s="128">
        <f t="shared" si="9"/>
        <v>-43201.036763061638</v>
      </c>
      <c r="E162" s="128">
        <f t="shared" ca="1" si="10"/>
        <v>-79957.266748767404</v>
      </c>
      <c r="F162" s="128">
        <f t="shared" ca="1" si="11"/>
        <v>84831.575180895816</v>
      </c>
    </row>
    <row r="163" spans="1:6" x14ac:dyDescent="0.3">
      <c r="A163" s="73">
        <v>43615</v>
      </c>
      <c r="B163" s="130">
        <v>2788.860107</v>
      </c>
      <c r="C163" s="125">
        <f t="shared" si="8"/>
        <v>-2.1782085630630221E-2</v>
      </c>
      <c r="D163" s="128">
        <f t="shared" si="9"/>
        <v>-21782.085630630223</v>
      </c>
      <c r="E163" s="128">
        <f t="shared" ca="1" si="10"/>
        <v>-79957.266748767404</v>
      </c>
      <c r="F163" s="128">
        <f t="shared" ca="1" si="11"/>
        <v>84831.575180895816</v>
      </c>
    </row>
    <row r="164" spans="1:6" x14ac:dyDescent="0.3">
      <c r="A164" s="73">
        <v>43614</v>
      </c>
      <c r="B164" s="130">
        <v>2783.0200199999999</v>
      </c>
      <c r="C164" s="125">
        <f t="shared" si="8"/>
        <v>-1.8130719830759645E-2</v>
      </c>
      <c r="D164" s="128">
        <f t="shared" si="9"/>
        <v>-18130.719830759645</v>
      </c>
      <c r="E164" s="128">
        <f t="shared" ca="1" si="10"/>
        <v>-79957.266748767404</v>
      </c>
      <c r="F164" s="128">
        <f t="shared" ca="1" si="11"/>
        <v>84831.575180895816</v>
      </c>
    </row>
    <row r="165" spans="1:6" x14ac:dyDescent="0.3">
      <c r="A165" s="73">
        <v>43613</v>
      </c>
      <c r="B165" s="130">
        <v>2802.389893</v>
      </c>
      <c r="C165" s="125">
        <f t="shared" si="8"/>
        <v>-3.3715013871673527E-3</v>
      </c>
      <c r="D165" s="128">
        <f t="shared" si="9"/>
        <v>-3371.5013871673527</v>
      </c>
      <c r="E165" s="128">
        <f t="shared" ca="1" si="10"/>
        <v>-79957.266748767404</v>
      </c>
      <c r="F165" s="128">
        <f t="shared" ca="1" si="11"/>
        <v>84831.575180895816</v>
      </c>
    </row>
    <row r="166" spans="1:6" x14ac:dyDescent="0.3">
      <c r="A166" s="73">
        <v>43609</v>
      </c>
      <c r="B166" s="130">
        <v>2826.0600589999999</v>
      </c>
      <c r="C166" s="125">
        <f t="shared" si="8"/>
        <v>-1.9205887722002268E-2</v>
      </c>
      <c r="D166" s="128">
        <f t="shared" si="9"/>
        <v>-19205.88772200227</v>
      </c>
      <c r="E166" s="128">
        <f t="shared" ca="1" si="10"/>
        <v>-79957.266748767404</v>
      </c>
      <c r="F166" s="128">
        <f t="shared" ca="1" si="11"/>
        <v>84831.575180895816</v>
      </c>
    </row>
    <row r="167" spans="1:6" x14ac:dyDescent="0.3">
      <c r="A167" s="73">
        <v>43608</v>
      </c>
      <c r="B167" s="130">
        <v>2822.23999</v>
      </c>
      <c r="C167" s="125">
        <f t="shared" si="8"/>
        <v>-1.6887742966832153E-2</v>
      </c>
      <c r="D167" s="128">
        <f t="shared" si="9"/>
        <v>-16887.742966832153</v>
      </c>
      <c r="E167" s="128">
        <f t="shared" ca="1" si="10"/>
        <v>-79957.266748767404</v>
      </c>
      <c r="F167" s="128">
        <f t="shared" ca="1" si="11"/>
        <v>84831.575180895816</v>
      </c>
    </row>
    <row r="168" spans="1:6" x14ac:dyDescent="0.3">
      <c r="A168" s="73">
        <v>43607</v>
      </c>
      <c r="B168" s="130">
        <v>2856.2700199999999</v>
      </c>
      <c r="C168" s="125">
        <f t="shared" si="8"/>
        <v>-8.0397797567228757E-3</v>
      </c>
      <c r="D168" s="128">
        <f t="shared" si="9"/>
        <v>-8039.7797567228754</v>
      </c>
      <c r="E168" s="128">
        <f t="shared" ca="1" si="10"/>
        <v>-79957.266748767404</v>
      </c>
      <c r="F168" s="128">
        <f t="shared" ca="1" si="11"/>
        <v>84831.575180895816</v>
      </c>
    </row>
    <row r="169" spans="1:6" x14ac:dyDescent="0.3">
      <c r="A169" s="73">
        <v>43606</v>
      </c>
      <c r="B169" s="130">
        <v>2864.360107</v>
      </c>
      <c r="C169" s="125">
        <f t="shared" si="8"/>
        <v>-6.8271845722049918E-3</v>
      </c>
      <c r="D169" s="128">
        <f t="shared" si="9"/>
        <v>-6827.184572204992</v>
      </c>
      <c r="E169" s="128">
        <f t="shared" ca="1" si="10"/>
        <v>-79957.266748767404</v>
      </c>
      <c r="F169" s="128">
        <f t="shared" ca="1" si="11"/>
        <v>84831.575180895816</v>
      </c>
    </row>
    <row r="170" spans="1:6" x14ac:dyDescent="0.3">
      <c r="A170" s="73">
        <v>43605</v>
      </c>
      <c r="B170" s="130">
        <v>2840.2299800000001</v>
      </c>
      <c r="C170" s="125">
        <f t="shared" si="8"/>
        <v>-3.1454709481149479E-2</v>
      </c>
      <c r="D170" s="128">
        <f t="shared" si="9"/>
        <v>-31454.709481149479</v>
      </c>
      <c r="E170" s="128">
        <f t="shared" ca="1" si="10"/>
        <v>-79957.266748767404</v>
      </c>
      <c r="F170" s="128">
        <f t="shared" ca="1" si="11"/>
        <v>84831.575180895816</v>
      </c>
    </row>
    <row r="171" spans="1:6" x14ac:dyDescent="0.3">
      <c r="A171" s="73">
        <v>43602</v>
      </c>
      <c r="B171" s="130">
        <v>2859.530029</v>
      </c>
      <c r="C171" s="125">
        <f t="shared" si="8"/>
        <v>-2.9232990836602579E-2</v>
      </c>
      <c r="D171" s="128">
        <f t="shared" si="9"/>
        <v>-29232.990836602577</v>
      </c>
      <c r="E171" s="128">
        <f t="shared" ca="1" si="10"/>
        <v>-79957.266748767404</v>
      </c>
      <c r="F171" s="128">
        <f t="shared" ca="1" si="11"/>
        <v>84831.575180895816</v>
      </c>
    </row>
    <row r="172" spans="1:6" x14ac:dyDescent="0.3">
      <c r="A172" s="73">
        <v>43601</v>
      </c>
      <c r="B172" s="130">
        <v>2876.320068</v>
      </c>
      <c r="C172" s="125">
        <f t="shared" si="8"/>
        <v>-1.4121566164951305E-2</v>
      </c>
      <c r="D172" s="128">
        <f t="shared" si="9"/>
        <v>-14121.566164951304</v>
      </c>
      <c r="E172" s="128">
        <f t="shared" ca="1" si="10"/>
        <v>-79957.266748767404</v>
      </c>
      <c r="F172" s="128">
        <f t="shared" ca="1" si="11"/>
        <v>84831.575180895816</v>
      </c>
    </row>
    <row r="173" spans="1:6" x14ac:dyDescent="0.3">
      <c r="A173" s="73">
        <v>43600</v>
      </c>
      <c r="B173" s="130">
        <v>2850.959961</v>
      </c>
      <c r="C173" s="125">
        <f t="shared" si="8"/>
        <v>-2.488944584410635E-2</v>
      </c>
      <c r="D173" s="128">
        <f t="shared" si="9"/>
        <v>-24889.445844106351</v>
      </c>
      <c r="E173" s="128">
        <f t="shared" ca="1" si="10"/>
        <v>-79957.266748767404</v>
      </c>
      <c r="F173" s="128">
        <f t="shared" ca="1" si="11"/>
        <v>84831.575180895816</v>
      </c>
    </row>
    <row r="174" spans="1:6" x14ac:dyDescent="0.3">
      <c r="A174" s="73">
        <v>43599</v>
      </c>
      <c r="B174" s="130">
        <v>2834.4099120000001</v>
      </c>
      <c r="C174" s="125">
        <f t="shared" si="8"/>
        <v>-3.7823011867556877E-2</v>
      </c>
      <c r="D174" s="128">
        <f t="shared" si="9"/>
        <v>-37823.011867556874</v>
      </c>
      <c r="E174" s="128">
        <f t="shared" ca="1" si="10"/>
        <v>-79957.266748767404</v>
      </c>
      <c r="F174" s="128">
        <f t="shared" ca="1" si="11"/>
        <v>84831.575180895816</v>
      </c>
    </row>
    <row r="175" spans="1:6" x14ac:dyDescent="0.3">
      <c r="A175" s="73">
        <v>43598</v>
      </c>
      <c r="B175" s="130">
        <v>2811.8701169999999</v>
      </c>
      <c r="C175" s="125">
        <f t="shared" si="8"/>
        <v>-4.4566283968419551E-2</v>
      </c>
      <c r="D175" s="128">
        <f t="shared" si="9"/>
        <v>-44566.28396841955</v>
      </c>
      <c r="E175" s="128">
        <f t="shared" ca="1" si="10"/>
        <v>-79957.266748767404</v>
      </c>
      <c r="F175" s="128">
        <f t="shared" ca="1" si="11"/>
        <v>84831.575180895816</v>
      </c>
    </row>
    <row r="176" spans="1:6" x14ac:dyDescent="0.3">
      <c r="A176" s="73">
        <v>43595</v>
      </c>
      <c r="B176" s="130">
        <v>2881.3999020000001</v>
      </c>
      <c r="C176" s="125">
        <f t="shared" si="8"/>
        <v>-1.9891962708464161E-2</v>
      </c>
      <c r="D176" s="128">
        <f t="shared" si="9"/>
        <v>-19891.962708464162</v>
      </c>
      <c r="E176" s="128">
        <f t="shared" ca="1" si="10"/>
        <v>-79957.266748767404</v>
      </c>
      <c r="F176" s="128">
        <f t="shared" ca="1" si="11"/>
        <v>84831.575180895816</v>
      </c>
    </row>
    <row r="177" spans="1:6" x14ac:dyDescent="0.3">
      <c r="A177" s="73">
        <v>43594</v>
      </c>
      <c r="B177" s="130">
        <v>2870.719971</v>
      </c>
      <c r="C177" s="125">
        <f t="shared" si="8"/>
        <v>-1.8949668842915601E-2</v>
      </c>
      <c r="D177" s="128">
        <f t="shared" si="9"/>
        <v>-18949.668842915602</v>
      </c>
      <c r="E177" s="128">
        <f t="shared" ca="1" si="10"/>
        <v>-79957.266748767404</v>
      </c>
      <c r="F177" s="128">
        <f t="shared" ca="1" si="11"/>
        <v>84831.575180895816</v>
      </c>
    </row>
    <row r="178" spans="1:6" x14ac:dyDescent="0.3">
      <c r="A178" s="73">
        <v>43593</v>
      </c>
      <c r="B178" s="130">
        <v>2879.419922</v>
      </c>
      <c r="C178" s="125">
        <f t="shared" si="8"/>
        <v>-1.6339594499957255E-2</v>
      </c>
      <c r="D178" s="128">
        <f t="shared" si="9"/>
        <v>-16339.594499957255</v>
      </c>
      <c r="E178" s="128">
        <f t="shared" ca="1" si="10"/>
        <v>-79957.266748767404</v>
      </c>
      <c r="F178" s="128">
        <f t="shared" ca="1" si="11"/>
        <v>84831.575180895816</v>
      </c>
    </row>
    <row r="179" spans="1:6" x14ac:dyDescent="0.3">
      <c r="A179" s="73">
        <v>43592</v>
      </c>
      <c r="B179" s="130">
        <v>2884.0500489999999</v>
      </c>
      <c r="C179" s="125">
        <f t="shared" si="8"/>
        <v>-1.6917279372792859E-2</v>
      </c>
      <c r="D179" s="128">
        <f t="shared" si="9"/>
        <v>-16917.279372792858</v>
      </c>
      <c r="E179" s="128">
        <f t="shared" ca="1" si="10"/>
        <v>-79957.266748767404</v>
      </c>
      <c r="F179" s="128">
        <f t="shared" ca="1" si="11"/>
        <v>84831.575180895816</v>
      </c>
    </row>
    <row r="180" spans="1:6" x14ac:dyDescent="0.3">
      <c r="A180" s="73">
        <v>43591</v>
      </c>
      <c r="B180" s="130">
        <v>2932.469971</v>
      </c>
      <c r="C180" s="125">
        <f t="shared" si="8"/>
        <v>8.425121388572876E-3</v>
      </c>
      <c r="D180" s="128">
        <f t="shared" si="9"/>
        <v>8425.1213885728757</v>
      </c>
      <c r="E180" s="128">
        <f t="shared" ca="1" si="10"/>
        <v>-79957.266748767404</v>
      </c>
      <c r="F180" s="128">
        <f t="shared" ca="1" si="11"/>
        <v>84831.575180895816</v>
      </c>
    </row>
    <row r="181" spans="1:6" x14ac:dyDescent="0.3">
      <c r="A181" s="73">
        <v>43588</v>
      </c>
      <c r="B181" s="130">
        <v>2945.639893</v>
      </c>
      <c r="C181" s="125">
        <f t="shared" si="8"/>
        <v>1.3979154636821089E-2</v>
      </c>
      <c r="D181" s="128">
        <f t="shared" si="9"/>
        <v>13979.154636821089</v>
      </c>
      <c r="E181" s="128">
        <f t="shared" ca="1" si="10"/>
        <v>-79957.266748767404</v>
      </c>
      <c r="F181" s="128">
        <f t="shared" ca="1" si="11"/>
        <v>84831.575180895816</v>
      </c>
    </row>
    <row r="182" spans="1:6" x14ac:dyDescent="0.3">
      <c r="A182" s="73">
        <v>43587</v>
      </c>
      <c r="B182" s="130">
        <v>2917.5200199999999</v>
      </c>
      <c r="C182" s="125">
        <f t="shared" si="8"/>
        <v>5.8853175501665245E-3</v>
      </c>
      <c r="D182" s="128">
        <f t="shared" si="9"/>
        <v>5885.3175501665246</v>
      </c>
      <c r="E182" s="128">
        <f t="shared" ca="1" si="10"/>
        <v>-79957.266748767404</v>
      </c>
      <c r="F182" s="128">
        <f t="shared" ca="1" si="11"/>
        <v>84831.575180895816</v>
      </c>
    </row>
    <row r="183" spans="1:6" x14ac:dyDescent="0.3">
      <c r="A183" s="73">
        <v>43586</v>
      </c>
      <c r="B183" s="130">
        <v>2923.7299800000001</v>
      </c>
      <c r="C183" s="125">
        <f t="shared" si="8"/>
        <v>5.7342884775948288E-3</v>
      </c>
      <c r="D183" s="128">
        <f t="shared" si="9"/>
        <v>5734.2884775948287</v>
      </c>
      <c r="E183" s="128">
        <f t="shared" ca="1" si="10"/>
        <v>-79957.266748767404</v>
      </c>
      <c r="F183" s="128">
        <f t="shared" ca="1" si="11"/>
        <v>84831.575180895816</v>
      </c>
    </row>
    <row r="184" spans="1:6" x14ac:dyDescent="0.3">
      <c r="A184" s="73">
        <v>43585</v>
      </c>
      <c r="B184" s="130">
        <v>2945.830078</v>
      </c>
      <c r="C184" s="125">
        <f t="shared" si="8"/>
        <v>1.3852655552245352E-2</v>
      </c>
      <c r="D184" s="128">
        <f t="shared" si="9"/>
        <v>13852.655552245353</v>
      </c>
      <c r="E184" s="128">
        <f t="shared" ca="1" si="10"/>
        <v>-79957.266748767404</v>
      </c>
      <c r="F184" s="128">
        <f t="shared" ca="1" si="11"/>
        <v>84831.575180895816</v>
      </c>
    </row>
    <row r="185" spans="1:6" x14ac:dyDescent="0.3">
      <c r="A185" s="73">
        <v>43584</v>
      </c>
      <c r="B185" s="130">
        <v>2943.030029</v>
      </c>
      <c r="C185" s="125">
        <f t="shared" si="8"/>
        <v>1.2251494656113637E-2</v>
      </c>
      <c r="D185" s="128">
        <f t="shared" si="9"/>
        <v>12251.494656113637</v>
      </c>
      <c r="E185" s="128">
        <f t="shared" ca="1" si="10"/>
        <v>-79957.266748767404</v>
      </c>
      <c r="F185" s="128">
        <f t="shared" ca="1" si="11"/>
        <v>84831.575180895816</v>
      </c>
    </row>
    <row r="186" spans="1:6" x14ac:dyDescent="0.3">
      <c r="A186" s="73">
        <v>43581</v>
      </c>
      <c r="B186" s="130">
        <v>2939.8798830000001</v>
      </c>
      <c r="C186" s="125">
        <f t="shared" si="8"/>
        <v>1.7851143151078164E-2</v>
      </c>
      <c r="D186" s="128">
        <f t="shared" si="9"/>
        <v>17851.143151078162</v>
      </c>
      <c r="E186" s="128">
        <f t="shared" ca="1" si="10"/>
        <v>-79957.266748767404</v>
      </c>
      <c r="F186" s="128">
        <f t="shared" ca="1" si="11"/>
        <v>84831.575180895816</v>
      </c>
    </row>
    <row r="187" spans="1:6" x14ac:dyDescent="0.3">
      <c r="A187" s="73">
        <v>43580</v>
      </c>
      <c r="B187" s="130">
        <v>2926.169922</v>
      </c>
      <c r="C187" s="125">
        <f t="shared" si="8"/>
        <v>1.3143075300127149E-2</v>
      </c>
      <c r="D187" s="128">
        <f t="shared" si="9"/>
        <v>13143.07530012715</v>
      </c>
      <c r="E187" s="128">
        <f t="shared" ca="1" si="10"/>
        <v>-79957.266748767404</v>
      </c>
      <c r="F187" s="128">
        <f t="shared" ca="1" si="11"/>
        <v>84831.575180895816</v>
      </c>
    </row>
    <row r="188" spans="1:6" x14ac:dyDescent="0.3">
      <c r="A188" s="73">
        <v>43579</v>
      </c>
      <c r="B188" s="130">
        <v>2927.25</v>
      </c>
      <c r="C188" s="125">
        <f t="shared" si="8"/>
        <v>1.7041918502902487E-2</v>
      </c>
      <c r="D188" s="128">
        <f t="shared" si="9"/>
        <v>17041.918502902488</v>
      </c>
      <c r="E188" s="128">
        <f t="shared" ca="1" si="10"/>
        <v>-79957.266748767404</v>
      </c>
      <c r="F188" s="128">
        <f t="shared" ca="1" si="11"/>
        <v>84831.575180895816</v>
      </c>
    </row>
    <row r="189" spans="1:6" x14ac:dyDescent="0.3">
      <c r="A189" s="73">
        <v>43578</v>
      </c>
      <c r="B189" s="130">
        <v>2933.679932</v>
      </c>
      <c r="C189" s="125">
        <f t="shared" si="8"/>
        <v>1.3091478859913019E-2</v>
      </c>
      <c r="D189" s="128">
        <f t="shared" si="9"/>
        <v>13091.478859913019</v>
      </c>
      <c r="E189" s="128">
        <f t="shared" ca="1" si="10"/>
        <v>-79957.266748767404</v>
      </c>
      <c r="F189" s="128">
        <f t="shared" ca="1" si="11"/>
        <v>84831.575180895816</v>
      </c>
    </row>
    <row r="190" spans="1:6" x14ac:dyDescent="0.3">
      <c r="A190" s="73">
        <v>43577</v>
      </c>
      <c r="B190" s="130">
        <v>2907.969971</v>
      </c>
      <c r="C190" s="125">
        <f t="shared" si="8"/>
        <v>5.2648980041929416E-3</v>
      </c>
      <c r="D190" s="128">
        <f t="shared" si="9"/>
        <v>5264.8980041929417</v>
      </c>
      <c r="E190" s="128">
        <f t="shared" ca="1" si="10"/>
        <v>-79957.266748767404</v>
      </c>
      <c r="F190" s="128">
        <f t="shared" ca="1" si="11"/>
        <v>84831.575180895816</v>
      </c>
    </row>
    <row r="191" spans="1:6" x14ac:dyDescent="0.3">
      <c r="A191" s="73">
        <v>43573</v>
      </c>
      <c r="B191" s="130">
        <v>2905.030029</v>
      </c>
      <c r="C191" s="125">
        <f t="shared" si="8"/>
        <v>8.904711398179499E-3</v>
      </c>
      <c r="D191" s="128">
        <f t="shared" si="9"/>
        <v>8904.7113981794992</v>
      </c>
      <c r="E191" s="128">
        <f t="shared" ca="1" si="10"/>
        <v>-79957.266748767404</v>
      </c>
      <c r="F191" s="128">
        <f t="shared" ca="1" si="11"/>
        <v>84831.575180895816</v>
      </c>
    </row>
    <row r="192" spans="1:6" x14ac:dyDescent="0.3">
      <c r="A192" s="73">
        <v>43572</v>
      </c>
      <c r="B192" s="130">
        <v>2900.4499510000001</v>
      </c>
      <c r="C192" s="125">
        <f t="shared" si="8"/>
        <v>9.4139520855318626E-3</v>
      </c>
      <c r="D192" s="128">
        <f t="shared" si="9"/>
        <v>9413.9520855318624</v>
      </c>
      <c r="E192" s="128">
        <f t="shared" ca="1" si="10"/>
        <v>-79957.266748767404</v>
      </c>
      <c r="F192" s="128">
        <f t="shared" ca="1" si="11"/>
        <v>84831.575180895816</v>
      </c>
    </row>
    <row r="193" spans="1:6" x14ac:dyDescent="0.3">
      <c r="A193" s="73">
        <v>43571</v>
      </c>
      <c r="B193" s="130">
        <v>2907.0600589999999</v>
      </c>
      <c r="C193" s="125">
        <f t="shared" si="8"/>
        <v>1.388794420379158E-2</v>
      </c>
      <c r="D193" s="128">
        <f t="shared" si="9"/>
        <v>13887.94420379158</v>
      </c>
      <c r="E193" s="128">
        <f t="shared" ca="1" si="10"/>
        <v>-79957.266748767404</v>
      </c>
      <c r="F193" s="128">
        <f t="shared" ca="1" si="11"/>
        <v>84831.575180895816</v>
      </c>
    </row>
    <row r="194" spans="1:6" x14ac:dyDescent="0.3">
      <c r="A194" s="73">
        <v>43570</v>
      </c>
      <c r="B194" s="130">
        <v>2905.580078</v>
      </c>
      <c r="C194" s="125">
        <f t="shared" si="8"/>
        <v>1.3389464175718402E-2</v>
      </c>
      <c r="D194" s="128">
        <f t="shared" si="9"/>
        <v>13389.464175718402</v>
      </c>
      <c r="E194" s="128">
        <f t="shared" ca="1" si="10"/>
        <v>-79957.266748767404</v>
      </c>
      <c r="F194" s="128">
        <f t="shared" ca="1" si="11"/>
        <v>84831.575180895816</v>
      </c>
    </row>
    <row r="195" spans="1:6" x14ac:dyDescent="0.3">
      <c r="A195" s="73">
        <v>43567</v>
      </c>
      <c r="B195" s="130">
        <v>2907.4099120000001</v>
      </c>
      <c r="C195" s="125">
        <f t="shared" si="8"/>
        <v>2.575854238086972E-2</v>
      </c>
      <c r="D195" s="128">
        <f t="shared" si="9"/>
        <v>25758.54238086972</v>
      </c>
      <c r="E195" s="128">
        <f t="shared" ca="1" si="10"/>
        <v>-79957.266748767404</v>
      </c>
      <c r="F195" s="128">
        <f t="shared" ca="1" si="11"/>
        <v>84831.575180895816</v>
      </c>
    </row>
    <row r="196" spans="1:6" x14ac:dyDescent="0.3">
      <c r="A196" s="73">
        <v>43566</v>
      </c>
      <c r="B196" s="130">
        <v>2888.320068</v>
      </c>
      <c r="C196" s="125">
        <f t="shared" si="8"/>
        <v>2.5885875219243459E-2</v>
      </c>
      <c r="D196" s="128">
        <f t="shared" si="9"/>
        <v>25885.875219243459</v>
      </c>
      <c r="E196" s="128">
        <f t="shared" ca="1" si="10"/>
        <v>-79957.266748767404</v>
      </c>
      <c r="F196" s="128">
        <f t="shared" ca="1" si="11"/>
        <v>84831.575180895816</v>
      </c>
    </row>
    <row r="197" spans="1:6" x14ac:dyDescent="0.3">
      <c r="A197" s="73">
        <v>43565</v>
      </c>
      <c r="B197" s="130">
        <v>2888.209961</v>
      </c>
      <c r="C197" s="125">
        <f t="shared" si="8"/>
        <v>2.9529024886237432E-2</v>
      </c>
      <c r="D197" s="128">
        <f t="shared" si="9"/>
        <v>29529.024886237432</v>
      </c>
      <c r="E197" s="128">
        <f t="shared" ca="1" si="10"/>
        <v>-79957.266748767404</v>
      </c>
      <c r="F197" s="128">
        <f t="shared" ca="1" si="11"/>
        <v>84831.575180895816</v>
      </c>
    </row>
    <row r="198" spans="1:6" x14ac:dyDescent="0.3">
      <c r="A198" s="73">
        <v>43564</v>
      </c>
      <c r="B198" s="130">
        <v>2878.1999510000001</v>
      </c>
      <c r="C198" s="125">
        <f t="shared" si="8"/>
        <v>2.1195969013802829E-2</v>
      </c>
      <c r="D198" s="128">
        <f t="shared" si="9"/>
        <v>21195.969013802827</v>
      </c>
      <c r="E198" s="128">
        <f t="shared" ca="1" si="10"/>
        <v>-79957.266748767404</v>
      </c>
      <c r="F198" s="128">
        <f t="shared" ca="1" si="11"/>
        <v>84831.575180895816</v>
      </c>
    </row>
    <row r="199" spans="1:6" x14ac:dyDescent="0.3">
      <c r="A199" s="73">
        <v>43563</v>
      </c>
      <c r="B199" s="130">
        <v>2895.7700199999999</v>
      </c>
      <c r="C199" s="125">
        <f t="shared" si="8"/>
        <v>3.4809641817124426E-2</v>
      </c>
      <c r="D199" s="128">
        <f t="shared" si="9"/>
        <v>34809.64181712443</v>
      </c>
      <c r="E199" s="128">
        <f t="shared" ca="1" si="10"/>
        <v>-79957.266748767404</v>
      </c>
      <c r="F199" s="128">
        <f t="shared" ca="1" si="11"/>
        <v>84831.575180895816</v>
      </c>
    </row>
    <row r="200" spans="1:6" x14ac:dyDescent="0.3">
      <c r="A200" s="73">
        <v>43560</v>
      </c>
      <c r="B200" s="130">
        <v>2892.73999</v>
      </c>
      <c r="C200" s="125">
        <f t="shared" ref="C200:C263" si="12">B200/B210-1</f>
        <v>3.2859535718272159E-2</v>
      </c>
      <c r="D200" s="128">
        <f t="shared" ref="D200:D263" si="13">C200*$B$5</f>
        <v>32859.535718272156</v>
      </c>
      <c r="E200" s="128">
        <f t="shared" ref="E200:E263" ca="1" si="14">_xlfn.PERCENTILE.INC(OFFSET(D200,0,0,Window),1-VaRLevel)</f>
        <v>-79957.266748767404</v>
      </c>
      <c r="F200" s="128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0">
        <v>2879.389893</v>
      </c>
      <c r="C201" s="125">
        <f t="shared" si="12"/>
        <v>8.5853034118703597E-3</v>
      </c>
      <c r="D201" s="128">
        <f t="shared" si="13"/>
        <v>8585.3034118703599</v>
      </c>
      <c r="E201" s="128">
        <f t="shared" ca="1" si="14"/>
        <v>-79957.266748767404</v>
      </c>
      <c r="F201" s="128">
        <f t="shared" ca="1" si="15"/>
        <v>84831.575180895816</v>
      </c>
    </row>
    <row r="202" spans="1:6" x14ac:dyDescent="0.3">
      <c r="A202" s="73">
        <v>43558</v>
      </c>
      <c r="B202" s="130">
        <v>2873.3999020000001</v>
      </c>
      <c r="C202" s="125">
        <f t="shared" si="12"/>
        <v>1.7410027635214043E-2</v>
      </c>
      <c r="D202" s="128">
        <f t="shared" si="13"/>
        <v>17410.027635214043</v>
      </c>
      <c r="E202" s="128">
        <f t="shared" ca="1" si="14"/>
        <v>-79957.266748767404</v>
      </c>
      <c r="F202" s="128">
        <f t="shared" ca="1" si="15"/>
        <v>84831.575180895816</v>
      </c>
    </row>
    <row r="203" spans="1:6" x14ac:dyDescent="0.3">
      <c r="A203" s="73">
        <v>43557</v>
      </c>
      <c r="B203" s="130">
        <v>2867.23999</v>
      </c>
      <c r="C203" s="125">
        <f t="shared" si="12"/>
        <v>1.2239740295102219E-2</v>
      </c>
      <c r="D203" s="128">
        <f t="shared" si="13"/>
        <v>12239.74029510222</v>
      </c>
      <c r="E203" s="128">
        <f t="shared" ca="1" si="14"/>
        <v>-79957.266748767404</v>
      </c>
      <c r="F203" s="128">
        <f t="shared" ca="1" si="15"/>
        <v>84831.575180895816</v>
      </c>
    </row>
    <row r="204" spans="1:6" x14ac:dyDescent="0.3">
      <c r="A204" s="73">
        <v>43556</v>
      </c>
      <c r="B204" s="130">
        <v>2867.1899410000001</v>
      </c>
      <c r="C204" s="125">
        <f t="shared" si="12"/>
        <v>1.2089913910391603E-2</v>
      </c>
      <c r="D204" s="128">
        <f t="shared" si="13"/>
        <v>12089.913910391602</v>
      </c>
      <c r="E204" s="128">
        <f t="shared" ca="1" si="14"/>
        <v>-79957.266748767404</v>
      </c>
      <c r="F204" s="128">
        <f t="shared" ca="1" si="15"/>
        <v>84831.575180895816</v>
      </c>
    </row>
    <row r="205" spans="1:6" x14ac:dyDescent="0.3">
      <c r="A205" s="73">
        <v>43553</v>
      </c>
      <c r="B205" s="130">
        <v>2834.3999020000001</v>
      </c>
      <c r="C205" s="125">
        <f t="shared" si="12"/>
        <v>4.2232086974802741E-3</v>
      </c>
      <c r="D205" s="128">
        <f t="shared" si="13"/>
        <v>4223.2086974802742</v>
      </c>
      <c r="E205" s="128">
        <f t="shared" ca="1" si="14"/>
        <v>-79957.266748767404</v>
      </c>
      <c r="F205" s="128">
        <f t="shared" ca="1" si="15"/>
        <v>84831.575180895816</v>
      </c>
    </row>
    <row r="206" spans="1:6" x14ac:dyDescent="0.3">
      <c r="A206" s="73">
        <v>43552</v>
      </c>
      <c r="B206" s="130">
        <v>2815.4399410000001</v>
      </c>
      <c r="C206" s="125">
        <f t="shared" si="12"/>
        <v>2.4781949843202256E-3</v>
      </c>
      <c r="D206" s="128">
        <f t="shared" si="13"/>
        <v>2478.1949843202256</v>
      </c>
      <c r="E206" s="128">
        <f t="shared" ca="1" si="14"/>
        <v>-79957.266748767404</v>
      </c>
      <c r="F206" s="128">
        <f t="shared" ca="1" si="15"/>
        <v>84831.575180895816</v>
      </c>
    </row>
    <row r="207" spans="1:6" x14ac:dyDescent="0.3">
      <c r="A207" s="73">
        <v>43551</v>
      </c>
      <c r="B207" s="130">
        <v>2805.3701169999999</v>
      </c>
      <c r="C207" s="125">
        <f t="shared" si="12"/>
        <v>-1.9743732137524894E-3</v>
      </c>
      <c r="D207" s="128">
        <f t="shared" si="13"/>
        <v>-1974.3732137524894</v>
      </c>
      <c r="E207" s="128">
        <f t="shared" ca="1" si="14"/>
        <v>-79957.266748767404</v>
      </c>
      <c r="F207" s="128">
        <f t="shared" ca="1" si="15"/>
        <v>84831.575180895816</v>
      </c>
    </row>
    <row r="208" spans="1:6" x14ac:dyDescent="0.3">
      <c r="A208" s="73">
        <v>43550</v>
      </c>
      <c r="B208" s="130">
        <v>2818.459961</v>
      </c>
      <c r="C208" s="125">
        <f t="shared" si="12"/>
        <v>9.6506350687035614E-3</v>
      </c>
      <c r="D208" s="128">
        <f t="shared" si="13"/>
        <v>9650.635068703561</v>
      </c>
      <c r="E208" s="128">
        <f t="shared" ca="1" si="14"/>
        <v>-79957.266748767404</v>
      </c>
      <c r="F208" s="128">
        <f t="shared" ca="1" si="15"/>
        <v>84831.575180895816</v>
      </c>
    </row>
    <row r="209" spans="1:6" x14ac:dyDescent="0.3">
      <c r="A209" s="73">
        <v>43549</v>
      </c>
      <c r="B209" s="130">
        <v>2798.360107</v>
      </c>
      <c r="C209" s="125">
        <f t="shared" si="12"/>
        <v>5.410863986946346E-3</v>
      </c>
      <c r="D209" s="128">
        <f t="shared" si="13"/>
        <v>5410.8639869463459</v>
      </c>
      <c r="E209" s="128">
        <f t="shared" ca="1" si="14"/>
        <v>-79957.266748767404</v>
      </c>
      <c r="F209" s="128">
        <f t="shared" ca="1" si="15"/>
        <v>84831.575180895816</v>
      </c>
    </row>
    <row r="210" spans="1:6" x14ac:dyDescent="0.3">
      <c r="A210" s="73">
        <v>43546</v>
      </c>
      <c r="B210" s="130">
        <v>2800.709961</v>
      </c>
      <c r="C210" s="125">
        <f t="shared" si="12"/>
        <v>2.1012913112360199E-2</v>
      </c>
      <c r="D210" s="128">
        <f t="shared" si="13"/>
        <v>21012.913112360198</v>
      </c>
      <c r="E210" s="128">
        <f t="shared" ca="1" si="14"/>
        <v>-79957.266748767404</v>
      </c>
      <c r="F210" s="128">
        <f t="shared" ca="1" si="15"/>
        <v>84831.575180895816</v>
      </c>
    </row>
    <row r="211" spans="1:6" x14ac:dyDescent="0.3">
      <c r="A211" s="73">
        <v>43545</v>
      </c>
      <c r="B211" s="130">
        <v>2854.8798830000001</v>
      </c>
      <c r="C211" s="125">
        <f t="shared" si="12"/>
        <v>3.8542252302122382E-2</v>
      </c>
      <c r="D211" s="128">
        <f t="shared" si="13"/>
        <v>38542.252302122382</v>
      </c>
      <c r="E211" s="128">
        <f t="shared" ca="1" si="14"/>
        <v>-79957.266748767404</v>
      </c>
      <c r="F211" s="128">
        <f t="shared" ca="1" si="15"/>
        <v>84831.575180895816</v>
      </c>
    </row>
    <row r="212" spans="1:6" x14ac:dyDescent="0.3">
      <c r="A212" s="73">
        <v>43544</v>
      </c>
      <c r="B212" s="130">
        <v>2824.2299800000001</v>
      </c>
      <c r="C212" s="125">
        <f t="shared" si="12"/>
        <v>1.9044193448615632E-2</v>
      </c>
      <c r="D212" s="128">
        <f t="shared" si="13"/>
        <v>19044.193448615631</v>
      </c>
      <c r="E212" s="128">
        <f t="shared" ca="1" si="14"/>
        <v>-79957.266748767404</v>
      </c>
      <c r="F212" s="128">
        <f t="shared" ca="1" si="15"/>
        <v>84831.575180895816</v>
      </c>
    </row>
    <row r="213" spans="1:6" x14ac:dyDescent="0.3">
      <c r="A213" s="73">
        <v>43543</v>
      </c>
      <c r="B213" s="130">
        <v>2832.570068</v>
      </c>
      <c r="C213" s="125">
        <f t="shared" si="12"/>
        <v>1.5385502664412742E-2</v>
      </c>
      <c r="D213" s="128">
        <f t="shared" si="13"/>
        <v>15385.502664412743</v>
      </c>
      <c r="E213" s="128">
        <f t="shared" ca="1" si="14"/>
        <v>-79957.266748767404</v>
      </c>
      <c r="F213" s="128">
        <f t="shared" ca="1" si="15"/>
        <v>84831.575180895816</v>
      </c>
    </row>
    <row r="214" spans="1:6" x14ac:dyDescent="0.3">
      <c r="A214" s="73">
        <v>43542</v>
      </c>
      <c r="B214" s="130">
        <v>2832.9399410000001</v>
      </c>
      <c r="C214" s="125">
        <f t="shared" si="12"/>
        <v>1.4368997945520601E-2</v>
      </c>
      <c r="D214" s="128">
        <f t="shared" si="13"/>
        <v>14368.997945520601</v>
      </c>
      <c r="E214" s="128">
        <f t="shared" ca="1" si="14"/>
        <v>-79957.266748767404</v>
      </c>
      <c r="F214" s="128">
        <f t="shared" ca="1" si="15"/>
        <v>84831.575180895816</v>
      </c>
    </row>
    <row r="215" spans="1:6" x14ac:dyDescent="0.3">
      <c r="A215" s="73">
        <v>43539</v>
      </c>
      <c r="B215" s="130">
        <v>2822.4799800000001</v>
      </c>
      <c r="C215" s="125">
        <f t="shared" si="12"/>
        <v>6.7018962137082028E-3</v>
      </c>
      <c r="D215" s="128">
        <f t="shared" si="13"/>
        <v>6701.8962137082026</v>
      </c>
      <c r="E215" s="128">
        <f t="shared" ca="1" si="14"/>
        <v>-79957.266748767404</v>
      </c>
      <c r="F215" s="128">
        <f t="shared" ca="1" si="15"/>
        <v>84831.575180895816</v>
      </c>
    </row>
    <row r="216" spans="1:6" x14ac:dyDescent="0.3">
      <c r="A216" s="73">
        <v>43538</v>
      </c>
      <c r="B216" s="130">
        <v>2808.4799800000001</v>
      </c>
      <c r="C216" s="125">
        <f t="shared" si="12"/>
        <v>8.6155777489436147E-3</v>
      </c>
      <c r="D216" s="128">
        <f t="shared" si="13"/>
        <v>8615.577748943615</v>
      </c>
      <c r="E216" s="128">
        <f t="shared" ca="1" si="14"/>
        <v>-79957.266748767404</v>
      </c>
      <c r="F216" s="128">
        <f t="shared" ca="1" si="15"/>
        <v>84831.575180895816</v>
      </c>
    </row>
    <row r="217" spans="1:6" x14ac:dyDescent="0.3">
      <c r="A217" s="73">
        <v>43537</v>
      </c>
      <c r="B217" s="130">
        <v>2810.919922</v>
      </c>
      <c r="C217" s="125">
        <f t="shared" si="12"/>
        <v>6.6395117343709398E-3</v>
      </c>
      <c r="D217" s="128">
        <f t="shared" si="13"/>
        <v>6639.5117343709398</v>
      </c>
      <c r="E217" s="128">
        <f t="shared" ca="1" si="14"/>
        <v>-79957.266748767404</v>
      </c>
      <c r="F217" s="128">
        <f t="shared" ca="1" si="15"/>
        <v>84831.575180895816</v>
      </c>
    </row>
    <row r="218" spans="1:6" x14ac:dyDescent="0.3">
      <c r="A218" s="73">
        <v>43536</v>
      </c>
      <c r="B218" s="130">
        <v>2791.5200199999999</v>
      </c>
      <c r="C218" s="125">
        <f t="shared" si="12"/>
        <v>-8.5181362377961811E-4</v>
      </c>
      <c r="D218" s="128">
        <f t="shared" si="13"/>
        <v>-851.81362377961807</v>
      </c>
      <c r="E218" s="128">
        <f t="shared" ca="1" si="14"/>
        <v>-79957.266748767404</v>
      </c>
      <c r="F218" s="128">
        <f t="shared" ca="1" si="15"/>
        <v>84831.575180895816</v>
      </c>
    </row>
    <row r="219" spans="1:6" x14ac:dyDescent="0.3">
      <c r="A219" s="73">
        <v>43535</v>
      </c>
      <c r="B219" s="130">
        <v>2783.3000489999999</v>
      </c>
      <c r="C219" s="125">
        <f t="shared" si="12"/>
        <v>-4.5813853924887571E-3</v>
      </c>
      <c r="D219" s="128">
        <f t="shared" si="13"/>
        <v>-4581.3853924887571</v>
      </c>
      <c r="E219" s="128">
        <f t="shared" ca="1" si="14"/>
        <v>-79957.266748767404</v>
      </c>
      <c r="F219" s="128">
        <f t="shared" ca="1" si="15"/>
        <v>84831.575180895816</v>
      </c>
    </row>
    <row r="220" spans="1:6" x14ac:dyDescent="0.3">
      <c r="A220" s="73">
        <v>43532</v>
      </c>
      <c r="B220" s="130">
        <v>2743.070068</v>
      </c>
      <c r="C220" s="125">
        <f t="shared" si="12"/>
        <v>-1.7760729117775043E-2</v>
      </c>
      <c r="D220" s="128">
        <f t="shared" si="13"/>
        <v>-17760.729117775041</v>
      </c>
      <c r="E220" s="128">
        <f t="shared" ca="1" si="14"/>
        <v>-79957.266748767404</v>
      </c>
      <c r="F220" s="128">
        <f t="shared" ca="1" si="15"/>
        <v>84831.575180895816</v>
      </c>
    </row>
    <row r="221" spans="1:6" x14ac:dyDescent="0.3">
      <c r="A221" s="73">
        <v>43531</v>
      </c>
      <c r="B221" s="130">
        <v>2748.929932</v>
      </c>
      <c r="C221" s="125">
        <f t="shared" si="12"/>
        <v>-9.3517384874853837E-3</v>
      </c>
      <c r="D221" s="128">
        <f t="shared" si="13"/>
        <v>-9351.7384874853833</v>
      </c>
      <c r="E221" s="128">
        <f t="shared" ca="1" si="14"/>
        <v>-79957.266748767404</v>
      </c>
      <c r="F221" s="128">
        <f t="shared" ca="1" si="15"/>
        <v>84831.575180895816</v>
      </c>
    </row>
    <row r="222" spans="1:6" x14ac:dyDescent="0.3">
      <c r="A222" s="73">
        <v>43530</v>
      </c>
      <c r="B222" s="130">
        <v>2771.4499510000001</v>
      </c>
      <c r="C222" s="125">
        <f t="shared" si="12"/>
        <v>-4.7581427920957431E-3</v>
      </c>
      <c r="D222" s="128">
        <f t="shared" si="13"/>
        <v>-4758.1427920957431</v>
      </c>
      <c r="E222" s="128">
        <f t="shared" ca="1" si="14"/>
        <v>-79957.266748767404</v>
      </c>
      <c r="F222" s="128">
        <f t="shared" ca="1" si="15"/>
        <v>84831.575180895816</v>
      </c>
    </row>
    <row r="223" spans="1:6" x14ac:dyDescent="0.3">
      <c r="A223" s="73">
        <v>43529</v>
      </c>
      <c r="B223" s="130">
        <v>2789.6499020000001</v>
      </c>
      <c r="C223" s="125">
        <f t="shared" si="12"/>
        <v>3.5578222452377073E-3</v>
      </c>
      <c r="D223" s="128">
        <f t="shared" si="13"/>
        <v>3557.8222452377072</v>
      </c>
      <c r="E223" s="128">
        <f t="shared" ca="1" si="14"/>
        <v>-79957.266748767404</v>
      </c>
      <c r="F223" s="128">
        <f t="shared" ca="1" si="15"/>
        <v>84831.575180895816</v>
      </c>
    </row>
    <row r="224" spans="1:6" x14ac:dyDescent="0.3">
      <c r="A224" s="73">
        <v>43528</v>
      </c>
      <c r="B224" s="130">
        <v>2792.8100589999999</v>
      </c>
      <c r="C224" s="125">
        <f t="shared" si="12"/>
        <v>6.2004468916112554E-3</v>
      </c>
      <c r="D224" s="128">
        <f t="shared" si="13"/>
        <v>6200.4468916112555</v>
      </c>
      <c r="E224" s="128">
        <f t="shared" ca="1" si="14"/>
        <v>-79957.266748767404</v>
      </c>
      <c r="F224" s="128">
        <f t="shared" ca="1" si="15"/>
        <v>84831.575180895816</v>
      </c>
    </row>
    <row r="225" spans="1:6" x14ac:dyDescent="0.3">
      <c r="A225" s="73">
        <v>43525</v>
      </c>
      <c r="B225" s="130">
        <v>2803.6899410000001</v>
      </c>
      <c r="C225" s="125">
        <f t="shared" si="12"/>
        <v>2.1109126324213356E-2</v>
      </c>
      <c r="D225" s="128">
        <f t="shared" si="13"/>
        <v>21109.126324213357</v>
      </c>
      <c r="E225" s="128">
        <f t="shared" ca="1" si="14"/>
        <v>-79957.266748767404</v>
      </c>
      <c r="F225" s="128">
        <f t="shared" ca="1" si="15"/>
        <v>84831.575180895816</v>
      </c>
    </row>
    <row r="226" spans="1:6" x14ac:dyDescent="0.3">
      <c r="A226" s="73">
        <v>43524</v>
      </c>
      <c r="B226" s="130">
        <v>2784.48999</v>
      </c>
      <c r="C226" s="125">
        <f t="shared" si="12"/>
        <v>1.1427394786328371E-2</v>
      </c>
      <c r="D226" s="128">
        <f t="shared" si="13"/>
        <v>11427.39478632837</v>
      </c>
      <c r="E226" s="128">
        <f t="shared" ca="1" si="14"/>
        <v>-79957.266748767404</v>
      </c>
      <c r="F226" s="128">
        <f t="shared" ca="1" si="15"/>
        <v>84831.575180895816</v>
      </c>
    </row>
    <row r="227" spans="1:6" x14ac:dyDescent="0.3">
      <c r="A227" s="73">
        <v>43523</v>
      </c>
      <c r="B227" s="130">
        <v>2792.3798830000001</v>
      </c>
      <c r="C227" s="125">
        <f t="shared" si="12"/>
        <v>1.7360506624407579E-2</v>
      </c>
      <c r="D227" s="128">
        <f t="shared" si="13"/>
        <v>17360.506624407579</v>
      </c>
      <c r="E227" s="128">
        <f t="shared" ca="1" si="14"/>
        <v>-79957.266748767404</v>
      </c>
      <c r="F227" s="128">
        <f t="shared" ca="1" si="15"/>
        <v>84831.575180895816</v>
      </c>
    </row>
    <row r="228" spans="1:6" x14ac:dyDescent="0.3">
      <c r="A228" s="73">
        <v>43522</v>
      </c>
      <c r="B228" s="130">
        <v>2793.8999020000001</v>
      </c>
      <c r="C228" s="125">
        <f t="shared" si="12"/>
        <v>3.1035445966220099E-2</v>
      </c>
      <c r="D228" s="128">
        <f t="shared" si="13"/>
        <v>31035.445966220097</v>
      </c>
      <c r="E228" s="128">
        <f t="shared" ca="1" si="14"/>
        <v>-79957.266748767404</v>
      </c>
      <c r="F228" s="128">
        <f t="shared" ca="1" si="15"/>
        <v>84831.575180895816</v>
      </c>
    </row>
    <row r="229" spans="1:6" x14ac:dyDescent="0.3">
      <c r="A229" s="73">
        <v>43521</v>
      </c>
      <c r="B229" s="130">
        <v>2796.110107</v>
      </c>
      <c r="C229" s="125">
        <f t="shared" si="12"/>
        <v>3.2582768738712131E-2</v>
      </c>
      <c r="D229" s="128">
        <f t="shared" si="13"/>
        <v>32582.76873871213</v>
      </c>
      <c r="E229" s="128">
        <f t="shared" ca="1" si="14"/>
        <v>-79957.266748767404</v>
      </c>
      <c r="F229" s="128">
        <f t="shared" ca="1" si="15"/>
        <v>84831.575180895816</v>
      </c>
    </row>
    <row r="230" spans="1:6" x14ac:dyDescent="0.3">
      <c r="A230" s="73">
        <v>43518</v>
      </c>
      <c r="B230" s="130">
        <v>2792.669922</v>
      </c>
      <c r="C230" s="125">
        <f t="shared" si="12"/>
        <v>3.2009708405803527E-2</v>
      </c>
      <c r="D230" s="128">
        <f t="shared" si="13"/>
        <v>32009.708405803529</v>
      </c>
      <c r="E230" s="128">
        <f t="shared" ca="1" si="14"/>
        <v>-79957.266748767404</v>
      </c>
      <c r="F230" s="128">
        <f t="shared" ca="1" si="15"/>
        <v>84831.575180895816</v>
      </c>
    </row>
    <row r="231" spans="1:6" x14ac:dyDescent="0.3">
      <c r="A231" s="73">
        <v>43517</v>
      </c>
      <c r="B231" s="130">
        <v>2774.8798830000001</v>
      </c>
      <c r="C231" s="125">
        <f t="shared" si="12"/>
        <v>1.5840392407802772E-2</v>
      </c>
      <c r="D231" s="128">
        <f t="shared" si="13"/>
        <v>15840.392407802772</v>
      </c>
      <c r="E231" s="128">
        <f t="shared" ca="1" si="14"/>
        <v>-79957.266748767404</v>
      </c>
      <c r="F231" s="128">
        <f t="shared" ca="1" si="15"/>
        <v>84831.575180895816</v>
      </c>
    </row>
    <row r="232" spans="1:6" x14ac:dyDescent="0.3">
      <c r="A232" s="73">
        <v>43516</v>
      </c>
      <c r="B232" s="130">
        <v>2784.6999510000001</v>
      </c>
      <c r="C232" s="125">
        <f t="shared" si="12"/>
        <v>1.7167695818101736E-2</v>
      </c>
      <c r="D232" s="128">
        <f t="shared" si="13"/>
        <v>17167.695818101736</v>
      </c>
      <c r="E232" s="128">
        <f t="shared" ca="1" si="14"/>
        <v>-79957.266748767404</v>
      </c>
      <c r="F232" s="128">
        <f t="shared" ca="1" si="15"/>
        <v>84831.575180895816</v>
      </c>
    </row>
    <row r="233" spans="1:6" x14ac:dyDescent="0.3">
      <c r="A233" s="73">
        <v>43515</v>
      </c>
      <c r="B233" s="130">
        <v>2779.76001</v>
      </c>
      <c r="C233" s="125">
        <f t="shared" si="12"/>
        <v>2.0144040135179786E-2</v>
      </c>
      <c r="D233" s="128">
        <f t="shared" si="13"/>
        <v>20144.040135179785</v>
      </c>
      <c r="E233" s="128">
        <f t="shared" ca="1" si="14"/>
        <v>-79957.266748767404</v>
      </c>
      <c r="F233" s="128">
        <f t="shared" ca="1" si="15"/>
        <v>84831.575180895816</v>
      </c>
    </row>
    <row r="234" spans="1:6" x14ac:dyDescent="0.3">
      <c r="A234" s="73">
        <v>43511</v>
      </c>
      <c r="B234" s="130">
        <v>2775.6000979999999</v>
      </c>
      <c r="C234" s="125">
        <f t="shared" si="12"/>
        <v>2.5519786686246215E-2</v>
      </c>
      <c r="D234" s="128">
        <f t="shared" si="13"/>
        <v>25519.786686246214</v>
      </c>
      <c r="E234" s="128">
        <f t="shared" ca="1" si="14"/>
        <v>-79957.266748767404</v>
      </c>
      <c r="F234" s="128">
        <f t="shared" ca="1" si="15"/>
        <v>84831.575180895816</v>
      </c>
    </row>
    <row r="235" spans="1:6" x14ac:dyDescent="0.3">
      <c r="A235" s="73">
        <v>43510</v>
      </c>
      <c r="B235" s="130">
        <v>2745.7299800000001</v>
      </c>
      <c r="C235" s="125">
        <f t="shared" si="12"/>
        <v>1.539509651687454E-2</v>
      </c>
      <c r="D235" s="128">
        <f t="shared" si="13"/>
        <v>15395.096516874541</v>
      </c>
      <c r="E235" s="128">
        <f t="shared" ca="1" si="14"/>
        <v>-79957.266748767404</v>
      </c>
      <c r="F235" s="128">
        <f t="shared" ca="1" si="15"/>
        <v>84831.575180895816</v>
      </c>
    </row>
    <row r="236" spans="1:6" x14ac:dyDescent="0.3">
      <c r="A236" s="73">
        <v>43509</v>
      </c>
      <c r="B236" s="130">
        <v>2753.030029</v>
      </c>
      <c r="C236" s="125">
        <f t="shared" si="12"/>
        <v>2.6847682320159549E-2</v>
      </c>
      <c r="D236" s="128">
        <f t="shared" si="13"/>
        <v>26847.682320159551</v>
      </c>
      <c r="E236" s="128">
        <f t="shared" ca="1" si="14"/>
        <v>-79957.266748767404</v>
      </c>
      <c r="F236" s="128">
        <f t="shared" ca="1" si="15"/>
        <v>84831.575180895816</v>
      </c>
    </row>
    <row r="237" spans="1:6" x14ac:dyDescent="0.3">
      <c r="A237" s="73">
        <v>43508</v>
      </c>
      <c r="B237" s="130">
        <v>2744.7299800000001</v>
      </c>
      <c r="C237" s="125">
        <f t="shared" si="12"/>
        <v>3.9670446969696904E-2</v>
      </c>
      <c r="D237" s="128">
        <f t="shared" si="13"/>
        <v>39670.446969696903</v>
      </c>
      <c r="E237" s="128">
        <f t="shared" ca="1" si="14"/>
        <v>-83513.498254801976</v>
      </c>
      <c r="F237" s="128">
        <f t="shared" ca="1" si="15"/>
        <v>86821.161996614755</v>
      </c>
    </row>
    <row r="238" spans="1:6" x14ac:dyDescent="0.3">
      <c r="A238" s="73">
        <v>43507</v>
      </c>
      <c r="B238" s="130">
        <v>2709.8000489999999</v>
      </c>
      <c r="C238" s="125">
        <f t="shared" si="12"/>
        <v>2.4944663485229057E-2</v>
      </c>
      <c r="D238" s="128">
        <f t="shared" si="13"/>
        <v>24944.663485229059</v>
      </c>
      <c r="E238" s="128">
        <f t="shared" ca="1" si="14"/>
        <v>-86170.92733454323</v>
      </c>
      <c r="F238" s="128">
        <f t="shared" ca="1" si="15"/>
        <v>88884.233356712546</v>
      </c>
    </row>
    <row r="239" spans="1:6" x14ac:dyDescent="0.3">
      <c r="A239" s="73">
        <v>43504</v>
      </c>
      <c r="B239" s="130">
        <v>2707.8798830000001</v>
      </c>
      <c r="C239" s="125">
        <f t="shared" si="12"/>
        <v>1.6181522102622692E-2</v>
      </c>
      <c r="D239" s="128">
        <f t="shared" si="13"/>
        <v>16181.522102622692</v>
      </c>
      <c r="E239" s="128">
        <f t="shared" ca="1" si="14"/>
        <v>-86170.92733454323</v>
      </c>
      <c r="F239" s="128">
        <f t="shared" ca="1" si="15"/>
        <v>88884.233356712546</v>
      </c>
    </row>
    <row r="240" spans="1:6" x14ac:dyDescent="0.3">
      <c r="A240" s="73">
        <v>43503</v>
      </c>
      <c r="B240" s="130">
        <v>2706.0500489999999</v>
      </c>
      <c r="C240" s="125">
        <f t="shared" si="12"/>
        <v>2.4115068564117603E-2</v>
      </c>
      <c r="D240" s="128">
        <f t="shared" si="13"/>
        <v>24115.068564117602</v>
      </c>
      <c r="E240" s="128">
        <f t="shared" ca="1" si="14"/>
        <v>-86170.92733454323</v>
      </c>
      <c r="F240" s="128">
        <f t="shared" ca="1" si="15"/>
        <v>88884.233356712546</v>
      </c>
    </row>
    <row r="241" spans="1:6" x14ac:dyDescent="0.3">
      <c r="A241" s="73">
        <v>43502</v>
      </c>
      <c r="B241" s="130">
        <v>2731.610107</v>
      </c>
      <c r="C241" s="125">
        <f t="shared" si="12"/>
        <v>3.5210580105854428E-2</v>
      </c>
      <c r="D241" s="128">
        <f t="shared" si="13"/>
        <v>35210.580105854431</v>
      </c>
      <c r="E241" s="128">
        <f t="shared" ca="1" si="14"/>
        <v>-86170.92733454323</v>
      </c>
      <c r="F241" s="128">
        <f t="shared" ca="1" si="15"/>
        <v>88884.233356712546</v>
      </c>
    </row>
    <row r="242" spans="1:6" x14ac:dyDescent="0.3">
      <c r="A242" s="73">
        <v>43501</v>
      </c>
      <c r="B242" s="130">
        <v>2737.6999510000001</v>
      </c>
      <c r="C242" s="125">
        <f t="shared" si="12"/>
        <v>3.9804038474988035E-2</v>
      </c>
      <c r="D242" s="128">
        <f t="shared" si="13"/>
        <v>39804.038474988032</v>
      </c>
      <c r="E242" s="128">
        <f t="shared" ca="1" si="14"/>
        <v>-86170.92733454323</v>
      </c>
      <c r="F242" s="128">
        <f t="shared" ca="1" si="15"/>
        <v>88884.233356712546</v>
      </c>
    </row>
    <row r="243" spans="1:6" x14ac:dyDescent="0.3">
      <c r="A243" s="73">
        <v>43500</v>
      </c>
      <c r="B243" s="130">
        <v>2724.8701169999999</v>
      </c>
      <c r="C243" s="125">
        <f t="shared" si="12"/>
        <v>2.0279310292354191E-2</v>
      </c>
      <c r="D243" s="128">
        <f t="shared" si="13"/>
        <v>20279.310292354192</v>
      </c>
      <c r="E243" s="128">
        <f t="shared" ca="1" si="14"/>
        <v>-86170.92733454323</v>
      </c>
      <c r="F243" s="128">
        <f t="shared" ca="1" si="15"/>
        <v>88884.233356712546</v>
      </c>
    </row>
    <row r="244" spans="1:6" x14ac:dyDescent="0.3">
      <c r="A244" s="73">
        <v>43497</v>
      </c>
      <c r="B244" s="130">
        <v>2706.530029</v>
      </c>
      <c r="C244" s="125">
        <f t="shared" si="12"/>
        <v>2.6772056117737142E-2</v>
      </c>
      <c r="D244" s="128">
        <f t="shared" si="13"/>
        <v>26772.056117737142</v>
      </c>
      <c r="E244" s="128">
        <f t="shared" ca="1" si="14"/>
        <v>-86170.92733454323</v>
      </c>
      <c r="F244" s="128">
        <f t="shared" ca="1" si="15"/>
        <v>88884.233356712546</v>
      </c>
    </row>
    <row r="245" spans="1:6" x14ac:dyDescent="0.3">
      <c r="A245" s="73">
        <v>43496</v>
      </c>
      <c r="B245" s="130">
        <v>2704.1000979999999</v>
      </c>
      <c r="C245" s="125">
        <f t="shared" si="12"/>
        <v>3.3637856619964879E-2</v>
      </c>
      <c r="D245" s="128">
        <f t="shared" si="13"/>
        <v>33637.856619964878</v>
      </c>
      <c r="E245" s="128">
        <f t="shared" ca="1" si="14"/>
        <v>-86170.92733454323</v>
      </c>
      <c r="F245" s="128">
        <f t="shared" ca="1" si="15"/>
        <v>88884.233356712546</v>
      </c>
    </row>
    <row r="246" spans="1:6" x14ac:dyDescent="0.3">
      <c r="A246" s="73">
        <v>43495</v>
      </c>
      <c r="B246" s="130">
        <v>2681.0500489999999</v>
      </c>
      <c r="C246" s="125">
        <f t="shared" si="12"/>
        <v>2.7104163763512323E-2</v>
      </c>
      <c r="D246" s="128">
        <f t="shared" si="13"/>
        <v>27104.163763512322</v>
      </c>
      <c r="E246" s="128">
        <f t="shared" ca="1" si="14"/>
        <v>-86170.92733454323</v>
      </c>
      <c r="F246" s="128">
        <f t="shared" ca="1" si="15"/>
        <v>88884.233356712546</v>
      </c>
    </row>
    <row r="247" spans="1:6" x14ac:dyDescent="0.3">
      <c r="A247" s="73">
        <v>43494</v>
      </c>
      <c r="B247" s="130">
        <v>2640</v>
      </c>
      <c r="C247" s="125">
        <f t="shared" si="12"/>
        <v>2.2221663597013164E-2</v>
      </c>
      <c r="D247" s="128">
        <f t="shared" si="13"/>
        <v>22221.663597013165</v>
      </c>
      <c r="E247" s="128">
        <f t="shared" ca="1" si="14"/>
        <v>-86170.92733454323</v>
      </c>
      <c r="F247" s="128">
        <f t="shared" ca="1" si="15"/>
        <v>88884.233356712546</v>
      </c>
    </row>
    <row r="248" spans="1:6" x14ac:dyDescent="0.3">
      <c r="A248" s="73">
        <v>43493</v>
      </c>
      <c r="B248" s="130">
        <v>2643.8500979999999</v>
      </c>
      <c r="C248" s="125">
        <f t="shared" si="12"/>
        <v>1.8330247285209378E-2</v>
      </c>
      <c r="D248" s="128">
        <f t="shared" si="13"/>
        <v>18330.247285209378</v>
      </c>
      <c r="E248" s="128">
        <f t="shared" ca="1" si="14"/>
        <v>-86170.92733454323</v>
      </c>
      <c r="F248" s="128">
        <f t="shared" ca="1" si="15"/>
        <v>88884.233356712546</v>
      </c>
    </row>
    <row r="249" spans="1:6" x14ac:dyDescent="0.3">
      <c r="A249" s="73">
        <v>43490</v>
      </c>
      <c r="B249" s="130">
        <v>2664.76001</v>
      </c>
      <c r="C249" s="125">
        <f t="shared" si="12"/>
        <v>2.623394841296145E-2</v>
      </c>
      <c r="D249" s="128">
        <f t="shared" si="13"/>
        <v>26233.94841296145</v>
      </c>
      <c r="E249" s="128">
        <f t="shared" ca="1" si="14"/>
        <v>-86170.92733454323</v>
      </c>
      <c r="F249" s="128">
        <f t="shared" ca="1" si="15"/>
        <v>88884.233356712546</v>
      </c>
    </row>
    <row r="250" spans="1:6" x14ac:dyDescent="0.3">
      <c r="A250" s="73">
        <v>43489</v>
      </c>
      <c r="B250" s="130">
        <v>2642.330078</v>
      </c>
      <c r="C250" s="125">
        <f t="shared" si="12"/>
        <v>2.219381261820641E-2</v>
      </c>
      <c r="D250" s="128">
        <f t="shared" si="13"/>
        <v>22193.812618206412</v>
      </c>
      <c r="E250" s="128">
        <f t="shared" ca="1" si="14"/>
        <v>-86170.92733454323</v>
      </c>
      <c r="F250" s="128">
        <f t="shared" ca="1" si="15"/>
        <v>88884.233356712546</v>
      </c>
    </row>
    <row r="251" spans="1:6" x14ac:dyDescent="0.3">
      <c r="A251" s="73">
        <v>43488</v>
      </c>
      <c r="B251" s="130">
        <v>2638.6999510000001</v>
      </c>
      <c r="C251" s="125">
        <f t="shared" si="12"/>
        <v>2.4972728196984928E-2</v>
      </c>
      <c r="D251" s="128">
        <f t="shared" si="13"/>
        <v>24972.728196984928</v>
      </c>
      <c r="E251" s="128">
        <f t="shared" ca="1" si="14"/>
        <v>-86170.92733454323</v>
      </c>
      <c r="F251" s="128">
        <f t="shared" ca="1" si="15"/>
        <v>88884.233356712546</v>
      </c>
    </row>
    <row r="252" spans="1:6" x14ac:dyDescent="0.3">
      <c r="A252" s="73">
        <v>43487</v>
      </c>
      <c r="B252" s="130">
        <v>2632.8999020000001</v>
      </c>
      <c r="C252" s="125">
        <f t="shared" si="12"/>
        <v>3.2635325441714214E-2</v>
      </c>
      <c r="D252" s="128">
        <f t="shared" si="13"/>
        <v>32635.325441714213</v>
      </c>
      <c r="E252" s="128">
        <f t="shared" ca="1" si="14"/>
        <v>-86170.92733454323</v>
      </c>
      <c r="F252" s="128">
        <f t="shared" ca="1" si="15"/>
        <v>88884.233356712546</v>
      </c>
    </row>
    <row r="253" spans="1:6" x14ac:dyDescent="0.3">
      <c r="A253" s="73">
        <v>43483</v>
      </c>
      <c r="B253" s="130">
        <v>2670.709961</v>
      </c>
      <c r="C253" s="125">
        <f t="shared" si="12"/>
        <v>5.4807785031896206E-2</v>
      </c>
      <c r="D253" s="128">
        <f t="shared" si="13"/>
        <v>54807.785031896208</v>
      </c>
      <c r="E253" s="128">
        <f t="shared" ca="1" si="14"/>
        <v>-86170.92733454323</v>
      </c>
      <c r="F253" s="128">
        <f t="shared" ca="1" si="15"/>
        <v>88884.233356712546</v>
      </c>
    </row>
    <row r="254" spans="1:6" x14ac:dyDescent="0.3">
      <c r="A254" s="73">
        <v>43482</v>
      </c>
      <c r="B254" s="130">
        <v>2635.959961</v>
      </c>
      <c r="C254" s="125">
        <f t="shared" si="12"/>
        <v>7.6829463832424061E-2</v>
      </c>
      <c r="D254" s="128">
        <f t="shared" si="13"/>
        <v>76829.463832424066</v>
      </c>
      <c r="E254" s="128">
        <f t="shared" ca="1" si="14"/>
        <v>-86170.92733454323</v>
      </c>
      <c r="F254" s="128">
        <f t="shared" ca="1" si="15"/>
        <v>88884.233356712546</v>
      </c>
    </row>
    <row r="255" spans="1:6" x14ac:dyDescent="0.3">
      <c r="A255" s="73">
        <v>43481</v>
      </c>
      <c r="B255" s="130">
        <v>2616.1000979999999</v>
      </c>
      <c r="C255" s="125">
        <f t="shared" si="12"/>
        <v>4.2258486063713852E-2</v>
      </c>
      <c r="D255" s="128">
        <f t="shared" si="13"/>
        <v>42258.486063713848</v>
      </c>
      <c r="E255" s="128">
        <f t="shared" ca="1" si="14"/>
        <v>-86170.92733454323</v>
      </c>
      <c r="F255" s="128">
        <f t="shared" ca="1" si="15"/>
        <v>88884.233356712546</v>
      </c>
    </row>
    <row r="256" spans="1:6" x14ac:dyDescent="0.3">
      <c r="A256" s="73">
        <v>43480</v>
      </c>
      <c r="B256" s="130">
        <v>2610.3000489999999</v>
      </c>
      <c r="C256" s="125">
        <f t="shared" si="12"/>
        <v>5.0109850387047183E-2</v>
      </c>
      <c r="D256" s="128">
        <f t="shared" si="13"/>
        <v>50109.850387047183</v>
      </c>
      <c r="E256" s="128">
        <f t="shared" ca="1" si="14"/>
        <v>-86170.92733454323</v>
      </c>
      <c r="F256" s="128">
        <f t="shared" ca="1" si="15"/>
        <v>88884.233356712546</v>
      </c>
    </row>
    <row r="257" spans="1:6" x14ac:dyDescent="0.3">
      <c r="A257" s="73">
        <v>43479</v>
      </c>
      <c r="B257" s="130">
        <v>2582.610107</v>
      </c>
      <c r="C257" s="125">
        <f t="shared" si="12"/>
        <v>3.7680366301005463E-2</v>
      </c>
      <c r="D257" s="128">
        <f t="shared" si="13"/>
        <v>37680.366301005466</v>
      </c>
      <c r="E257" s="128">
        <f t="shared" ca="1" si="14"/>
        <v>-86170.92733454323</v>
      </c>
      <c r="F257" s="128">
        <f t="shared" ca="1" si="15"/>
        <v>88884.233356712546</v>
      </c>
    </row>
    <row r="258" spans="1:6" x14ac:dyDescent="0.3">
      <c r="A258" s="73">
        <v>43476</v>
      </c>
      <c r="B258" s="130">
        <v>2596.26001</v>
      </c>
      <c r="C258" s="125">
        <f t="shared" si="12"/>
        <v>5.2097119403800685E-2</v>
      </c>
      <c r="D258" s="128">
        <f t="shared" si="13"/>
        <v>52097.119403800687</v>
      </c>
      <c r="E258" s="128">
        <f t="shared" ca="1" si="14"/>
        <v>-86170.92733454323</v>
      </c>
      <c r="F258" s="128">
        <f t="shared" ca="1" si="15"/>
        <v>88884.233356712546</v>
      </c>
    </row>
    <row r="259" spans="1:6" x14ac:dyDescent="0.3">
      <c r="A259" s="73">
        <v>43475</v>
      </c>
      <c r="B259" s="130">
        <v>2596.639893</v>
      </c>
      <c r="C259" s="125">
        <f t="shared" si="12"/>
        <v>7.4492376660125315E-2</v>
      </c>
      <c r="D259" s="128">
        <f t="shared" si="13"/>
        <v>74492.376660125316</v>
      </c>
      <c r="E259" s="128">
        <f t="shared" ca="1" si="14"/>
        <v>-86170.92733454323</v>
      </c>
      <c r="F259" s="128">
        <f t="shared" ca="1" si="15"/>
        <v>88884.233356712546</v>
      </c>
    </row>
    <row r="260" spans="1:6" x14ac:dyDescent="0.3">
      <c r="A260" s="73">
        <v>43474</v>
      </c>
      <c r="B260" s="130">
        <v>2584.959961</v>
      </c>
      <c r="C260" s="125">
        <f t="shared" si="12"/>
        <v>4.7636820126152779E-2</v>
      </c>
      <c r="D260" s="128">
        <f t="shared" si="13"/>
        <v>47636.820126152779</v>
      </c>
      <c r="E260" s="128">
        <f t="shared" ca="1" si="14"/>
        <v>-86170.92733454323</v>
      </c>
      <c r="F260" s="128">
        <f t="shared" ca="1" si="15"/>
        <v>88884.233356712546</v>
      </c>
    </row>
    <row r="261" spans="1:6" x14ac:dyDescent="0.3">
      <c r="A261" s="73">
        <v>43473</v>
      </c>
      <c r="B261" s="130">
        <v>2574.4099120000001</v>
      </c>
      <c r="C261" s="125">
        <f t="shared" si="12"/>
        <v>2.6905077085114248E-2</v>
      </c>
      <c r="D261" s="128">
        <f t="shared" si="13"/>
        <v>26905.077085114248</v>
      </c>
      <c r="E261" s="128">
        <f t="shared" ca="1" si="14"/>
        <v>-86170.92733454323</v>
      </c>
      <c r="F261" s="128">
        <f t="shared" ca="1" si="15"/>
        <v>88884.233356712546</v>
      </c>
    </row>
    <row r="262" spans="1:6" x14ac:dyDescent="0.3">
      <c r="A262" s="73">
        <v>43472</v>
      </c>
      <c r="B262" s="130">
        <v>2549.6899410000001</v>
      </c>
      <c r="C262" s="125">
        <f t="shared" si="12"/>
        <v>1.3864129206351272E-3</v>
      </c>
      <c r="D262" s="128">
        <f t="shared" si="13"/>
        <v>1386.4129206351272</v>
      </c>
      <c r="E262" s="128">
        <f t="shared" ca="1" si="14"/>
        <v>-86170.92733454323</v>
      </c>
      <c r="F262" s="128">
        <f t="shared" ca="1" si="15"/>
        <v>88884.233356712546</v>
      </c>
    </row>
    <row r="263" spans="1:6" x14ac:dyDescent="0.3">
      <c r="A263" s="73">
        <v>43469</v>
      </c>
      <c r="B263" s="130">
        <v>2531.9399410000001</v>
      </c>
      <c r="C263" s="125">
        <f t="shared" si="12"/>
        <v>-5.4989513988695782E-3</v>
      </c>
      <c r="D263" s="128">
        <f t="shared" si="13"/>
        <v>-5498.951398869578</v>
      </c>
      <c r="E263" s="128">
        <f t="shared" ca="1" si="14"/>
        <v>-86170.92733454323</v>
      </c>
      <c r="F263" s="128">
        <f t="shared" ca="1" si="15"/>
        <v>88884.233356712546</v>
      </c>
    </row>
    <row r="264" spans="1:6" x14ac:dyDescent="0.3">
      <c r="A264" s="73">
        <v>43468</v>
      </c>
      <c r="B264" s="130">
        <v>2447.889893</v>
      </c>
      <c r="C264" s="125">
        <f t="shared" ref="C264:C327" si="16">B264/B274-1</f>
        <v>-5.8485763520760958E-2</v>
      </c>
      <c r="D264" s="128">
        <f t="shared" ref="D264:D327" si="17">C264*$B$5</f>
        <v>-58485.763520760956</v>
      </c>
      <c r="E264" s="128">
        <f t="shared" ref="E264:E327" ca="1" si="18">_xlfn.PERCENTILE.INC(OFFSET(D264,0,0,Window),1-VaRLevel)</f>
        <v>-86170.92733454323</v>
      </c>
      <c r="F264" s="128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0">
        <v>2510.030029</v>
      </c>
      <c r="C265" s="125">
        <f t="shared" si="16"/>
        <v>-5.3011842089739525E-2</v>
      </c>
      <c r="D265" s="128">
        <f t="shared" si="17"/>
        <v>-53011.842089739526</v>
      </c>
      <c r="E265" s="128">
        <f t="shared" ca="1" si="18"/>
        <v>-86170.92733454323</v>
      </c>
      <c r="F265" s="128">
        <f t="shared" ca="1" si="19"/>
        <v>88884.233356712546</v>
      </c>
    </row>
    <row r="266" spans="1:6" x14ac:dyDescent="0.3">
      <c r="A266" s="73">
        <v>43462</v>
      </c>
      <c r="B266" s="130">
        <v>2485.73999</v>
      </c>
      <c r="C266" s="125">
        <f t="shared" si="16"/>
        <v>-6.236352633437825E-2</v>
      </c>
      <c r="D266" s="128">
        <f t="shared" si="17"/>
        <v>-62363.52633437825</v>
      </c>
      <c r="E266" s="128">
        <f t="shared" ca="1" si="18"/>
        <v>-86170.92733454323</v>
      </c>
      <c r="F266" s="128">
        <f t="shared" ca="1" si="19"/>
        <v>88884.233356712546</v>
      </c>
    </row>
    <row r="267" spans="1:6" x14ac:dyDescent="0.3">
      <c r="A267" s="73">
        <v>43461</v>
      </c>
      <c r="B267" s="130">
        <v>2488.830078</v>
      </c>
      <c r="C267" s="125">
        <f t="shared" si="16"/>
        <v>-5.6110084790087722E-2</v>
      </c>
      <c r="D267" s="128">
        <f t="shared" si="17"/>
        <v>-56110.08479008772</v>
      </c>
      <c r="E267" s="128">
        <f t="shared" ca="1" si="18"/>
        <v>-86170.92733454323</v>
      </c>
      <c r="F267" s="128">
        <f t="shared" ca="1" si="19"/>
        <v>88884.233356712546</v>
      </c>
    </row>
    <row r="268" spans="1:6" x14ac:dyDescent="0.3">
      <c r="A268" s="73">
        <v>43460</v>
      </c>
      <c r="B268" s="130">
        <v>2467.6999510000001</v>
      </c>
      <c r="C268" s="125">
        <f t="shared" si="16"/>
        <v>-6.4457191009378745E-2</v>
      </c>
      <c r="D268" s="128">
        <f t="shared" si="17"/>
        <v>-64457.191009378745</v>
      </c>
      <c r="E268" s="128">
        <f t="shared" ca="1" si="18"/>
        <v>-86170.92733454323</v>
      </c>
      <c r="F268" s="128">
        <f t="shared" ca="1" si="19"/>
        <v>88884.233356712546</v>
      </c>
    </row>
    <row r="269" spans="1:6" x14ac:dyDescent="0.3">
      <c r="A269" s="73">
        <v>43455</v>
      </c>
      <c r="B269" s="130">
        <v>2416.6201169999999</v>
      </c>
      <c r="C269" s="125">
        <f t="shared" si="16"/>
        <v>-8.2207891362125141E-2</v>
      </c>
      <c r="D269" s="128">
        <f t="shared" si="17"/>
        <v>-82207.891362125141</v>
      </c>
      <c r="E269" s="128">
        <f t="shared" ca="1" si="18"/>
        <v>-86170.92733454323</v>
      </c>
      <c r="F269" s="128">
        <f t="shared" ca="1" si="19"/>
        <v>88884.233356712546</v>
      </c>
    </row>
    <row r="270" spans="1:6" x14ac:dyDescent="0.3">
      <c r="A270" s="73">
        <v>43454</v>
      </c>
      <c r="B270" s="130">
        <v>2467.419922</v>
      </c>
      <c r="C270" s="125">
        <f t="shared" si="16"/>
        <v>-8.476790487717778E-2</v>
      </c>
      <c r="D270" s="128">
        <f t="shared" si="17"/>
        <v>-84767.904877177774</v>
      </c>
      <c r="E270" s="128">
        <f t="shared" ca="1" si="18"/>
        <v>-86170.92733454323</v>
      </c>
      <c r="F270" s="128">
        <f t="shared" ca="1" si="19"/>
        <v>88884.233356712546</v>
      </c>
    </row>
    <row r="271" spans="1:6" x14ac:dyDescent="0.3">
      <c r="A271" s="73">
        <v>43453</v>
      </c>
      <c r="B271" s="130">
        <v>2506.959961</v>
      </c>
      <c r="C271" s="125">
        <f t="shared" si="16"/>
        <v>-7.1516963986170357E-2</v>
      </c>
      <c r="D271" s="128">
        <f t="shared" si="17"/>
        <v>-71516.963986170362</v>
      </c>
      <c r="E271" s="128">
        <f t="shared" ca="1" si="18"/>
        <v>-82665.89609880971</v>
      </c>
      <c r="F271" s="128">
        <f t="shared" ca="1" si="19"/>
        <v>88884.233356712546</v>
      </c>
    </row>
    <row r="272" spans="1:6" x14ac:dyDescent="0.3">
      <c r="A272" s="73">
        <v>43452</v>
      </c>
      <c r="B272" s="130">
        <v>2546.1599120000001</v>
      </c>
      <c r="C272" s="125">
        <f t="shared" si="16"/>
        <v>-8.7518929303384563E-2</v>
      </c>
      <c r="D272" s="128">
        <f t="shared" si="17"/>
        <v>-87518.929303384561</v>
      </c>
      <c r="E272" s="128">
        <f t="shared" ca="1" si="18"/>
        <v>-82665.89609880971</v>
      </c>
      <c r="F272" s="128">
        <f t="shared" ca="1" si="19"/>
        <v>88884.233356712546</v>
      </c>
    </row>
    <row r="273" spans="1:6" x14ac:dyDescent="0.3">
      <c r="A273" s="73">
        <v>43451</v>
      </c>
      <c r="B273" s="130">
        <v>2545.9399410000001</v>
      </c>
      <c r="C273" s="125">
        <f t="shared" si="16"/>
        <v>-7.7614779906293063E-2</v>
      </c>
      <c r="D273" s="128">
        <f t="shared" si="17"/>
        <v>-77614.779906293057</v>
      </c>
      <c r="E273" s="128">
        <f t="shared" ca="1" si="18"/>
        <v>-74455.055800827235</v>
      </c>
      <c r="F273" s="128">
        <f t="shared" ca="1" si="19"/>
        <v>85582.850224348716</v>
      </c>
    </row>
    <row r="274" spans="1:6" x14ac:dyDescent="0.3">
      <c r="A274" s="73">
        <v>43448</v>
      </c>
      <c r="B274" s="130">
        <v>2599.9499510000001</v>
      </c>
      <c r="C274" s="125">
        <f t="shared" si="16"/>
        <v>-5.0350681398501185E-2</v>
      </c>
      <c r="D274" s="128">
        <f t="shared" si="17"/>
        <v>-50350.681398501183</v>
      </c>
      <c r="E274" s="128">
        <f t="shared" ca="1" si="18"/>
        <v>-70214.135888056</v>
      </c>
      <c r="F274" s="128">
        <f t="shared" ca="1" si="19"/>
        <v>83433.378043759716</v>
      </c>
    </row>
    <row r="275" spans="1:6" x14ac:dyDescent="0.3">
      <c r="A275" s="73">
        <v>43447</v>
      </c>
      <c r="B275" s="130">
        <v>2650.540039</v>
      </c>
      <c r="C275" s="125">
        <f t="shared" si="16"/>
        <v>-3.3985836625453292E-2</v>
      </c>
      <c r="D275" s="128">
        <f t="shared" si="17"/>
        <v>-33985.836625453288</v>
      </c>
      <c r="E275" s="128">
        <f t="shared" ca="1" si="18"/>
        <v>-70214.135888056</v>
      </c>
      <c r="F275" s="128">
        <f t="shared" ca="1" si="19"/>
        <v>83433.378043759716</v>
      </c>
    </row>
    <row r="276" spans="1:6" x14ac:dyDescent="0.3">
      <c r="A276" s="73">
        <v>43446</v>
      </c>
      <c r="B276" s="130">
        <v>2651.070068</v>
      </c>
      <c r="C276" s="125">
        <f t="shared" si="16"/>
        <v>-1.1595034954686945E-2</v>
      </c>
      <c r="D276" s="128">
        <f t="shared" si="17"/>
        <v>-11595.034954686944</v>
      </c>
      <c r="E276" s="128">
        <f t="shared" ca="1" si="18"/>
        <v>-70214.135888056</v>
      </c>
      <c r="F276" s="128">
        <f t="shared" ca="1" si="19"/>
        <v>83433.378043759716</v>
      </c>
    </row>
    <row r="277" spans="1:6" x14ac:dyDescent="0.3">
      <c r="A277" s="73">
        <v>43445</v>
      </c>
      <c r="B277" s="130">
        <v>2636.780029</v>
      </c>
      <c r="C277" s="125">
        <f t="shared" si="16"/>
        <v>-1.3716330087377826E-2</v>
      </c>
      <c r="D277" s="128">
        <f t="shared" si="17"/>
        <v>-13716.330087377826</v>
      </c>
      <c r="E277" s="128">
        <f t="shared" ca="1" si="18"/>
        <v>-70214.135888056</v>
      </c>
      <c r="F277" s="128">
        <f t="shared" ca="1" si="19"/>
        <v>83433.378043759716</v>
      </c>
    </row>
    <row r="278" spans="1:6" x14ac:dyDescent="0.3">
      <c r="A278" s="73">
        <v>43444</v>
      </c>
      <c r="B278" s="130">
        <v>2637.719971</v>
      </c>
      <c r="C278" s="125">
        <f t="shared" si="16"/>
        <v>-4.607654282686946E-3</v>
      </c>
      <c r="D278" s="128">
        <f t="shared" si="17"/>
        <v>-4607.6542826869463</v>
      </c>
      <c r="E278" s="128">
        <f t="shared" ca="1" si="18"/>
        <v>-70214.135888056</v>
      </c>
      <c r="F278" s="128">
        <f t="shared" ca="1" si="19"/>
        <v>83433.378043759716</v>
      </c>
    </row>
    <row r="279" spans="1:6" x14ac:dyDescent="0.3">
      <c r="A279" s="73">
        <v>43441</v>
      </c>
      <c r="B279" s="130">
        <v>2633.080078</v>
      </c>
      <c r="C279" s="125">
        <f t="shared" si="16"/>
        <v>-3.3346639552779278E-3</v>
      </c>
      <c r="D279" s="128">
        <f t="shared" si="17"/>
        <v>-3334.6639552779279</v>
      </c>
      <c r="E279" s="128">
        <f t="shared" ca="1" si="18"/>
        <v>-70214.135888056</v>
      </c>
      <c r="F279" s="128">
        <f t="shared" ca="1" si="19"/>
        <v>83433.378043759716</v>
      </c>
    </row>
    <row r="280" spans="1:6" x14ac:dyDescent="0.3">
      <c r="A280" s="73">
        <v>43440</v>
      </c>
      <c r="B280" s="130">
        <v>2695.9499510000001</v>
      </c>
      <c r="C280" s="125">
        <f t="shared" si="16"/>
        <v>1.9399832160045261E-3</v>
      </c>
      <c r="D280" s="128">
        <f t="shared" si="17"/>
        <v>1939.983216004526</v>
      </c>
      <c r="E280" s="128">
        <f t="shared" ca="1" si="18"/>
        <v>-70214.135888056</v>
      </c>
      <c r="F280" s="128">
        <f t="shared" ca="1" si="19"/>
        <v>83433.378043759716</v>
      </c>
    </row>
    <row r="281" spans="1:6" x14ac:dyDescent="0.3">
      <c r="A281" s="73">
        <v>43438</v>
      </c>
      <c r="B281" s="130">
        <v>2700.0600589999999</v>
      </c>
      <c r="C281" s="125">
        <f t="shared" si="16"/>
        <v>-1.3233328851075865E-2</v>
      </c>
      <c r="D281" s="128">
        <f t="shared" si="17"/>
        <v>-13233.328851075865</v>
      </c>
      <c r="E281" s="128">
        <f t="shared" ca="1" si="18"/>
        <v>-70214.135888056</v>
      </c>
      <c r="F281" s="128">
        <f t="shared" ca="1" si="19"/>
        <v>83433.378043759716</v>
      </c>
    </row>
    <row r="282" spans="1:6" x14ac:dyDescent="0.3">
      <c r="A282" s="73">
        <v>43437</v>
      </c>
      <c r="B282" s="130">
        <v>2790.3701169999999</v>
      </c>
      <c r="C282" s="125">
        <f t="shared" si="16"/>
        <v>2.2038739682037178E-2</v>
      </c>
      <c r="D282" s="128">
        <f t="shared" si="17"/>
        <v>22038.73968203718</v>
      </c>
      <c r="E282" s="128">
        <f t="shared" ca="1" si="18"/>
        <v>-70214.135888056</v>
      </c>
      <c r="F282" s="128">
        <f t="shared" ca="1" si="19"/>
        <v>83433.378043759716</v>
      </c>
    </row>
    <row r="283" spans="1:6" x14ac:dyDescent="0.3">
      <c r="A283" s="73">
        <v>43434</v>
      </c>
      <c r="B283" s="130">
        <v>2760.169922</v>
      </c>
      <c r="C283" s="125">
        <f t="shared" si="16"/>
        <v>2.1687250537979486E-2</v>
      </c>
      <c r="D283" s="128">
        <f t="shared" si="17"/>
        <v>21687.250537979486</v>
      </c>
      <c r="E283" s="128">
        <f t="shared" ca="1" si="18"/>
        <v>-70214.135888056</v>
      </c>
      <c r="F283" s="128">
        <f t="shared" ca="1" si="19"/>
        <v>83433.378043759716</v>
      </c>
    </row>
    <row r="284" spans="1:6" x14ac:dyDescent="0.3">
      <c r="A284" s="73">
        <v>43433</v>
      </c>
      <c r="B284" s="130">
        <v>2737.8000489999999</v>
      </c>
      <c r="C284" s="125">
        <f t="shared" si="16"/>
        <v>5.738091305567572E-3</v>
      </c>
      <c r="D284" s="128">
        <f t="shared" si="17"/>
        <v>5738.0913055675719</v>
      </c>
      <c r="E284" s="128">
        <f t="shared" ca="1" si="18"/>
        <v>-70214.135888056</v>
      </c>
      <c r="F284" s="128">
        <f t="shared" ca="1" si="19"/>
        <v>83433.378043759716</v>
      </c>
    </row>
    <row r="285" spans="1:6" x14ac:dyDescent="0.3">
      <c r="A285" s="73">
        <v>43432</v>
      </c>
      <c r="B285" s="130">
        <v>2743.790039</v>
      </c>
      <c r="C285" s="125">
        <f t="shared" si="16"/>
        <v>6.4448460457704471E-3</v>
      </c>
      <c r="D285" s="128">
        <f t="shared" si="17"/>
        <v>6444.8460457704468</v>
      </c>
      <c r="E285" s="128">
        <f t="shared" ca="1" si="18"/>
        <v>-70214.135888056</v>
      </c>
      <c r="F285" s="128">
        <f t="shared" ca="1" si="19"/>
        <v>83433.378043759716</v>
      </c>
    </row>
    <row r="286" spans="1:6" x14ac:dyDescent="0.3">
      <c r="A286" s="73">
        <v>43431</v>
      </c>
      <c r="B286" s="130">
        <v>2682.169922</v>
      </c>
      <c r="C286" s="125">
        <f t="shared" si="16"/>
        <v>-3.554107595606959E-2</v>
      </c>
      <c r="D286" s="128">
        <f t="shared" si="17"/>
        <v>-35541.075956069588</v>
      </c>
      <c r="E286" s="128">
        <f t="shared" ca="1" si="18"/>
        <v>-70214.135888056</v>
      </c>
      <c r="F286" s="128">
        <f t="shared" ca="1" si="19"/>
        <v>83433.378043759716</v>
      </c>
    </row>
    <row r="287" spans="1:6" x14ac:dyDescent="0.3">
      <c r="A287" s="73">
        <v>43430</v>
      </c>
      <c r="B287" s="130">
        <v>2673.4499510000001</v>
      </c>
      <c r="C287" s="125">
        <f t="shared" si="16"/>
        <v>-4.7519843842859011E-2</v>
      </c>
      <c r="D287" s="128">
        <f t="shared" si="17"/>
        <v>-47519.843842859009</v>
      </c>
      <c r="E287" s="128">
        <f t="shared" ca="1" si="18"/>
        <v>-70214.135888056</v>
      </c>
      <c r="F287" s="128">
        <f t="shared" ca="1" si="19"/>
        <v>83433.378043759716</v>
      </c>
    </row>
    <row r="288" spans="1:6" x14ac:dyDescent="0.3">
      <c r="A288" s="73">
        <v>43425</v>
      </c>
      <c r="B288" s="130">
        <v>2649.929932</v>
      </c>
      <c r="C288" s="125">
        <f t="shared" si="16"/>
        <v>-5.826807985908633E-2</v>
      </c>
      <c r="D288" s="128">
        <f t="shared" si="17"/>
        <v>-58268.079859086327</v>
      </c>
      <c r="E288" s="128">
        <f t="shared" ca="1" si="18"/>
        <v>-70214.135888056</v>
      </c>
      <c r="F288" s="128">
        <f t="shared" ca="1" si="19"/>
        <v>83433.378043759716</v>
      </c>
    </row>
    <row r="289" spans="1:6" x14ac:dyDescent="0.3">
      <c r="A289" s="73">
        <v>43424</v>
      </c>
      <c r="B289" s="130">
        <v>2641.889893</v>
      </c>
      <c r="C289" s="125">
        <f t="shared" si="16"/>
        <v>-4.1212890823434156E-2</v>
      </c>
      <c r="D289" s="128">
        <f t="shared" si="17"/>
        <v>-41212.890823434158</v>
      </c>
      <c r="E289" s="128">
        <f t="shared" ca="1" si="18"/>
        <v>-70214.135888056</v>
      </c>
      <c r="F289" s="128">
        <f t="shared" ca="1" si="19"/>
        <v>83433.378043759716</v>
      </c>
    </row>
    <row r="290" spans="1:6" x14ac:dyDescent="0.3">
      <c r="A290" s="73">
        <v>43423</v>
      </c>
      <c r="B290" s="130">
        <v>2690.7299800000001</v>
      </c>
      <c r="C290" s="125">
        <f t="shared" si="16"/>
        <v>-1.7375709096060343E-2</v>
      </c>
      <c r="D290" s="128">
        <f t="shared" si="17"/>
        <v>-17375.709096060342</v>
      </c>
      <c r="E290" s="128">
        <f t="shared" ca="1" si="18"/>
        <v>-70214.135888056</v>
      </c>
      <c r="F290" s="128">
        <f t="shared" ca="1" si="19"/>
        <v>83433.378043759716</v>
      </c>
    </row>
    <row r="291" spans="1:6" x14ac:dyDescent="0.3">
      <c r="A291" s="73">
        <v>43420</v>
      </c>
      <c r="B291" s="130">
        <v>2736.2700199999999</v>
      </c>
      <c r="C291" s="125">
        <f t="shared" si="16"/>
        <v>4.8511456647237772E-3</v>
      </c>
      <c r="D291" s="128">
        <f t="shared" si="17"/>
        <v>4851.1456647237774</v>
      </c>
      <c r="E291" s="128">
        <f t="shared" ca="1" si="18"/>
        <v>-70214.135888056</v>
      </c>
      <c r="F291" s="128">
        <f t="shared" ca="1" si="19"/>
        <v>83433.378043759716</v>
      </c>
    </row>
    <row r="292" spans="1:6" x14ac:dyDescent="0.3">
      <c r="A292" s="73">
        <v>43419</v>
      </c>
      <c r="B292" s="130">
        <v>2730.1999510000001</v>
      </c>
      <c r="C292" s="125">
        <f t="shared" si="16"/>
        <v>-3.7112381049949628E-3</v>
      </c>
      <c r="D292" s="128">
        <f t="shared" si="17"/>
        <v>-3711.2381049949627</v>
      </c>
      <c r="E292" s="128">
        <f t="shared" ca="1" si="18"/>
        <v>-70214.135888056</v>
      </c>
      <c r="F292" s="128">
        <f t="shared" ca="1" si="19"/>
        <v>83433.378043759716</v>
      </c>
    </row>
    <row r="293" spans="1:6" x14ac:dyDescent="0.3">
      <c r="A293" s="73">
        <v>43418</v>
      </c>
      <c r="B293" s="130">
        <v>2701.580078</v>
      </c>
      <c r="C293" s="125">
        <f t="shared" si="16"/>
        <v>-3.7466394409001458E-3</v>
      </c>
      <c r="D293" s="128">
        <f t="shared" si="17"/>
        <v>-3746.6394409001459</v>
      </c>
      <c r="E293" s="128">
        <f t="shared" ca="1" si="18"/>
        <v>-70214.135888056</v>
      </c>
      <c r="F293" s="128">
        <f t="shared" ca="1" si="19"/>
        <v>83433.378043759716</v>
      </c>
    </row>
    <row r="294" spans="1:6" x14ac:dyDescent="0.3">
      <c r="A294" s="73">
        <v>43417</v>
      </c>
      <c r="B294" s="130">
        <v>2722.179932</v>
      </c>
      <c r="C294" s="125">
        <f t="shared" si="16"/>
        <v>1.4743013656349335E-2</v>
      </c>
      <c r="D294" s="128">
        <f t="shared" si="17"/>
        <v>14743.013656349336</v>
      </c>
      <c r="E294" s="128">
        <f t="shared" ca="1" si="18"/>
        <v>-70214.135888056</v>
      </c>
      <c r="F294" s="128">
        <f t="shared" ca="1" si="19"/>
        <v>83433.378043759716</v>
      </c>
    </row>
    <row r="295" spans="1:6" x14ac:dyDescent="0.3">
      <c r="A295" s="73">
        <v>43416</v>
      </c>
      <c r="B295" s="130">
        <v>2726.219971</v>
      </c>
      <c r="C295" s="125">
        <f t="shared" si="16"/>
        <v>3.2170362896355886E-2</v>
      </c>
      <c r="D295" s="128">
        <f t="shared" si="17"/>
        <v>32170.362896355888</v>
      </c>
      <c r="E295" s="128">
        <f t="shared" ca="1" si="18"/>
        <v>-70214.135888056</v>
      </c>
      <c r="F295" s="128">
        <f t="shared" ca="1" si="19"/>
        <v>83433.378043759716</v>
      </c>
    </row>
    <row r="296" spans="1:6" x14ac:dyDescent="0.3">
      <c r="A296" s="73">
        <v>43413</v>
      </c>
      <c r="B296" s="130">
        <v>2781.01001</v>
      </c>
      <c r="C296" s="125">
        <f t="shared" si="16"/>
        <v>4.6007647267809038E-2</v>
      </c>
      <c r="D296" s="128">
        <f t="shared" si="17"/>
        <v>46007.647267809036</v>
      </c>
      <c r="E296" s="128">
        <f t="shared" ca="1" si="18"/>
        <v>-70214.135888056</v>
      </c>
      <c r="F296" s="128">
        <f t="shared" ca="1" si="19"/>
        <v>83433.378043759716</v>
      </c>
    </row>
    <row r="297" spans="1:6" x14ac:dyDescent="0.3">
      <c r="A297" s="73">
        <v>43412</v>
      </c>
      <c r="B297" s="130">
        <v>2806.830078</v>
      </c>
      <c r="C297" s="125">
        <f t="shared" si="16"/>
        <v>3.7426496987695179E-2</v>
      </c>
      <c r="D297" s="128">
        <f t="shared" si="17"/>
        <v>37426.49698769518</v>
      </c>
      <c r="E297" s="128">
        <f t="shared" ca="1" si="18"/>
        <v>-70214.135888056</v>
      </c>
      <c r="F297" s="128">
        <f t="shared" ca="1" si="19"/>
        <v>83433.378043759716</v>
      </c>
    </row>
    <row r="298" spans="1:6" x14ac:dyDescent="0.3">
      <c r="A298" s="73">
        <v>43411</v>
      </c>
      <c r="B298" s="130">
        <v>2813.889893</v>
      </c>
      <c r="C298" s="125">
        <f t="shared" si="16"/>
        <v>5.9406569473346771E-2</v>
      </c>
      <c r="D298" s="128">
        <f t="shared" si="17"/>
        <v>59406.569473346768</v>
      </c>
      <c r="E298" s="128">
        <f t="shared" ca="1" si="18"/>
        <v>-70214.135888056</v>
      </c>
      <c r="F298" s="128">
        <f t="shared" ca="1" si="19"/>
        <v>83433.378043759716</v>
      </c>
    </row>
    <row r="299" spans="1:6" x14ac:dyDescent="0.3">
      <c r="A299" s="73">
        <v>43410</v>
      </c>
      <c r="B299" s="130">
        <v>2755.4499510000001</v>
      </c>
      <c r="C299" s="125">
        <f t="shared" si="16"/>
        <v>5.3855088746792568E-3</v>
      </c>
      <c r="D299" s="128">
        <f t="shared" si="17"/>
        <v>5385.5088746792571</v>
      </c>
      <c r="E299" s="128">
        <f t="shared" ca="1" si="18"/>
        <v>-70214.135888056</v>
      </c>
      <c r="F299" s="128">
        <f t="shared" ca="1" si="19"/>
        <v>83433.378043759716</v>
      </c>
    </row>
    <row r="300" spans="1:6" x14ac:dyDescent="0.3">
      <c r="A300" s="73">
        <v>43409</v>
      </c>
      <c r="B300" s="130">
        <v>2738.3100589999999</v>
      </c>
      <c r="C300" s="125">
        <f t="shared" si="16"/>
        <v>-6.3753954257520506E-3</v>
      </c>
      <c r="D300" s="128">
        <f t="shared" si="17"/>
        <v>-6375.3954257520509</v>
      </c>
      <c r="E300" s="128">
        <f t="shared" ca="1" si="18"/>
        <v>-70214.135888056</v>
      </c>
      <c r="F300" s="128">
        <f t="shared" ca="1" si="19"/>
        <v>83433.378043759716</v>
      </c>
    </row>
    <row r="301" spans="1:6" x14ac:dyDescent="0.3">
      <c r="A301" s="73">
        <v>43406</v>
      </c>
      <c r="B301" s="130">
        <v>2723.0600589999999</v>
      </c>
      <c r="C301" s="125">
        <f t="shared" si="16"/>
        <v>-1.6157342538582253E-2</v>
      </c>
      <c r="D301" s="128">
        <f t="shared" si="17"/>
        <v>-16157.342538582254</v>
      </c>
      <c r="E301" s="128">
        <f t="shared" ca="1" si="18"/>
        <v>-70214.135888056</v>
      </c>
      <c r="F301" s="128">
        <f t="shared" ca="1" si="19"/>
        <v>83433.378043759716</v>
      </c>
    </row>
    <row r="302" spans="1:6" x14ac:dyDescent="0.3">
      <c r="A302" s="73">
        <v>43405</v>
      </c>
      <c r="B302" s="130">
        <v>2740.3701169999999</v>
      </c>
      <c r="C302" s="125">
        <f t="shared" si="16"/>
        <v>-1.0260805012473617E-2</v>
      </c>
      <c r="D302" s="128">
        <f t="shared" si="17"/>
        <v>-10260.805012473616</v>
      </c>
      <c r="E302" s="128">
        <f t="shared" ca="1" si="18"/>
        <v>-70214.135888056</v>
      </c>
      <c r="F302" s="128">
        <f t="shared" ca="1" si="19"/>
        <v>83433.378043759716</v>
      </c>
    </row>
    <row r="303" spans="1:6" x14ac:dyDescent="0.3">
      <c r="A303" s="73">
        <v>43404</v>
      </c>
      <c r="B303" s="130">
        <v>2711.73999</v>
      </c>
      <c r="C303" s="125">
        <f t="shared" si="16"/>
        <v>-3.469657745528687E-2</v>
      </c>
      <c r="D303" s="128">
        <f t="shared" si="17"/>
        <v>-34696.577455286868</v>
      </c>
      <c r="E303" s="128">
        <f t="shared" ca="1" si="18"/>
        <v>-70214.135888056</v>
      </c>
      <c r="F303" s="128">
        <f t="shared" ca="1" si="19"/>
        <v>83433.378043759716</v>
      </c>
    </row>
    <row r="304" spans="1:6" x14ac:dyDescent="0.3">
      <c r="A304" s="73">
        <v>43403</v>
      </c>
      <c r="B304" s="130">
        <v>2682.6298830000001</v>
      </c>
      <c r="C304" s="125">
        <f t="shared" si="16"/>
        <v>-4.5300237207258065E-2</v>
      </c>
      <c r="D304" s="128">
        <f t="shared" si="17"/>
        <v>-45300.237207258062</v>
      </c>
      <c r="E304" s="128">
        <f t="shared" ca="1" si="18"/>
        <v>-70214.135888056</v>
      </c>
      <c r="F304" s="128">
        <f t="shared" ca="1" si="19"/>
        <v>83433.378043759716</v>
      </c>
    </row>
    <row r="305" spans="1:6" x14ac:dyDescent="0.3">
      <c r="A305" s="73">
        <v>43402</v>
      </c>
      <c r="B305" s="130">
        <v>2641.25</v>
      </c>
      <c r="C305" s="125">
        <f t="shared" si="16"/>
        <v>-3.9821301315974389E-2</v>
      </c>
      <c r="D305" s="128">
        <f t="shared" si="17"/>
        <v>-39821.301315974386</v>
      </c>
      <c r="E305" s="128">
        <f t="shared" ca="1" si="18"/>
        <v>-70214.135888056</v>
      </c>
      <c r="F305" s="128">
        <f t="shared" ca="1" si="19"/>
        <v>83433.378043759716</v>
      </c>
    </row>
    <row r="306" spans="1:6" x14ac:dyDescent="0.3">
      <c r="A306" s="73">
        <v>43399</v>
      </c>
      <c r="B306" s="130">
        <v>2658.6899410000001</v>
      </c>
      <c r="C306" s="125">
        <f t="shared" si="16"/>
        <v>-3.9188598506418537E-2</v>
      </c>
      <c r="D306" s="128">
        <f t="shared" si="17"/>
        <v>-39188.598506418537</v>
      </c>
      <c r="E306" s="128">
        <f t="shared" ca="1" si="18"/>
        <v>-70214.135888056</v>
      </c>
      <c r="F306" s="128">
        <f t="shared" ca="1" si="19"/>
        <v>83433.378043759716</v>
      </c>
    </row>
    <row r="307" spans="1:6" x14ac:dyDescent="0.3">
      <c r="A307" s="73">
        <v>43398</v>
      </c>
      <c r="B307" s="130">
        <v>2705.570068</v>
      </c>
      <c r="C307" s="125">
        <f t="shared" si="16"/>
        <v>-8.3566554471246057E-3</v>
      </c>
      <c r="D307" s="128">
        <f t="shared" si="17"/>
        <v>-8356.6554471246054</v>
      </c>
      <c r="E307" s="128">
        <f t="shared" ca="1" si="18"/>
        <v>-70214.135888056</v>
      </c>
      <c r="F307" s="128">
        <f t="shared" ca="1" si="19"/>
        <v>83433.378043759716</v>
      </c>
    </row>
    <row r="308" spans="1:6" x14ac:dyDescent="0.3">
      <c r="A308" s="73">
        <v>43397</v>
      </c>
      <c r="B308" s="130">
        <v>2656.1000979999999</v>
      </c>
      <c r="C308" s="125">
        <f t="shared" si="16"/>
        <v>-4.651641149131136E-2</v>
      </c>
      <c r="D308" s="128">
        <f t="shared" si="17"/>
        <v>-46516.411491311359</v>
      </c>
      <c r="E308" s="128">
        <f t="shared" ca="1" si="18"/>
        <v>-70214.135888056</v>
      </c>
      <c r="F308" s="128">
        <f t="shared" ca="1" si="19"/>
        <v>83433.378043759716</v>
      </c>
    </row>
    <row r="309" spans="1:6" x14ac:dyDescent="0.3">
      <c r="A309" s="73">
        <v>43396</v>
      </c>
      <c r="B309" s="130">
        <v>2740.6899410000001</v>
      </c>
      <c r="C309" s="125">
        <f t="shared" si="16"/>
        <v>-4.8483909098723021E-2</v>
      </c>
      <c r="D309" s="128">
        <f t="shared" si="17"/>
        <v>-48483.909098723023</v>
      </c>
      <c r="E309" s="128">
        <f t="shared" ca="1" si="18"/>
        <v>-70214.135888056</v>
      </c>
      <c r="F309" s="128">
        <f t="shared" ca="1" si="19"/>
        <v>83433.378043759716</v>
      </c>
    </row>
    <row r="310" spans="1:6" x14ac:dyDescent="0.3">
      <c r="A310" s="73">
        <v>43395</v>
      </c>
      <c r="B310" s="130">
        <v>2755.8798830000001</v>
      </c>
      <c r="C310" s="125">
        <f t="shared" si="16"/>
        <v>-4.4566882202219493E-2</v>
      </c>
      <c r="D310" s="128">
        <f t="shared" si="17"/>
        <v>-44566.882202219495</v>
      </c>
      <c r="E310" s="128">
        <f t="shared" ca="1" si="18"/>
        <v>-70214.135888056</v>
      </c>
      <c r="F310" s="128">
        <f t="shared" ca="1" si="19"/>
        <v>83433.378043759716</v>
      </c>
    </row>
    <row r="311" spans="1:6" x14ac:dyDescent="0.3">
      <c r="A311" s="73">
        <v>43392</v>
      </c>
      <c r="B311" s="130">
        <v>2767.780029</v>
      </c>
      <c r="C311" s="125">
        <f t="shared" si="16"/>
        <v>-4.0820370403149009E-2</v>
      </c>
      <c r="D311" s="128">
        <f t="shared" si="17"/>
        <v>-40820.370403149012</v>
      </c>
      <c r="E311" s="128">
        <f t="shared" ca="1" si="18"/>
        <v>-70214.135888056</v>
      </c>
      <c r="F311" s="128">
        <f t="shared" ca="1" si="19"/>
        <v>83433.378043759716</v>
      </c>
    </row>
    <row r="312" spans="1:6" x14ac:dyDescent="0.3">
      <c r="A312" s="73">
        <v>43391</v>
      </c>
      <c r="B312" s="130">
        <v>2768.780029</v>
      </c>
      <c r="C312" s="125">
        <f t="shared" si="16"/>
        <v>-4.5778058767976249E-2</v>
      </c>
      <c r="D312" s="128">
        <f t="shared" si="17"/>
        <v>-45778.058767976247</v>
      </c>
      <c r="E312" s="128">
        <f t="shared" ca="1" si="18"/>
        <v>-70214.135888056</v>
      </c>
      <c r="F312" s="128">
        <f t="shared" ca="1" si="19"/>
        <v>83433.378043759716</v>
      </c>
    </row>
    <row r="313" spans="1:6" x14ac:dyDescent="0.3">
      <c r="A313" s="73">
        <v>43390</v>
      </c>
      <c r="B313" s="130">
        <v>2809.209961</v>
      </c>
      <c r="C313" s="125">
        <f t="shared" si="16"/>
        <v>-3.9753768950529067E-2</v>
      </c>
      <c r="D313" s="128">
        <f t="shared" si="17"/>
        <v>-39753.768950529069</v>
      </c>
      <c r="E313" s="128">
        <f t="shared" ca="1" si="18"/>
        <v>-70214.135888056</v>
      </c>
      <c r="F313" s="128">
        <f t="shared" ca="1" si="19"/>
        <v>83433.378043759716</v>
      </c>
    </row>
    <row r="314" spans="1:6" x14ac:dyDescent="0.3">
      <c r="A314" s="73">
        <v>43389</v>
      </c>
      <c r="B314" s="130">
        <v>2809.919922</v>
      </c>
      <c r="C314" s="125">
        <f t="shared" si="16"/>
        <v>-3.8827682769993599E-2</v>
      </c>
      <c r="D314" s="128">
        <f t="shared" si="17"/>
        <v>-38827.682769993597</v>
      </c>
      <c r="E314" s="128">
        <f t="shared" ca="1" si="18"/>
        <v>-70214.135888056</v>
      </c>
      <c r="F314" s="128">
        <f t="shared" ca="1" si="19"/>
        <v>83433.378043759716</v>
      </c>
    </row>
    <row r="315" spans="1:6" x14ac:dyDescent="0.3">
      <c r="A315" s="73">
        <v>43388</v>
      </c>
      <c r="B315" s="130">
        <v>2750.790039</v>
      </c>
      <c r="C315" s="125">
        <f t="shared" si="16"/>
        <v>-5.9427148342301228E-2</v>
      </c>
      <c r="D315" s="128">
        <f t="shared" si="17"/>
        <v>-59427.148342301225</v>
      </c>
      <c r="E315" s="128">
        <f t="shared" ca="1" si="18"/>
        <v>-70214.135888056</v>
      </c>
      <c r="F315" s="128">
        <f t="shared" ca="1" si="19"/>
        <v>83433.378043759716</v>
      </c>
    </row>
    <row r="316" spans="1:6" x14ac:dyDescent="0.3">
      <c r="A316" s="73">
        <v>43385</v>
      </c>
      <c r="B316" s="130">
        <v>2767.1298830000001</v>
      </c>
      <c r="C316" s="125">
        <f t="shared" si="16"/>
        <v>-5.0395026049561253E-2</v>
      </c>
      <c r="D316" s="128">
        <f t="shared" si="17"/>
        <v>-50395.026049561253</v>
      </c>
      <c r="E316" s="128">
        <f t="shared" ca="1" si="18"/>
        <v>-70214.135888056</v>
      </c>
      <c r="F316" s="128">
        <f t="shared" ca="1" si="19"/>
        <v>83433.378043759716</v>
      </c>
    </row>
    <row r="317" spans="1:6" x14ac:dyDescent="0.3">
      <c r="A317" s="73">
        <v>43384</v>
      </c>
      <c r="B317" s="130">
        <v>2728.3701169999999</v>
      </c>
      <c r="C317" s="125">
        <f t="shared" si="16"/>
        <v>-6.3702773850377481E-2</v>
      </c>
      <c r="D317" s="128">
        <f t="shared" si="17"/>
        <v>-63702.773850377482</v>
      </c>
      <c r="E317" s="128">
        <f t="shared" ca="1" si="18"/>
        <v>-70214.135888056</v>
      </c>
      <c r="F317" s="128">
        <f t="shared" ca="1" si="19"/>
        <v>83433.378043759716</v>
      </c>
    </row>
    <row r="318" spans="1:6" x14ac:dyDescent="0.3">
      <c r="A318" s="73">
        <v>43383</v>
      </c>
      <c r="B318" s="130">
        <v>2785.679932</v>
      </c>
      <c r="C318" s="125">
        <f t="shared" si="16"/>
        <v>-4.1394109436927784E-2</v>
      </c>
      <c r="D318" s="128">
        <f t="shared" si="17"/>
        <v>-41394.109436927785</v>
      </c>
      <c r="E318" s="128">
        <f t="shared" ca="1" si="18"/>
        <v>-70214.135888056</v>
      </c>
      <c r="F318" s="128">
        <f t="shared" ca="1" si="19"/>
        <v>83433.378043759716</v>
      </c>
    </row>
    <row r="319" spans="1:6" x14ac:dyDescent="0.3">
      <c r="A319" s="73">
        <v>43382</v>
      </c>
      <c r="B319" s="130">
        <v>2880.3400879999999</v>
      </c>
      <c r="C319" s="125">
        <f t="shared" si="16"/>
        <v>-1.2080001882067259E-2</v>
      </c>
      <c r="D319" s="128">
        <f t="shared" si="17"/>
        <v>-12080.001882067259</v>
      </c>
      <c r="E319" s="128">
        <f t="shared" ca="1" si="18"/>
        <v>-70214.135888056</v>
      </c>
      <c r="F319" s="128">
        <f t="shared" ca="1" si="19"/>
        <v>83433.378043759716</v>
      </c>
    </row>
    <row r="320" spans="1:6" x14ac:dyDescent="0.3">
      <c r="A320" s="73">
        <v>43381</v>
      </c>
      <c r="B320" s="130">
        <v>2884.429932</v>
      </c>
      <c r="C320" s="125">
        <f t="shared" si="16"/>
        <v>-1.196839852423548E-2</v>
      </c>
      <c r="D320" s="128">
        <f t="shared" si="17"/>
        <v>-11968.398524235479</v>
      </c>
      <c r="E320" s="128">
        <f t="shared" ca="1" si="18"/>
        <v>-70214.135888056</v>
      </c>
      <c r="F320" s="128">
        <f t="shared" ca="1" si="19"/>
        <v>83433.378043759716</v>
      </c>
    </row>
    <row r="321" spans="1:6" x14ac:dyDescent="0.3">
      <c r="A321" s="73">
        <v>43378</v>
      </c>
      <c r="B321" s="130">
        <v>2885.570068</v>
      </c>
      <c r="C321" s="125">
        <f t="shared" si="16"/>
        <v>-1.5052840481733942E-2</v>
      </c>
      <c r="D321" s="128">
        <f t="shared" si="17"/>
        <v>-15052.840481733941</v>
      </c>
      <c r="E321" s="128">
        <f t="shared" ca="1" si="18"/>
        <v>-70214.135888056</v>
      </c>
      <c r="F321" s="128">
        <f t="shared" ca="1" si="19"/>
        <v>83433.378043759716</v>
      </c>
    </row>
    <row r="322" spans="1:6" x14ac:dyDescent="0.3">
      <c r="A322" s="73">
        <v>43377</v>
      </c>
      <c r="B322" s="130">
        <v>2901.610107</v>
      </c>
      <c r="C322" s="125">
        <f t="shared" si="16"/>
        <v>-9.9428108845858176E-3</v>
      </c>
      <c r="D322" s="128">
        <f t="shared" si="17"/>
        <v>-9942.8108845858169</v>
      </c>
      <c r="E322" s="128">
        <f t="shared" ca="1" si="18"/>
        <v>-70214.135888056</v>
      </c>
      <c r="F322" s="128">
        <f t="shared" ca="1" si="19"/>
        <v>83433.378043759716</v>
      </c>
    </row>
    <row r="323" spans="1:6" x14ac:dyDescent="0.3">
      <c r="A323" s="73">
        <v>43376</v>
      </c>
      <c r="B323" s="130">
        <v>2925.51001</v>
      </c>
      <c r="C323" s="125">
        <f t="shared" si="16"/>
        <v>6.0386386615634002E-3</v>
      </c>
      <c r="D323" s="128">
        <f t="shared" si="17"/>
        <v>6038.6386615634001</v>
      </c>
      <c r="E323" s="128">
        <f t="shared" ca="1" si="18"/>
        <v>-70214.135888056</v>
      </c>
      <c r="F323" s="128">
        <f t="shared" ca="1" si="19"/>
        <v>83433.378043759716</v>
      </c>
    </row>
    <row r="324" spans="1:6" x14ac:dyDescent="0.3">
      <c r="A324" s="73">
        <v>43375</v>
      </c>
      <c r="B324" s="130">
        <v>2923.429932</v>
      </c>
      <c r="C324" s="125">
        <f t="shared" si="16"/>
        <v>6.5832754119177217E-3</v>
      </c>
      <c r="D324" s="128">
        <f t="shared" si="17"/>
        <v>6583.2754119177216</v>
      </c>
      <c r="E324" s="128">
        <f t="shared" ca="1" si="18"/>
        <v>-70214.135888056</v>
      </c>
      <c r="F324" s="128">
        <f t="shared" ca="1" si="19"/>
        <v>83433.378043759716</v>
      </c>
    </row>
    <row r="325" spans="1:6" x14ac:dyDescent="0.3">
      <c r="A325" s="73">
        <v>43374</v>
      </c>
      <c r="B325" s="130">
        <v>2924.5900879999999</v>
      </c>
      <c r="C325" s="125">
        <f t="shared" si="16"/>
        <v>1.2389240651110134E-2</v>
      </c>
      <c r="D325" s="128">
        <f t="shared" si="17"/>
        <v>12389.240651110134</v>
      </c>
      <c r="E325" s="128">
        <f t="shared" ca="1" si="18"/>
        <v>-70214.135888056</v>
      </c>
      <c r="F325" s="128">
        <f t="shared" ca="1" si="19"/>
        <v>83433.378043759716</v>
      </c>
    </row>
    <row r="326" spans="1:6" x14ac:dyDescent="0.3">
      <c r="A326" s="73">
        <v>43371</v>
      </c>
      <c r="B326" s="130">
        <v>2913.9799800000001</v>
      </c>
      <c r="C326" s="125">
        <f t="shared" si="16"/>
        <v>3.0981280635193897E-3</v>
      </c>
      <c r="D326" s="128">
        <f t="shared" si="17"/>
        <v>3098.1280635193898</v>
      </c>
      <c r="E326" s="128">
        <f t="shared" ca="1" si="18"/>
        <v>-70214.135888056</v>
      </c>
      <c r="F326" s="128">
        <f t="shared" ca="1" si="19"/>
        <v>83433.378043759716</v>
      </c>
    </row>
    <row r="327" spans="1:6" x14ac:dyDescent="0.3">
      <c r="A327" s="73">
        <v>43370</v>
      </c>
      <c r="B327" s="130">
        <v>2914</v>
      </c>
      <c r="C327" s="125">
        <f t="shared" si="16"/>
        <v>3.3813566066607237E-3</v>
      </c>
      <c r="D327" s="128">
        <f t="shared" si="17"/>
        <v>3381.3566066607236</v>
      </c>
      <c r="E327" s="128">
        <f t="shared" ca="1" si="18"/>
        <v>-70214.135888056</v>
      </c>
      <c r="F327" s="128">
        <f t="shared" ca="1" si="19"/>
        <v>83433.378043759716</v>
      </c>
    </row>
    <row r="328" spans="1:6" x14ac:dyDescent="0.3">
      <c r="A328" s="73">
        <v>43369</v>
      </c>
      <c r="B328" s="130">
        <v>2905.969971</v>
      </c>
      <c r="C328" s="125">
        <f t="shared" ref="C328:C391" si="20">B328/B338-1</f>
        <v>5.9018766391407684E-3</v>
      </c>
      <c r="D328" s="128">
        <f t="shared" ref="D328:D391" si="21">C328*$B$5</f>
        <v>5901.876639140768</v>
      </c>
      <c r="E328" s="128">
        <f t="shared" ref="E328:E391" ca="1" si="22">_xlfn.PERCENTILE.INC(OFFSET(D328,0,0,Window),1-VaRLevel)</f>
        <v>-70214.135888056</v>
      </c>
      <c r="F328" s="128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0">
        <v>2915.5600589999999</v>
      </c>
      <c r="C329" s="125">
        <f t="shared" si="20"/>
        <v>9.5814477093014716E-3</v>
      </c>
      <c r="D329" s="128">
        <f t="shared" si="21"/>
        <v>9581.4477093014721</v>
      </c>
      <c r="E329" s="128">
        <f t="shared" ca="1" si="22"/>
        <v>-70214.135888056</v>
      </c>
      <c r="F329" s="128">
        <f t="shared" ca="1" si="23"/>
        <v>83433.378043759716</v>
      </c>
    </row>
    <row r="330" spans="1:6" x14ac:dyDescent="0.3">
      <c r="A330" s="73">
        <v>43367</v>
      </c>
      <c r="B330" s="130">
        <v>2919.3701169999999</v>
      </c>
      <c r="C330" s="125">
        <f t="shared" si="20"/>
        <v>1.468137891500243E-2</v>
      </c>
      <c r="D330" s="128">
        <f t="shared" si="21"/>
        <v>14681.378915002429</v>
      </c>
      <c r="E330" s="128">
        <f t="shared" ca="1" si="22"/>
        <v>-70214.135888056</v>
      </c>
      <c r="F330" s="128">
        <f t="shared" ca="1" si="23"/>
        <v>83433.378043759716</v>
      </c>
    </row>
    <row r="331" spans="1:6" x14ac:dyDescent="0.3">
      <c r="A331" s="73">
        <v>43364</v>
      </c>
      <c r="B331" s="130">
        <v>2929.669922</v>
      </c>
      <c r="C331" s="125">
        <f t="shared" si="20"/>
        <v>2.0193751174634844E-2</v>
      </c>
      <c r="D331" s="128">
        <f t="shared" si="21"/>
        <v>20193.751174634843</v>
      </c>
      <c r="E331" s="128">
        <f t="shared" ca="1" si="22"/>
        <v>-70214.135888056</v>
      </c>
      <c r="F331" s="128">
        <f t="shared" ca="1" si="23"/>
        <v>83433.378043759716</v>
      </c>
    </row>
    <row r="332" spans="1:6" x14ac:dyDescent="0.3">
      <c r="A332" s="73">
        <v>43363</v>
      </c>
      <c r="B332" s="130">
        <v>2930.75</v>
      </c>
      <c r="C332" s="125">
        <f t="shared" si="20"/>
        <v>1.8310991853081493E-2</v>
      </c>
      <c r="D332" s="128">
        <f t="shared" si="21"/>
        <v>18310.991853081494</v>
      </c>
      <c r="E332" s="128">
        <f t="shared" ca="1" si="22"/>
        <v>-70214.135888056</v>
      </c>
      <c r="F332" s="128">
        <f t="shared" ca="1" si="23"/>
        <v>83433.378043759716</v>
      </c>
    </row>
    <row r="333" spans="1:6" x14ac:dyDescent="0.3">
      <c r="A333" s="73">
        <v>43362</v>
      </c>
      <c r="B333" s="130">
        <v>2907.9499510000001</v>
      </c>
      <c r="C333" s="125">
        <f t="shared" si="20"/>
        <v>6.6986956807892906E-3</v>
      </c>
      <c r="D333" s="128">
        <f t="shared" si="21"/>
        <v>6698.6956807892902</v>
      </c>
      <c r="E333" s="128">
        <f t="shared" ca="1" si="22"/>
        <v>-70214.135888056</v>
      </c>
      <c r="F333" s="128">
        <f t="shared" ca="1" si="23"/>
        <v>83433.378043759716</v>
      </c>
    </row>
    <row r="334" spans="1:6" x14ac:dyDescent="0.3">
      <c r="A334" s="73">
        <v>43361</v>
      </c>
      <c r="B334" s="130">
        <v>2904.3100589999999</v>
      </c>
      <c r="C334" s="125">
        <f t="shared" si="20"/>
        <v>2.6202353268478529E-3</v>
      </c>
      <c r="D334" s="128">
        <f t="shared" si="21"/>
        <v>2620.2353268478528</v>
      </c>
      <c r="E334" s="128">
        <f t="shared" ca="1" si="22"/>
        <v>-70214.135888056</v>
      </c>
      <c r="F334" s="128">
        <f t="shared" ca="1" si="23"/>
        <v>83433.378043759716</v>
      </c>
    </row>
    <row r="335" spans="1:6" x14ac:dyDescent="0.3">
      <c r="A335" s="73">
        <v>43360</v>
      </c>
      <c r="B335" s="130">
        <v>2888.8000489999999</v>
      </c>
      <c r="C335" s="125">
        <f t="shared" si="20"/>
        <v>-4.3838990985145543E-3</v>
      </c>
      <c r="D335" s="128">
        <f t="shared" si="21"/>
        <v>-4383.8990985145547</v>
      </c>
      <c r="E335" s="128">
        <f t="shared" ca="1" si="22"/>
        <v>-70214.135888056</v>
      </c>
      <c r="F335" s="128">
        <f t="shared" ca="1" si="23"/>
        <v>83433.378043759716</v>
      </c>
    </row>
    <row r="336" spans="1:6" x14ac:dyDescent="0.3">
      <c r="A336" s="73">
        <v>43357</v>
      </c>
      <c r="B336" s="130">
        <v>2904.9799800000001</v>
      </c>
      <c r="C336" s="125">
        <f t="shared" si="20"/>
        <v>1.3271025963230709E-3</v>
      </c>
      <c r="D336" s="128">
        <f t="shared" si="21"/>
        <v>1327.1025963230709</v>
      </c>
      <c r="E336" s="128">
        <f t="shared" ca="1" si="22"/>
        <v>-70214.135888056</v>
      </c>
      <c r="F336" s="128">
        <f t="shared" ca="1" si="23"/>
        <v>83433.378043759716</v>
      </c>
    </row>
    <row r="337" spans="1:6" x14ac:dyDescent="0.3">
      <c r="A337" s="73">
        <v>43356</v>
      </c>
      <c r="B337" s="130">
        <v>2904.179932</v>
      </c>
      <c r="C337" s="125">
        <f t="shared" si="20"/>
        <v>-3.3836552923217633E-3</v>
      </c>
      <c r="D337" s="128">
        <f t="shared" si="21"/>
        <v>-3383.6552923217632</v>
      </c>
      <c r="E337" s="128">
        <f t="shared" ca="1" si="22"/>
        <v>-70214.135888056</v>
      </c>
      <c r="F337" s="128">
        <f t="shared" ca="1" si="23"/>
        <v>83433.378043759716</v>
      </c>
    </row>
    <row r="338" spans="1:6" x14ac:dyDescent="0.3">
      <c r="A338" s="73">
        <v>43355</v>
      </c>
      <c r="B338" s="130">
        <v>2888.919922</v>
      </c>
      <c r="C338" s="125">
        <f t="shared" si="20"/>
        <v>-2.9680892420546057E-3</v>
      </c>
      <c r="D338" s="128">
        <f t="shared" si="21"/>
        <v>-2968.0892420546056</v>
      </c>
      <c r="E338" s="128">
        <f t="shared" ca="1" si="22"/>
        <v>-70214.135888056</v>
      </c>
      <c r="F338" s="128">
        <f t="shared" ca="1" si="23"/>
        <v>83433.378043759716</v>
      </c>
    </row>
    <row r="339" spans="1:6" x14ac:dyDescent="0.3">
      <c r="A339" s="73">
        <v>43354</v>
      </c>
      <c r="B339" s="130">
        <v>2887.889893</v>
      </c>
      <c r="C339" s="125">
        <f t="shared" si="20"/>
        <v>-3.0551920540166089E-3</v>
      </c>
      <c r="D339" s="128">
        <f t="shared" si="21"/>
        <v>-3055.1920540166088</v>
      </c>
      <c r="E339" s="128">
        <f t="shared" ca="1" si="22"/>
        <v>-70214.135888056</v>
      </c>
      <c r="F339" s="128">
        <f t="shared" ca="1" si="23"/>
        <v>83433.378043759716</v>
      </c>
    </row>
    <row r="340" spans="1:6" x14ac:dyDescent="0.3">
      <c r="A340" s="73">
        <v>43353</v>
      </c>
      <c r="B340" s="130">
        <v>2877.1298830000001</v>
      </c>
      <c r="C340" s="125">
        <f t="shared" si="20"/>
        <v>8.4876701490488315E-4</v>
      </c>
      <c r="D340" s="128">
        <f t="shared" si="21"/>
        <v>848.76701490488313</v>
      </c>
      <c r="E340" s="128">
        <f t="shared" ca="1" si="22"/>
        <v>-70214.135888056</v>
      </c>
      <c r="F340" s="128">
        <f t="shared" ca="1" si="23"/>
        <v>83433.378043759716</v>
      </c>
    </row>
    <row r="341" spans="1:6" x14ac:dyDescent="0.3">
      <c r="A341" s="73">
        <v>43350</v>
      </c>
      <c r="B341" s="130">
        <v>2871.679932</v>
      </c>
      <c r="C341" s="125">
        <f t="shared" si="20"/>
        <v>5.1452765167783188E-3</v>
      </c>
      <c r="D341" s="128">
        <f t="shared" si="21"/>
        <v>5145.2765167783191</v>
      </c>
      <c r="E341" s="128">
        <f t="shared" ca="1" si="22"/>
        <v>-70214.135888056</v>
      </c>
      <c r="F341" s="128">
        <f t="shared" ca="1" si="23"/>
        <v>83433.378043759716</v>
      </c>
    </row>
    <row r="342" spans="1:6" x14ac:dyDescent="0.3">
      <c r="A342" s="73">
        <v>43349</v>
      </c>
      <c r="B342" s="130">
        <v>2878.0500489999999</v>
      </c>
      <c r="C342" s="125">
        <f t="shared" si="20"/>
        <v>5.6712094451634165E-3</v>
      </c>
      <c r="D342" s="128">
        <f t="shared" si="21"/>
        <v>5671.2094451634166</v>
      </c>
      <c r="E342" s="128">
        <f t="shared" ca="1" si="22"/>
        <v>-70214.135888056</v>
      </c>
      <c r="F342" s="128">
        <f t="shared" ca="1" si="23"/>
        <v>83433.378043759716</v>
      </c>
    </row>
    <row r="343" spans="1:6" x14ac:dyDescent="0.3">
      <c r="A343" s="73">
        <v>43348</v>
      </c>
      <c r="B343" s="130">
        <v>2888.6000979999999</v>
      </c>
      <c r="C343" s="125">
        <f t="shared" si="20"/>
        <v>8.9558140348717785E-3</v>
      </c>
      <c r="D343" s="128">
        <f t="shared" si="21"/>
        <v>8955.8140348717789</v>
      </c>
      <c r="E343" s="128">
        <f t="shared" ca="1" si="22"/>
        <v>-70214.135888056</v>
      </c>
      <c r="F343" s="128">
        <f t="shared" ca="1" si="23"/>
        <v>83433.378043759716</v>
      </c>
    </row>
    <row r="344" spans="1:6" x14ac:dyDescent="0.3">
      <c r="A344" s="73">
        <v>43347</v>
      </c>
      <c r="B344" s="130">
        <v>2896.719971</v>
      </c>
      <c r="C344" s="125">
        <f t="shared" si="20"/>
        <v>1.3884923721894538E-2</v>
      </c>
      <c r="D344" s="128">
        <f t="shared" si="21"/>
        <v>13884.923721894538</v>
      </c>
      <c r="E344" s="128">
        <f t="shared" ca="1" si="22"/>
        <v>-70214.135888056</v>
      </c>
      <c r="F344" s="128">
        <f t="shared" ca="1" si="23"/>
        <v>83433.378043759716</v>
      </c>
    </row>
    <row r="345" spans="1:6" x14ac:dyDescent="0.3">
      <c r="A345" s="73">
        <v>43343</v>
      </c>
      <c r="B345" s="130">
        <v>2901.5200199999999</v>
      </c>
      <c r="C345" s="125">
        <f t="shared" si="20"/>
        <v>1.8030805299970254E-2</v>
      </c>
      <c r="D345" s="128">
        <f t="shared" si="21"/>
        <v>18030.805299970252</v>
      </c>
      <c r="E345" s="128">
        <f t="shared" ca="1" si="22"/>
        <v>-70214.135888056</v>
      </c>
      <c r="F345" s="128">
        <f t="shared" ca="1" si="23"/>
        <v>83433.378043759716</v>
      </c>
    </row>
    <row r="346" spans="1:6" x14ac:dyDescent="0.3">
      <c r="A346" s="73">
        <v>43342</v>
      </c>
      <c r="B346" s="130">
        <v>2901.1298830000001</v>
      </c>
      <c r="C346" s="125">
        <f t="shared" si="20"/>
        <v>2.127650086961741E-2</v>
      </c>
      <c r="D346" s="128">
        <f t="shared" si="21"/>
        <v>21276.500869617408</v>
      </c>
      <c r="E346" s="128">
        <f t="shared" ca="1" si="22"/>
        <v>-70214.135888056</v>
      </c>
      <c r="F346" s="128">
        <f t="shared" ca="1" si="23"/>
        <v>83433.378043759716</v>
      </c>
    </row>
    <row r="347" spans="1:6" x14ac:dyDescent="0.3">
      <c r="A347" s="73">
        <v>43341</v>
      </c>
      <c r="B347" s="130">
        <v>2914.040039</v>
      </c>
      <c r="C347" s="125">
        <f t="shared" si="20"/>
        <v>3.3945123609895322E-2</v>
      </c>
      <c r="D347" s="128">
        <f t="shared" si="21"/>
        <v>33945.123609895323</v>
      </c>
      <c r="E347" s="128">
        <f t="shared" ca="1" si="22"/>
        <v>-70214.135888056</v>
      </c>
      <c r="F347" s="128">
        <f t="shared" ca="1" si="23"/>
        <v>83433.378043759716</v>
      </c>
    </row>
    <row r="348" spans="1:6" x14ac:dyDescent="0.3">
      <c r="A348" s="73">
        <v>43340</v>
      </c>
      <c r="B348" s="130">
        <v>2897.5200199999999</v>
      </c>
      <c r="C348" s="125">
        <f t="shared" si="20"/>
        <v>2.0267912150329082E-2</v>
      </c>
      <c r="D348" s="128">
        <f t="shared" si="21"/>
        <v>20267.912150329081</v>
      </c>
      <c r="E348" s="128">
        <f t="shared" ca="1" si="22"/>
        <v>-70214.135888056</v>
      </c>
      <c r="F348" s="128">
        <f t="shared" ca="1" si="23"/>
        <v>83433.378043759716</v>
      </c>
    </row>
    <row r="349" spans="1:6" x14ac:dyDescent="0.3">
      <c r="A349" s="73">
        <v>43339</v>
      </c>
      <c r="B349" s="130">
        <v>2896.73999</v>
      </c>
      <c r="C349" s="125">
        <f t="shared" si="20"/>
        <v>2.6510246463482989E-2</v>
      </c>
      <c r="D349" s="128">
        <f t="shared" si="21"/>
        <v>26510.246463482988</v>
      </c>
      <c r="E349" s="128">
        <f t="shared" ca="1" si="22"/>
        <v>-70214.135888056</v>
      </c>
      <c r="F349" s="128">
        <f t="shared" ca="1" si="23"/>
        <v>83433.378043759716</v>
      </c>
    </row>
    <row r="350" spans="1:6" x14ac:dyDescent="0.3">
      <c r="A350" s="73">
        <v>43336</v>
      </c>
      <c r="B350" s="130">
        <v>2874.6899410000001</v>
      </c>
      <c r="C350" s="125">
        <f t="shared" si="20"/>
        <v>1.4615538025239072E-2</v>
      </c>
      <c r="D350" s="128">
        <f t="shared" si="21"/>
        <v>14615.538025239071</v>
      </c>
      <c r="E350" s="128">
        <f t="shared" ca="1" si="22"/>
        <v>-70214.135888056</v>
      </c>
      <c r="F350" s="128">
        <f t="shared" ca="1" si="23"/>
        <v>83433.378043759716</v>
      </c>
    </row>
    <row r="351" spans="1:6" x14ac:dyDescent="0.3">
      <c r="A351" s="73">
        <v>43335</v>
      </c>
      <c r="B351" s="130">
        <v>2856.9799800000001</v>
      </c>
      <c r="C351" s="125">
        <f t="shared" si="20"/>
        <v>1.1914514073783078E-3</v>
      </c>
      <c r="D351" s="128">
        <f t="shared" si="21"/>
        <v>1191.4514073783077</v>
      </c>
      <c r="E351" s="128">
        <f t="shared" ca="1" si="22"/>
        <v>-70214.135888056</v>
      </c>
      <c r="F351" s="128">
        <f t="shared" ca="1" si="23"/>
        <v>83433.378043759716</v>
      </c>
    </row>
    <row r="352" spans="1:6" x14ac:dyDescent="0.3">
      <c r="A352" s="73">
        <v>43334</v>
      </c>
      <c r="B352" s="130">
        <v>2861.820068</v>
      </c>
      <c r="C352" s="125">
        <f t="shared" si="20"/>
        <v>1.4417598315590308E-3</v>
      </c>
      <c r="D352" s="128">
        <f t="shared" si="21"/>
        <v>1441.7598315590308</v>
      </c>
      <c r="E352" s="128">
        <f t="shared" ca="1" si="22"/>
        <v>-70214.135888056</v>
      </c>
      <c r="F352" s="128">
        <f t="shared" ca="1" si="23"/>
        <v>83433.378043759716</v>
      </c>
    </row>
    <row r="353" spans="1:6" x14ac:dyDescent="0.3">
      <c r="A353" s="73">
        <v>43333</v>
      </c>
      <c r="B353" s="130">
        <v>2862.959961</v>
      </c>
      <c r="C353" s="125">
        <f t="shared" si="20"/>
        <v>1.5777816919348986E-3</v>
      </c>
      <c r="D353" s="128">
        <f t="shared" si="21"/>
        <v>1577.7816919348986</v>
      </c>
      <c r="E353" s="128">
        <f t="shared" ca="1" si="22"/>
        <v>-70214.135888056</v>
      </c>
      <c r="F353" s="128">
        <f t="shared" ca="1" si="23"/>
        <v>83433.378043759716</v>
      </c>
    </row>
    <row r="354" spans="1:6" x14ac:dyDescent="0.3">
      <c r="A354" s="73">
        <v>43332</v>
      </c>
      <c r="B354" s="130">
        <v>2857.0500489999999</v>
      </c>
      <c r="C354" s="125">
        <f t="shared" si="20"/>
        <v>2.333057545832018E-3</v>
      </c>
      <c r="D354" s="128">
        <f t="shared" si="21"/>
        <v>2333.0575458320181</v>
      </c>
      <c r="E354" s="128">
        <f t="shared" ca="1" si="22"/>
        <v>-70214.135888056</v>
      </c>
      <c r="F354" s="128">
        <f t="shared" ca="1" si="23"/>
        <v>83433.378043759716</v>
      </c>
    </row>
    <row r="355" spans="1:6" x14ac:dyDescent="0.3">
      <c r="A355" s="73">
        <v>43329</v>
      </c>
      <c r="B355" s="130">
        <v>2850.1298830000001</v>
      </c>
      <c r="C355" s="125">
        <f t="shared" si="20"/>
        <v>3.4431618154699972E-3</v>
      </c>
      <c r="D355" s="128">
        <f t="shared" si="21"/>
        <v>3443.1618154699972</v>
      </c>
      <c r="E355" s="128">
        <f t="shared" ca="1" si="22"/>
        <v>-70214.135888056</v>
      </c>
      <c r="F355" s="128">
        <f t="shared" ca="1" si="23"/>
        <v>83433.378043759716</v>
      </c>
    </row>
    <row r="356" spans="1:6" x14ac:dyDescent="0.3">
      <c r="A356" s="73">
        <v>43328</v>
      </c>
      <c r="B356" s="130">
        <v>2840.6899410000001</v>
      </c>
      <c r="C356" s="125">
        <f t="shared" si="20"/>
        <v>4.7643869731281985E-3</v>
      </c>
      <c r="D356" s="128">
        <f t="shared" si="21"/>
        <v>4764.3869731281984</v>
      </c>
      <c r="E356" s="128">
        <f t="shared" ca="1" si="22"/>
        <v>-70214.135888056</v>
      </c>
      <c r="F356" s="128">
        <f t="shared" ca="1" si="23"/>
        <v>83433.378043759716</v>
      </c>
    </row>
    <row r="357" spans="1:6" x14ac:dyDescent="0.3">
      <c r="A357" s="73">
        <v>43327</v>
      </c>
      <c r="B357" s="130">
        <v>2818.3701169999999</v>
      </c>
      <c r="C357" s="125">
        <f t="shared" si="20"/>
        <v>1.7807922944290677E-3</v>
      </c>
      <c r="D357" s="128">
        <f t="shared" si="21"/>
        <v>1780.7922944290676</v>
      </c>
      <c r="E357" s="128">
        <f t="shared" ca="1" si="22"/>
        <v>-70214.135888056</v>
      </c>
      <c r="F357" s="128">
        <f t="shared" ca="1" si="23"/>
        <v>83433.378043759716</v>
      </c>
    </row>
    <row r="358" spans="1:6" x14ac:dyDescent="0.3">
      <c r="A358" s="73">
        <v>43326</v>
      </c>
      <c r="B358" s="130">
        <v>2839.959961</v>
      </c>
      <c r="C358" s="125">
        <f t="shared" si="20"/>
        <v>8.404646422143669E-3</v>
      </c>
      <c r="D358" s="128">
        <f t="shared" si="21"/>
        <v>8404.646422143669</v>
      </c>
      <c r="E358" s="128">
        <f t="shared" ca="1" si="22"/>
        <v>-70214.135888056</v>
      </c>
      <c r="F358" s="128">
        <f t="shared" ca="1" si="23"/>
        <v>83433.378043759716</v>
      </c>
    </row>
    <row r="359" spans="1:6" x14ac:dyDescent="0.3">
      <c r="A359" s="73">
        <v>43325</v>
      </c>
      <c r="B359" s="130">
        <v>2821.929932</v>
      </c>
      <c r="C359" s="125">
        <f t="shared" si="20"/>
        <v>6.897107444545636E-3</v>
      </c>
      <c r="D359" s="128">
        <f t="shared" si="21"/>
        <v>6897.1074445456361</v>
      </c>
      <c r="E359" s="128">
        <f t="shared" ca="1" si="22"/>
        <v>-70214.135888056</v>
      </c>
      <c r="F359" s="128">
        <f t="shared" ca="1" si="23"/>
        <v>83433.378043759716</v>
      </c>
    </row>
    <row r="360" spans="1:6" x14ac:dyDescent="0.3">
      <c r="A360" s="73">
        <v>43322</v>
      </c>
      <c r="B360" s="130">
        <v>2833.280029</v>
      </c>
      <c r="C360" s="125">
        <f t="shared" si="20"/>
        <v>5.1297921297472904E-3</v>
      </c>
      <c r="D360" s="128">
        <f t="shared" si="21"/>
        <v>5129.7921297472903</v>
      </c>
      <c r="E360" s="128">
        <f t="shared" ca="1" si="22"/>
        <v>-70214.135888056</v>
      </c>
      <c r="F360" s="128">
        <f t="shared" ca="1" si="23"/>
        <v>83433.378043759716</v>
      </c>
    </row>
    <row r="361" spans="1:6" x14ac:dyDescent="0.3">
      <c r="A361" s="73">
        <v>43321</v>
      </c>
      <c r="B361" s="130">
        <v>2853.580078</v>
      </c>
      <c r="C361" s="125">
        <f t="shared" si="20"/>
        <v>5.6882744077788594E-3</v>
      </c>
      <c r="D361" s="128">
        <f t="shared" si="21"/>
        <v>5688.2744077788593</v>
      </c>
      <c r="E361" s="128">
        <f t="shared" ca="1" si="22"/>
        <v>-70214.135888056</v>
      </c>
      <c r="F361" s="128">
        <f t="shared" ca="1" si="23"/>
        <v>83433.378043759716</v>
      </c>
    </row>
    <row r="362" spans="1:6" x14ac:dyDescent="0.3">
      <c r="A362" s="73">
        <v>43320</v>
      </c>
      <c r="B362" s="130">
        <v>2857.6999510000001</v>
      </c>
      <c r="C362" s="125">
        <f t="shared" si="20"/>
        <v>4.0862953905322907E-3</v>
      </c>
      <c r="D362" s="128">
        <f t="shared" si="21"/>
        <v>4086.2953905322906</v>
      </c>
      <c r="E362" s="128">
        <f t="shared" ca="1" si="22"/>
        <v>-70214.135888056</v>
      </c>
      <c r="F362" s="128">
        <f t="shared" ca="1" si="23"/>
        <v>83433.378043759716</v>
      </c>
    </row>
    <row r="363" spans="1:6" x14ac:dyDescent="0.3">
      <c r="A363" s="73">
        <v>43319</v>
      </c>
      <c r="B363" s="130">
        <v>2858.4499510000001</v>
      </c>
      <c r="C363" s="125">
        <f t="shared" si="20"/>
        <v>1.3491012027414317E-2</v>
      </c>
      <c r="D363" s="128">
        <f t="shared" si="21"/>
        <v>13491.012027414317</v>
      </c>
      <c r="E363" s="128">
        <f t="shared" ca="1" si="22"/>
        <v>-70214.135888056</v>
      </c>
      <c r="F363" s="128">
        <f t="shared" ca="1" si="23"/>
        <v>83433.378043759716</v>
      </c>
    </row>
    <row r="364" spans="1:6" x14ac:dyDescent="0.3">
      <c r="A364" s="73">
        <v>43318</v>
      </c>
      <c r="B364" s="130">
        <v>2850.3999020000001</v>
      </c>
      <c r="C364" s="125">
        <f t="shared" si="20"/>
        <v>1.5468554214626007E-2</v>
      </c>
      <c r="D364" s="128">
        <f t="shared" si="21"/>
        <v>15468.554214626007</v>
      </c>
      <c r="E364" s="128">
        <f t="shared" ca="1" si="22"/>
        <v>-70214.135888056</v>
      </c>
      <c r="F364" s="128">
        <f t="shared" ca="1" si="23"/>
        <v>83433.378043759716</v>
      </c>
    </row>
    <row r="365" spans="1:6" x14ac:dyDescent="0.3">
      <c r="A365" s="73">
        <v>43315</v>
      </c>
      <c r="B365" s="130">
        <v>2840.3500979999999</v>
      </c>
      <c r="C365" s="125">
        <f t="shared" si="20"/>
        <v>1.3748164209692604E-2</v>
      </c>
      <c r="D365" s="128">
        <f t="shared" si="21"/>
        <v>13748.164209692604</v>
      </c>
      <c r="E365" s="128">
        <f t="shared" ca="1" si="22"/>
        <v>-70214.135888056</v>
      </c>
      <c r="F365" s="128">
        <f t="shared" ca="1" si="23"/>
        <v>83433.378043759716</v>
      </c>
    </row>
    <row r="366" spans="1:6" x14ac:dyDescent="0.3">
      <c r="A366" s="73">
        <v>43314</v>
      </c>
      <c r="B366" s="130">
        <v>2827.219971</v>
      </c>
      <c r="C366" s="125">
        <f t="shared" si="20"/>
        <v>8.1048536743038024E-3</v>
      </c>
      <c r="D366" s="128">
        <f t="shared" si="21"/>
        <v>8104.8536743038021</v>
      </c>
      <c r="E366" s="128">
        <f t="shared" ca="1" si="22"/>
        <v>-70214.135888056</v>
      </c>
      <c r="F366" s="128">
        <f t="shared" ca="1" si="23"/>
        <v>83433.378043759716</v>
      </c>
    </row>
    <row r="367" spans="1:6" x14ac:dyDescent="0.3">
      <c r="A367" s="73">
        <v>43313</v>
      </c>
      <c r="B367" s="130">
        <v>2813.360107</v>
      </c>
      <c r="C367" s="125">
        <f t="shared" si="20"/>
        <v>-8.0266865063027826E-4</v>
      </c>
      <c r="D367" s="128">
        <f t="shared" si="21"/>
        <v>-802.66865063027831</v>
      </c>
      <c r="E367" s="128">
        <f t="shared" ca="1" si="22"/>
        <v>-70214.135888056</v>
      </c>
      <c r="F367" s="128">
        <f t="shared" ca="1" si="23"/>
        <v>83433.378043759716</v>
      </c>
    </row>
    <row r="368" spans="1:6" x14ac:dyDescent="0.3">
      <c r="A368" s="73">
        <v>43312</v>
      </c>
      <c r="B368" s="130">
        <v>2816.290039</v>
      </c>
      <c r="C368" s="125">
        <f t="shared" si="20"/>
        <v>2.3989570865268206E-3</v>
      </c>
      <c r="D368" s="128">
        <f t="shared" si="21"/>
        <v>2398.9570865268206</v>
      </c>
      <c r="E368" s="128">
        <f t="shared" ca="1" si="22"/>
        <v>-70214.135888056</v>
      </c>
      <c r="F368" s="128">
        <f t="shared" ca="1" si="23"/>
        <v>83433.378043759716</v>
      </c>
    </row>
    <row r="369" spans="1:6" x14ac:dyDescent="0.3">
      <c r="A369" s="73">
        <v>43311</v>
      </c>
      <c r="B369" s="130">
        <v>2802.6000979999999</v>
      </c>
      <c r="C369" s="125">
        <f t="shared" si="20"/>
        <v>1.4901806017417751E-3</v>
      </c>
      <c r="D369" s="128">
        <f t="shared" si="21"/>
        <v>1490.180601741775</v>
      </c>
      <c r="E369" s="128">
        <f t="shared" ca="1" si="22"/>
        <v>-70214.135888056</v>
      </c>
      <c r="F369" s="128">
        <f t="shared" ca="1" si="23"/>
        <v>83433.378043759716</v>
      </c>
    </row>
    <row r="370" spans="1:6" x14ac:dyDescent="0.3">
      <c r="A370" s="73">
        <v>43308</v>
      </c>
      <c r="B370" s="130">
        <v>2818.820068</v>
      </c>
      <c r="C370" s="125">
        <f t="shared" si="20"/>
        <v>6.2506500998502634E-3</v>
      </c>
      <c r="D370" s="128">
        <f t="shared" si="21"/>
        <v>6250.6500998502634</v>
      </c>
      <c r="E370" s="128">
        <f t="shared" ca="1" si="22"/>
        <v>-70214.135888056</v>
      </c>
      <c r="F370" s="128">
        <f t="shared" ca="1" si="23"/>
        <v>83433.378043759716</v>
      </c>
    </row>
    <row r="371" spans="1:6" x14ac:dyDescent="0.3">
      <c r="A371" s="73">
        <v>43307</v>
      </c>
      <c r="B371" s="130">
        <v>2837.4399410000001</v>
      </c>
      <c r="C371" s="125">
        <f t="shared" si="20"/>
        <v>1.3990651953287525E-2</v>
      </c>
      <c r="D371" s="128">
        <f t="shared" si="21"/>
        <v>13990.651953287525</v>
      </c>
      <c r="E371" s="128">
        <f t="shared" ca="1" si="22"/>
        <v>-70214.135888056</v>
      </c>
      <c r="F371" s="128">
        <f t="shared" ca="1" si="23"/>
        <v>83433.378043759716</v>
      </c>
    </row>
    <row r="372" spans="1:6" x14ac:dyDescent="0.3">
      <c r="A372" s="73">
        <v>43306</v>
      </c>
      <c r="B372" s="130">
        <v>2846.070068</v>
      </c>
      <c r="C372" s="125">
        <f t="shared" si="20"/>
        <v>2.5973153575149732E-2</v>
      </c>
      <c r="D372" s="128">
        <f t="shared" si="21"/>
        <v>25973.153575149732</v>
      </c>
      <c r="E372" s="128">
        <f t="shared" ca="1" si="22"/>
        <v>-70214.135888056</v>
      </c>
      <c r="F372" s="128">
        <f t="shared" ca="1" si="23"/>
        <v>83433.378043759716</v>
      </c>
    </row>
    <row r="373" spans="1:6" x14ac:dyDescent="0.3">
      <c r="A373" s="73">
        <v>43305</v>
      </c>
      <c r="B373" s="130">
        <v>2820.3999020000001</v>
      </c>
      <c r="C373" s="125">
        <f t="shared" si="20"/>
        <v>9.5065619947536373E-3</v>
      </c>
      <c r="D373" s="128">
        <f t="shared" si="21"/>
        <v>9506.5619947536379</v>
      </c>
      <c r="E373" s="128">
        <f t="shared" ca="1" si="22"/>
        <v>-70214.135888056</v>
      </c>
      <c r="F373" s="128">
        <f t="shared" ca="1" si="23"/>
        <v>83433.378043759716</v>
      </c>
    </row>
    <row r="374" spans="1:6" x14ac:dyDescent="0.3">
      <c r="A374" s="73">
        <v>43304</v>
      </c>
      <c r="B374" s="130">
        <v>2806.9799800000001</v>
      </c>
      <c r="C374" s="125">
        <f t="shared" si="20"/>
        <v>8.1927679125326502E-3</v>
      </c>
      <c r="D374" s="128">
        <f t="shared" si="21"/>
        <v>8192.7679125326504</v>
      </c>
      <c r="E374" s="128">
        <f t="shared" ca="1" si="22"/>
        <v>-70214.135888056</v>
      </c>
      <c r="F374" s="128">
        <f t="shared" ca="1" si="23"/>
        <v>83433.378043759716</v>
      </c>
    </row>
    <row r="375" spans="1:6" x14ac:dyDescent="0.3">
      <c r="A375" s="73">
        <v>43301</v>
      </c>
      <c r="B375" s="130">
        <v>2801.830078</v>
      </c>
      <c r="C375" s="125">
        <f t="shared" si="20"/>
        <v>1.5222010480721027E-2</v>
      </c>
      <c r="D375" s="128">
        <f t="shared" si="21"/>
        <v>15222.010480721026</v>
      </c>
      <c r="E375" s="128">
        <f t="shared" ca="1" si="22"/>
        <v>-70214.135888056</v>
      </c>
      <c r="F375" s="128">
        <f t="shared" ca="1" si="23"/>
        <v>83433.378043759716</v>
      </c>
    </row>
    <row r="376" spans="1:6" x14ac:dyDescent="0.3">
      <c r="A376" s="73">
        <v>43300</v>
      </c>
      <c r="B376" s="130">
        <v>2804.48999</v>
      </c>
      <c r="C376" s="125">
        <f t="shared" si="20"/>
        <v>2.4804367573725505E-2</v>
      </c>
      <c r="D376" s="128">
        <f t="shared" si="21"/>
        <v>24804.367573725507</v>
      </c>
      <c r="E376" s="128">
        <f t="shared" ca="1" si="22"/>
        <v>-70214.135888056</v>
      </c>
      <c r="F376" s="128">
        <f t="shared" ca="1" si="23"/>
        <v>83433.378043759716</v>
      </c>
    </row>
    <row r="377" spans="1:6" x14ac:dyDescent="0.3">
      <c r="A377" s="73">
        <v>43299</v>
      </c>
      <c r="B377" s="130">
        <v>2815.6201169999999</v>
      </c>
      <c r="C377" s="125">
        <f t="shared" si="20"/>
        <v>3.7741188364561085E-2</v>
      </c>
      <c r="D377" s="128">
        <f t="shared" si="21"/>
        <v>37741.188364561087</v>
      </c>
      <c r="E377" s="128">
        <f t="shared" ca="1" si="22"/>
        <v>-70214.135888056</v>
      </c>
      <c r="F377" s="128">
        <f t="shared" ca="1" si="23"/>
        <v>83433.378043759716</v>
      </c>
    </row>
    <row r="378" spans="1:6" x14ac:dyDescent="0.3">
      <c r="A378" s="73">
        <v>43298</v>
      </c>
      <c r="B378" s="130">
        <v>2809.5500489999999</v>
      </c>
      <c r="C378" s="125">
        <f t="shared" si="20"/>
        <v>3.0380967974173112E-2</v>
      </c>
      <c r="D378" s="128">
        <f t="shared" si="21"/>
        <v>30380.967974173112</v>
      </c>
      <c r="E378" s="128">
        <f t="shared" ca="1" si="22"/>
        <v>-70214.135888056</v>
      </c>
      <c r="F378" s="128">
        <f t="shared" ca="1" si="23"/>
        <v>83433.378043759716</v>
      </c>
    </row>
    <row r="379" spans="1:6" x14ac:dyDescent="0.3">
      <c r="A379" s="73">
        <v>43297</v>
      </c>
      <c r="B379" s="130">
        <v>2798.429932</v>
      </c>
      <c r="C379" s="125">
        <f t="shared" si="20"/>
        <v>2.9451403434479495E-2</v>
      </c>
      <c r="D379" s="128">
        <f t="shared" si="21"/>
        <v>29451.403434479496</v>
      </c>
      <c r="E379" s="128">
        <f t="shared" ca="1" si="22"/>
        <v>-70214.135888056</v>
      </c>
      <c r="F379" s="128">
        <f t="shared" ca="1" si="23"/>
        <v>83433.378043759716</v>
      </c>
    </row>
    <row r="380" spans="1:6" x14ac:dyDescent="0.3">
      <c r="A380" s="73">
        <v>43294</v>
      </c>
      <c r="B380" s="130">
        <v>2801.3100589999999</v>
      </c>
      <c r="C380" s="125">
        <f t="shared" si="20"/>
        <v>3.1292451212764805E-2</v>
      </c>
      <c r="D380" s="128">
        <f t="shared" si="21"/>
        <v>31292.451212764805</v>
      </c>
      <c r="E380" s="128">
        <f t="shared" ca="1" si="22"/>
        <v>-70214.135888056</v>
      </c>
      <c r="F380" s="128">
        <f t="shared" ca="1" si="23"/>
        <v>83433.378043759716</v>
      </c>
    </row>
    <row r="381" spans="1:6" x14ac:dyDescent="0.3">
      <c r="A381" s="73">
        <v>43293</v>
      </c>
      <c r="B381" s="130">
        <v>2798.290039</v>
      </c>
      <c r="C381" s="125">
        <f t="shared" si="20"/>
        <v>3.6545808231446264E-2</v>
      </c>
      <c r="D381" s="128">
        <f t="shared" si="21"/>
        <v>36545.808231446266</v>
      </c>
      <c r="E381" s="128">
        <f t="shared" ca="1" si="22"/>
        <v>-70214.135888056</v>
      </c>
      <c r="F381" s="128">
        <f t="shared" ca="1" si="23"/>
        <v>83433.378043759716</v>
      </c>
    </row>
    <row r="382" spans="1:6" x14ac:dyDescent="0.3">
      <c r="A382" s="73">
        <v>43292</v>
      </c>
      <c r="B382" s="130">
        <v>2774.0200199999999</v>
      </c>
      <c r="C382" s="125">
        <f t="shared" si="20"/>
        <v>1.8714225869375101E-2</v>
      </c>
      <c r="D382" s="128">
        <f t="shared" si="21"/>
        <v>18714.225869375099</v>
      </c>
      <c r="E382" s="128">
        <f t="shared" ca="1" si="22"/>
        <v>-70214.135888056</v>
      </c>
      <c r="F382" s="128">
        <f t="shared" ca="1" si="23"/>
        <v>83433.378043759716</v>
      </c>
    </row>
    <row r="383" spans="1:6" x14ac:dyDescent="0.3">
      <c r="A383" s="73">
        <v>43291</v>
      </c>
      <c r="B383" s="130">
        <v>2793.8400879999999</v>
      </c>
      <c r="C383" s="125">
        <f t="shared" si="20"/>
        <v>2.8254707489567821E-2</v>
      </c>
      <c r="D383" s="128">
        <f t="shared" si="21"/>
        <v>28254.70748956782</v>
      </c>
      <c r="E383" s="128">
        <f t="shared" ca="1" si="22"/>
        <v>-70214.135888056</v>
      </c>
      <c r="F383" s="128">
        <f t="shared" ca="1" si="23"/>
        <v>83433.378043759716</v>
      </c>
    </row>
    <row r="384" spans="1:6" x14ac:dyDescent="0.3">
      <c r="A384" s="73">
        <v>43290</v>
      </c>
      <c r="B384" s="130">
        <v>2784.169922</v>
      </c>
      <c r="C384" s="125">
        <f t="shared" si="20"/>
        <v>1.0632056657259303E-2</v>
      </c>
      <c r="D384" s="128">
        <f t="shared" si="21"/>
        <v>10632.056657259303</v>
      </c>
      <c r="E384" s="128">
        <f t="shared" ca="1" si="22"/>
        <v>-70214.135888056</v>
      </c>
      <c r="F384" s="128">
        <f t="shared" ca="1" si="23"/>
        <v>83433.378043759716</v>
      </c>
    </row>
    <row r="385" spans="1:6" x14ac:dyDescent="0.3">
      <c r="A385" s="73">
        <v>43287</v>
      </c>
      <c r="B385" s="130">
        <v>2759.820068</v>
      </c>
      <c r="C385" s="125">
        <f t="shared" si="20"/>
        <v>3.6585221849960714E-3</v>
      </c>
      <c r="D385" s="128">
        <f t="shared" si="21"/>
        <v>3658.5221849960712</v>
      </c>
      <c r="E385" s="128">
        <f t="shared" ca="1" si="22"/>
        <v>-70214.135888056</v>
      </c>
      <c r="F385" s="128">
        <f t="shared" ca="1" si="23"/>
        <v>83433.378043759716</v>
      </c>
    </row>
    <row r="386" spans="1:6" x14ac:dyDescent="0.3">
      <c r="A386" s="73">
        <v>43286</v>
      </c>
      <c r="B386" s="130">
        <v>2736.610107</v>
      </c>
      <c r="C386" s="125">
        <f t="shared" si="20"/>
        <v>-1.1097365048270191E-2</v>
      </c>
      <c r="D386" s="128">
        <f t="shared" si="21"/>
        <v>-11097.365048270191</v>
      </c>
      <c r="E386" s="128">
        <f t="shared" ca="1" si="22"/>
        <v>-70214.135888056</v>
      </c>
      <c r="F386" s="128">
        <f t="shared" ca="1" si="23"/>
        <v>83433.378043759716</v>
      </c>
    </row>
    <row r="387" spans="1:6" x14ac:dyDescent="0.3">
      <c r="A387" s="73">
        <v>43284</v>
      </c>
      <c r="B387" s="130">
        <v>2713.219971</v>
      </c>
      <c r="C387" s="125">
        <f t="shared" si="20"/>
        <v>-1.7870952775242088E-2</v>
      </c>
      <c r="D387" s="128">
        <f t="shared" si="21"/>
        <v>-17870.952775242087</v>
      </c>
      <c r="E387" s="128">
        <f t="shared" ca="1" si="22"/>
        <v>-70214.135888056</v>
      </c>
      <c r="F387" s="128">
        <f t="shared" ca="1" si="23"/>
        <v>83433.378043759716</v>
      </c>
    </row>
    <row r="388" spans="1:6" x14ac:dyDescent="0.3">
      <c r="A388" s="73">
        <v>43283</v>
      </c>
      <c r="B388" s="130">
        <v>2726.709961</v>
      </c>
      <c r="C388" s="125">
        <f t="shared" si="20"/>
        <v>-1.6959004596665106E-2</v>
      </c>
      <c r="D388" s="128">
        <f t="shared" si="21"/>
        <v>-16959.004596665105</v>
      </c>
      <c r="E388" s="128">
        <f t="shared" ca="1" si="22"/>
        <v>-70214.135888056</v>
      </c>
      <c r="F388" s="128">
        <f t="shared" ca="1" si="23"/>
        <v>83433.378043759716</v>
      </c>
    </row>
    <row r="389" spans="1:6" x14ac:dyDescent="0.3">
      <c r="A389" s="73">
        <v>43280</v>
      </c>
      <c r="B389" s="130">
        <v>2718.3701169999999</v>
      </c>
      <c r="C389" s="125">
        <f t="shared" si="20"/>
        <v>-2.2049386234412216E-2</v>
      </c>
      <c r="D389" s="128">
        <f t="shared" si="21"/>
        <v>-22049.386234412217</v>
      </c>
      <c r="E389" s="128">
        <f t="shared" ca="1" si="22"/>
        <v>-70214.135888056</v>
      </c>
      <c r="F389" s="128">
        <f t="shared" ca="1" si="23"/>
        <v>83433.378043759716</v>
      </c>
    </row>
    <row r="390" spans="1:6" x14ac:dyDescent="0.3">
      <c r="A390" s="73">
        <v>43279</v>
      </c>
      <c r="B390" s="130">
        <v>2716.3100589999999</v>
      </c>
      <c r="C390" s="125">
        <f t="shared" si="20"/>
        <v>-2.3784427343079173E-2</v>
      </c>
      <c r="D390" s="128">
        <f t="shared" si="21"/>
        <v>-23784.427343079173</v>
      </c>
      <c r="E390" s="128">
        <f t="shared" ca="1" si="22"/>
        <v>-70214.135888056</v>
      </c>
      <c r="F390" s="128">
        <f t="shared" ca="1" si="23"/>
        <v>83433.378043759716</v>
      </c>
    </row>
    <row r="391" spans="1:6" x14ac:dyDescent="0.3">
      <c r="A391" s="73">
        <v>43278</v>
      </c>
      <c r="B391" s="130">
        <v>2699.6298830000001</v>
      </c>
      <c r="C391" s="125">
        <f t="shared" si="20"/>
        <v>-2.7381172275698584E-2</v>
      </c>
      <c r="D391" s="128">
        <f t="shared" si="21"/>
        <v>-27381.172275698584</v>
      </c>
      <c r="E391" s="128">
        <f t="shared" ca="1" si="22"/>
        <v>-70214.135888056</v>
      </c>
      <c r="F391" s="128">
        <f t="shared" ca="1" si="23"/>
        <v>83433.378043759716</v>
      </c>
    </row>
    <row r="392" spans="1:6" x14ac:dyDescent="0.3">
      <c r="A392" s="73">
        <v>43277</v>
      </c>
      <c r="B392" s="130">
        <v>2723.0600589999999</v>
      </c>
      <c r="C392" s="125">
        <f t="shared" ref="C392:C455" si="24">B392/B402-1</f>
        <v>-2.2889655617207127E-2</v>
      </c>
      <c r="D392" s="128">
        <f t="shared" ref="D392:D455" si="25">C392*$B$5</f>
        <v>-22889.655617207129</v>
      </c>
      <c r="E392" s="128">
        <f t="shared" ref="E392:E455" ca="1" si="26">_xlfn.PERCENTILE.INC(OFFSET(D392,0,0,Window),1-VaRLevel)</f>
        <v>-70214.135888056</v>
      </c>
      <c r="F392" s="128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0">
        <v>2717.070068</v>
      </c>
      <c r="C393" s="125">
        <f t="shared" si="24"/>
        <v>-2.3339299784327805E-2</v>
      </c>
      <c r="D393" s="128">
        <f t="shared" si="25"/>
        <v>-23339.299784327806</v>
      </c>
      <c r="E393" s="128">
        <f t="shared" ca="1" si="26"/>
        <v>-70214.135888056</v>
      </c>
      <c r="F393" s="128">
        <f t="shared" ca="1" si="27"/>
        <v>83433.378043759716</v>
      </c>
    </row>
    <row r="394" spans="1:6" x14ac:dyDescent="0.3">
      <c r="A394" s="73">
        <v>43273</v>
      </c>
      <c r="B394" s="130">
        <v>2754.8798830000001</v>
      </c>
      <c r="C394" s="125">
        <f t="shared" si="24"/>
        <v>-8.6901349564365571E-3</v>
      </c>
      <c r="D394" s="128">
        <f t="shared" si="25"/>
        <v>-8690.1349564365573</v>
      </c>
      <c r="E394" s="128">
        <f t="shared" ca="1" si="26"/>
        <v>-70214.135888056</v>
      </c>
      <c r="F394" s="128">
        <f t="shared" ca="1" si="27"/>
        <v>83433.378043759716</v>
      </c>
    </row>
    <row r="395" spans="1:6" x14ac:dyDescent="0.3">
      <c r="A395" s="73">
        <v>43272</v>
      </c>
      <c r="B395" s="130">
        <v>2749.76001</v>
      </c>
      <c r="C395" s="125">
        <f t="shared" si="24"/>
        <v>-7.4394778060623556E-3</v>
      </c>
      <c r="D395" s="128">
        <f t="shared" si="25"/>
        <v>-7439.4778060623557</v>
      </c>
      <c r="E395" s="128">
        <f t="shared" ca="1" si="26"/>
        <v>-70214.135888056</v>
      </c>
      <c r="F395" s="128">
        <f t="shared" ca="1" si="27"/>
        <v>83433.378043759716</v>
      </c>
    </row>
    <row r="396" spans="1:6" x14ac:dyDescent="0.3">
      <c r="A396" s="73">
        <v>43271</v>
      </c>
      <c r="B396" s="130">
        <v>2767.320068</v>
      </c>
      <c r="C396" s="125">
        <f t="shared" si="24"/>
        <v>-1.8143559875892779E-3</v>
      </c>
      <c r="D396" s="128">
        <f t="shared" si="25"/>
        <v>-1814.3559875892779</v>
      </c>
      <c r="E396" s="128">
        <f t="shared" ca="1" si="26"/>
        <v>-70214.135888056</v>
      </c>
      <c r="F396" s="128">
        <f t="shared" ca="1" si="27"/>
        <v>83433.378043759716</v>
      </c>
    </row>
    <row r="397" spans="1:6" x14ac:dyDescent="0.3">
      <c r="A397" s="73">
        <v>43270</v>
      </c>
      <c r="B397" s="130">
        <v>2762.5900879999999</v>
      </c>
      <c r="C397" s="125">
        <f t="shared" si="24"/>
        <v>5.0167486736683031E-3</v>
      </c>
      <c r="D397" s="128">
        <f t="shared" si="25"/>
        <v>5016.7486736683031</v>
      </c>
      <c r="E397" s="128">
        <f t="shared" ca="1" si="26"/>
        <v>-70214.135888056</v>
      </c>
      <c r="F397" s="128">
        <f t="shared" ca="1" si="27"/>
        <v>83433.378043759716</v>
      </c>
    </row>
    <row r="398" spans="1:6" x14ac:dyDescent="0.3">
      <c r="A398" s="73">
        <v>43269</v>
      </c>
      <c r="B398" s="130">
        <v>2773.75</v>
      </c>
      <c r="C398" s="125">
        <f t="shared" si="24"/>
        <v>9.7856403306599837E-3</v>
      </c>
      <c r="D398" s="128">
        <f t="shared" si="25"/>
        <v>9785.6403306599841</v>
      </c>
      <c r="E398" s="128">
        <f t="shared" ca="1" si="26"/>
        <v>-70214.135888056</v>
      </c>
      <c r="F398" s="128">
        <f t="shared" ca="1" si="27"/>
        <v>83433.378043759716</v>
      </c>
    </row>
    <row r="399" spans="1:6" x14ac:dyDescent="0.3">
      <c r="A399" s="73">
        <v>43266</v>
      </c>
      <c r="B399" s="130">
        <v>2779.6599120000001</v>
      </c>
      <c r="C399" s="125">
        <f t="shared" si="24"/>
        <v>1.6470220020691873E-2</v>
      </c>
      <c r="D399" s="128">
        <f t="shared" si="25"/>
        <v>16470.220020691871</v>
      </c>
      <c r="E399" s="128">
        <f t="shared" ca="1" si="26"/>
        <v>-70214.135888056</v>
      </c>
      <c r="F399" s="128">
        <f t="shared" ca="1" si="27"/>
        <v>83433.378043759716</v>
      </c>
    </row>
    <row r="400" spans="1:6" x14ac:dyDescent="0.3">
      <c r="A400" s="73">
        <v>43265</v>
      </c>
      <c r="B400" s="130">
        <v>2782.48999</v>
      </c>
      <c r="C400" s="125">
        <f t="shared" si="24"/>
        <v>2.8544274482441567E-2</v>
      </c>
      <c r="D400" s="128">
        <f t="shared" si="25"/>
        <v>28544.274482441568</v>
      </c>
      <c r="E400" s="128">
        <f t="shared" ca="1" si="26"/>
        <v>-70214.135888056</v>
      </c>
      <c r="F400" s="128">
        <f t="shared" ca="1" si="27"/>
        <v>83433.378043759716</v>
      </c>
    </row>
    <row r="401" spans="1:6" x14ac:dyDescent="0.3">
      <c r="A401" s="73">
        <v>43264</v>
      </c>
      <c r="B401" s="130">
        <v>2775.6298830000001</v>
      </c>
      <c r="C401" s="125">
        <f t="shared" si="24"/>
        <v>1.8949957162602393E-2</v>
      </c>
      <c r="D401" s="128">
        <f t="shared" si="25"/>
        <v>18949.957162602394</v>
      </c>
      <c r="E401" s="128">
        <f t="shared" ca="1" si="26"/>
        <v>-70214.135888056</v>
      </c>
      <c r="F401" s="128">
        <f t="shared" ca="1" si="27"/>
        <v>83433.378043759716</v>
      </c>
    </row>
    <row r="402" spans="1:6" x14ac:dyDescent="0.3">
      <c r="A402" s="73">
        <v>43263</v>
      </c>
      <c r="B402" s="130">
        <v>2786.8500979999999</v>
      </c>
      <c r="C402" s="125">
        <f t="shared" si="24"/>
        <v>3.6057633907278897E-2</v>
      </c>
      <c r="D402" s="128">
        <f t="shared" si="25"/>
        <v>36057.633907278898</v>
      </c>
      <c r="E402" s="128">
        <f t="shared" ca="1" si="26"/>
        <v>-70214.135888056</v>
      </c>
      <c r="F402" s="128">
        <f t="shared" ca="1" si="27"/>
        <v>83433.378043759716</v>
      </c>
    </row>
    <row r="403" spans="1:6" x14ac:dyDescent="0.3">
      <c r="A403" s="73">
        <v>43262</v>
      </c>
      <c r="B403" s="130">
        <v>2782</v>
      </c>
      <c r="C403" s="125">
        <f t="shared" si="24"/>
        <v>2.229421652686403E-2</v>
      </c>
      <c r="D403" s="128">
        <f t="shared" si="25"/>
        <v>22294.216526864031</v>
      </c>
      <c r="E403" s="128">
        <f t="shared" ca="1" si="26"/>
        <v>-70214.135888056</v>
      </c>
      <c r="F403" s="128">
        <f t="shared" ca="1" si="27"/>
        <v>83433.378043759716</v>
      </c>
    </row>
    <row r="404" spans="1:6" x14ac:dyDescent="0.3">
      <c r="A404" s="73">
        <v>43259</v>
      </c>
      <c r="B404" s="130">
        <v>2779.030029</v>
      </c>
      <c r="C404" s="125">
        <f t="shared" si="24"/>
        <v>1.8795648741840809E-2</v>
      </c>
      <c r="D404" s="128">
        <f t="shared" si="25"/>
        <v>18795.648741840811</v>
      </c>
      <c r="E404" s="128">
        <f t="shared" ca="1" si="26"/>
        <v>-70214.135888056</v>
      </c>
      <c r="F404" s="128">
        <f t="shared" ca="1" si="27"/>
        <v>83433.378043759716</v>
      </c>
    </row>
    <row r="405" spans="1:6" x14ac:dyDescent="0.3">
      <c r="A405" s="73">
        <v>43258</v>
      </c>
      <c r="B405" s="130">
        <v>2770.3701169999999</v>
      </c>
      <c r="C405" s="125">
        <f t="shared" si="24"/>
        <v>1.356609707382761E-2</v>
      </c>
      <c r="D405" s="128">
        <f t="shared" si="25"/>
        <v>13566.09707382761</v>
      </c>
      <c r="E405" s="128">
        <f t="shared" ca="1" si="26"/>
        <v>-70214.135888056</v>
      </c>
      <c r="F405" s="128">
        <f t="shared" ca="1" si="27"/>
        <v>83433.378043759716</v>
      </c>
    </row>
    <row r="406" spans="1:6" x14ac:dyDescent="0.3">
      <c r="A406" s="73">
        <v>43257</v>
      </c>
      <c r="B406" s="130">
        <v>2772.3500979999999</v>
      </c>
      <c r="C406" s="125">
        <f t="shared" si="24"/>
        <v>1.7585323236163797E-2</v>
      </c>
      <c r="D406" s="128">
        <f t="shared" si="25"/>
        <v>17585.323236163797</v>
      </c>
      <c r="E406" s="128">
        <f t="shared" ca="1" si="26"/>
        <v>-70214.135888056</v>
      </c>
      <c r="F406" s="128">
        <f t="shared" ca="1" si="27"/>
        <v>83433.378043759716</v>
      </c>
    </row>
    <row r="407" spans="1:6" x14ac:dyDescent="0.3">
      <c r="A407" s="73">
        <v>43256</v>
      </c>
      <c r="B407" s="130">
        <v>2748.8000489999999</v>
      </c>
      <c r="C407" s="125">
        <f t="shared" si="24"/>
        <v>5.7775269546123109E-3</v>
      </c>
      <c r="D407" s="128">
        <f t="shared" si="25"/>
        <v>5777.5269546123109</v>
      </c>
      <c r="E407" s="128">
        <f t="shared" ca="1" si="26"/>
        <v>-70214.135888056</v>
      </c>
      <c r="F407" s="128">
        <f t="shared" ca="1" si="27"/>
        <v>83433.378043759716</v>
      </c>
    </row>
    <row r="408" spans="1:6" x14ac:dyDescent="0.3">
      <c r="A408" s="73">
        <v>43255</v>
      </c>
      <c r="B408" s="130">
        <v>2746.8701169999999</v>
      </c>
      <c r="C408" s="125">
        <f t="shared" si="24"/>
        <v>1.2495584677446381E-2</v>
      </c>
      <c r="D408" s="128">
        <f t="shared" si="25"/>
        <v>12495.584677446381</v>
      </c>
      <c r="E408" s="128">
        <f t="shared" ca="1" si="26"/>
        <v>-70214.135888056</v>
      </c>
      <c r="F408" s="128">
        <f t="shared" ca="1" si="27"/>
        <v>83433.378043759716</v>
      </c>
    </row>
    <row r="409" spans="1:6" x14ac:dyDescent="0.3">
      <c r="A409" s="73">
        <v>43252</v>
      </c>
      <c r="B409" s="130">
        <v>2734.6201169999999</v>
      </c>
      <c r="C409" s="125">
        <f t="shared" si="24"/>
        <v>5.3270375398466463E-3</v>
      </c>
      <c r="D409" s="128">
        <f t="shared" si="25"/>
        <v>5327.0375398466467</v>
      </c>
      <c r="E409" s="128">
        <f t="shared" ca="1" si="26"/>
        <v>-70214.135888056</v>
      </c>
      <c r="F409" s="128">
        <f t="shared" ca="1" si="27"/>
        <v>83433.378043759716</v>
      </c>
    </row>
    <row r="410" spans="1:6" x14ac:dyDescent="0.3">
      <c r="A410" s="73">
        <v>43251</v>
      </c>
      <c r="B410" s="130">
        <v>2705.2700199999999</v>
      </c>
      <c r="C410" s="125">
        <f t="shared" si="24"/>
        <v>-6.3141207754203732E-3</v>
      </c>
      <c r="D410" s="128">
        <f t="shared" si="25"/>
        <v>-6314.1207754203733</v>
      </c>
      <c r="E410" s="128">
        <f t="shared" ca="1" si="26"/>
        <v>-70214.135888056</v>
      </c>
      <c r="F410" s="128">
        <f t="shared" ca="1" si="27"/>
        <v>83433.378043759716</v>
      </c>
    </row>
    <row r="411" spans="1:6" x14ac:dyDescent="0.3">
      <c r="A411" s="73">
        <v>43250</v>
      </c>
      <c r="B411" s="130">
        <v>2724.01001</v>
      </c>
      <c r="C411" s="125">
        <f t="shared" si="24"/>
        <v>4.6322297025500614E-3</v>
      </c>
      <c r="D411" s="128">
        <f t="shared" si="25"/>
        <v>4632.2297025500611</v>
      </c>
      <c r="E411" s="128">
        <f t="shared" ca="1" si="26"/>
        <v>-70214.135888056</v>
      </c>
      <c r="F411" s="128">
        <f t="shared" ca="1" si="27"/>
        <v>83433.378043759716</v>
      </c>
    </row>
    <row r="412" spans="1:6" x14ac:dyDescent="0.3">
      <c r="A412" s="73">
        <v>43249</v>
      </c>
      <c r="B412" s="130">
        <v>2689.860107</v>
      </c>
      <c r="C412" s="125">
        <f t="shared" si="24"/>
        <v>-1.4750131944546774E-2</v>
      </c>
      <c r="D412" s="128">
        <f t="shared" si="25"/>
        <v>-14750.131944546774</v>
      </c>
      <c r="E412" s="128">
        <f t="shared" ca="1" si="26"/>
        <v>-70214.135888056</v>
      </c>
      <c r="F412" s="128">
        <f t="shared" ca="1" si="27"/>
        <v>83433.378043759716</v>
      </c>
    </row>
    <row r="413" spans="1:6" x14ac:dyDescent="0.3">
      <c r="A413" s="73">
        <v>43245</v>
      </c>
      <c r="B413" s="130">
        <v>2721.330078</v>
      </c>
      <c r="C413" s="125">
        <f t="shared" si="24"/>
        <v>-2.3425766090121591E-3</v>
      </c>
      <c r="D413" s="128">
        <f t="shared" si="25"/>
        <v>-2342.5766090121592</v>
      </c>
      <c r="E413" s="128">
        <f t="shared" ca="1" si="26"/>
        <v>-70214.135888056</v>
      </c>
      <c r="F413" s="128">
        <f t="shared" ca="1" si="27"/>
        <v>83433.378043759716</v>
      </c>
    </row>
    <row r="414" spans="1:6" x14ac:dyDescent="0.3">
      <c r="A414" s="73">
        <v>43244</v>
      </c>
      <c r="B414" s="130">
        <v>2727.76001</v>
      </c>
      <c r="C414" s="125">
        <f t="shared" si="24"/>
        <v>1.7222994204642017E-3</v>
      </c>
      <c r="D414" s="128">
        <f t="shared" si="25"/>
        <v>1722.2994204642016</v>
      </c>
      <c r="E414" s="128">
        <f t="shared" ca="1" si="26"/>
        <v>-70214.135888056</v>
      </c>
      <c r="F414" s="128">
        <f t="shared" ca="1" si="27"/>
        <v>83433.378043759716</v>
      </c>
    </row>
    <row r="415" spans="1:6" x14ac:dyDescent="0.3">
      <c r="A415" s="73">
        <v>43243</v>
      </c>
      <c r="B415" s="130">
        <v>2733.290039</v>
      </c>
      <c r="C415" s="125">
        <f t="shared" si="24"/>
        <v>1.3158918776777329E-2</v>
      </c>
      <c r="D415" s="128">
        <f t="shared" si="25"/>
        <v>13158.918776777329</v>
      </c>
      <c r="E415" s="128">
        <f t="shared" ca="1" si="26"/>
        <v>-70214.135888056</v>
      </c>
      <c r="F415" s="128">
        <f t="shared" ca="1" si="27"/>
        <v>83433.378043759716</v>
      </c>
    </row>
    <row r="416" spans="1:6" x14ac:dyDescent="0.3">
      <c r="A416" s="73">
        <v>43242</v>
      </c>
      <c r="B416" s="130">
        <v>2724.4399410000001</v>
      </c>
      <c r="C416" s="125">
        <f t="shared" si="24"/>
        <v>1.9656284818853287E-2</v>
      </c>
      <c r="D416" s="128">
        <f t="shared" si="25"/>
        <v>19656.284818853288</v>
      </c>
      <c r="E416" s="128">
        <f t="shared" ca="1" si="26"/>
        <v>-70214.135888056</v>
      </c>
      <c r="F416" s="128">
        <f t="shared" ca="1" si="27"/>
        <v>83433.378043759716</v>
      </c>
    </row>
    <row r="417" spans="1:6" x14ac:dyDescent="0.3">
      <c r="A417" s="73">
        <v>43241</v>
      </c>
      <c r="B417" s="130">
        <v>2733.01001</v>
      </c>
      <c r="C417" s="125">
        <f t="shared" si="24"/>
        <v>2.2592027195409425E-2</v>
      </c>
      <c r="D417" s="128">
        <f t="shared" si="25"/>
        <v>22592.027195409424</v>
      </c>
      <c r="E417" s="128">
        <f t="shared" ca="1" si="26"/>
        <v>-70214.135888056</v>
      </c>
      <c r="F417" s="128">
        <f t="shared" ca="1" si="27"/>
        <v>83433.378043759716</v>
      </c>
    </row>
    <row r="418" spans="1:6" x14ac:dyDescent="0.3">
      <c r="A418" s="73">
        <v>43238</v>
      </c>
      <c r="B418" s="130">
        <v>2712.969971</v>
      </c>
      <c r="C418" s="125">
        <f t="shared" si="24"/>
        <v>1.8603919190779417E-2</v>
      </c>
      <c r="D418" s="128">
        <f t="shared" si="25"/>
        <v>18603.919190779416</v>
      </c>
      <c r="E418" s="128">
        <f t="shared" ca="1" si="26"/>
        <v>-70214.135888056</v>
      </c>
      <c r="F418" s="128">
        <f t="shared" ca="1" si="27"/>
        <v>83433.378043759716</v>
      </c>
    </row>
    <row r="419" spans="1:6" x14ac:dyDescent="0.3">
      <c r="A419" s="73">
        <v>43237</v>
      </c>
      <c r="B419" s="130">
        <v>2720.1298830000001</v>
      </c>
      <c r="C419" s="125">
        <f t="shared" si="24"/>
        <v>3.4376116060402584E-2</v>
      </c>
      <c r="D419" s="128">
        <f t="shared" si="25"/>
        <v>34376.116060402586</v>
      </c>
      <c r="E419" s="128">
        <f t="shared" ca="1" si="26"/>
        <v>-70214.135888056</v>
      </c>
      <c r="F419" s="128">
        <f t="shared" ca="1" si="27"/>
        <v>83433.378043759716</v>
      </c>
    </row>
    <row r="420" spans="1:6" x14ac:dyDescent="0.3">
      <c r="A420" s="73">
        <v>43236</v>
      </c>
      <c r="B420" s="130">
        <v>2722.459961</v>
      </c>
      <c r="C420" s="125">
        <f t="shared" si="24"/>
        <v>3.2929024334785506E-2</v>
      </c>
      <c r="D420" s="128">
        <f t="shared" si="25"/>
        <v>32929.024334785507</v>
      </c>
      <c r="E420" s="128">
        <f t="shared" ca="1" si="26"/>
        <v>-70214.135888056</v>
      </c>
      <c r="F420" s="128">
        <f t="shared" ca="1" si="27"/>
        <v>83433.378043759716</v>
      </c>
    </row>
    <row r="421" spans="1:6" x14ac:dyDescent="0.3">
      <c r="A421" s="73">
        <v>43235</v>
      </c>
      <c r="B421" s="130">
        <v>2711.4499510000001</v>
      </c>
      <c r="C421" s="125">
        <f t="shared" si="24"/>
        <v>2.1338669939131139E-2</v>
      </c>
      <c r="D421" s="128">
        <f t="shared" si="25"/>
        <v>21338.669939131138</v>
      </c>
      <c r="E421" s="128">
        <f t="shared" ca="1" si="26"/>
        <v>-70214.135888056</v>
      </c>
      <c r="F421" s="128">
        <f t="shared" ca="1" si="27"/>
        <v>83433.378043759716</v>
      </c>
    </row>
    <row r="422" spans="1:6" x14ac:dyDescent="0.3">
      <c r="A422" s="73">
        <v>43234</v>
      </c>
      <c r="B422" s="130">
        <v>2730.1298830000001</v>
      </c>
      <c r="C422" s="125">
        <f t="shared" si="24"/>
        <v>3.0996330311429121E-2</v>
      </c>
      <c r="D422" s="128">
        <f t="shared" si="25"/>
        <v>30996.330311429119</v>
      </c>
      <c r="E422" s="128">
        <f t="shared" ca="1" si="26"/>
        <v>-70214.135888056</v>
      </c>
      <c r="F422" s="128">
        <f t="shared" ca="1" si="27"/>
        <v>83433.378043759716</v>
      </c>
    </row>
    <row r="423" spans="1:6" x14ac:dyDescent="0.3">
      <c r="A423" s="73">
        <v>43231</v>
      </c>
      <c r="B423" s="130">
        <v>2727.719971</v>
      </c>
      <c r="C423" s="125">
        <f t="shared" si="24"/>
        <v>2.1652438061737778E-2</v>
      </c>
      <c r="D423" s="128">
        <f t="shared" si="25"/>
        <v>21652.438061737779</v>
      </c>
      <c r="E423" s="128">
        <f t="shared" ca="1" si="26"/>
        <v>-70214.135888056</v>
      </c>
      <c r="F423" s="128">
        <f t="shared" ca="1" si="27"/>
        <v>83433.378043759716</v>
      </c>
    </row>
    <row r="424" spans="1:6" x14ac:dyDescent="0.3">
      <c r="A424" s="73">
        <v>43230</v>
      </c>
      <c r="B424" s="130">
        <v>2723.070068</v>
      </c>
      <c r="C424" s="125">
        <f t="shared" si="24"/>
        <v>2.1046640809973871E-2</v>
      </c>
      <c r="D424" s="128">
        <f t="shared" si="25"/>
        <v>21046.640809973873</v>
      </c>
      <c r="E424" s="128">
        <f t="shared" ca="1" si="26"/>
        <v>-70214.135888056</v>
      </c>
      <c r="F424" s="128">
        <f t="shared" ca="1" si="27"/>
        <v>83433.378043759716</v>
      </c>
    </row>
    <row r="425" spans="1:6" x14ac:dyDescent="0.3">
      <c r="A425" s="73">
        <v>43229</v>
      </c>
      <c r="B425" s="130">
        <v>2697.790039</v>
      </c>
      <c r="C425" s="125">
        <f t="shared" si="24"/>
        <v>2.2122504799577669E-2</v>
      </c>
      <c r="D425" s="128">
        <f t="shared" si="25"/>
        <v>22122.504799577669</v>
      </c>
      <c r="E425" s="128">
        <f t="shared" ca="1" si="26"/>
        <v>-70214.135888056</v>
      </c>
      <c r="F425" s="128">
        <f t="shared" ca="1" si="27"/>
        <v>83433.378043759716</v>
      </c>
    </row>
    <row r="426" spans="1:6" x14ac:dyDescent="0.3">
      <c r="A426" s="73">
        <v>43228</v>
      </c>
      <c r="B426" s="130">
        <v>2671.919922</v>
      </c>
      <c r="C426" s="125">
        <f t="shared" si="24"/>
        <v>1.4180683743524547E-2</v>
      </c>
      <c r="D426" s="128">
        <f t="shared" si="25"/>
        <v>14180.683743524547</v>
      </c>
      <c r="E426" s="128">
        <f t="shared" ca="1" si="26"/>
        <v>-70214.135888056</v>
      </c>
      <c r="F426" s="128">
        <f t="shared" ca="1" si="27"/>
        <v>83433.378043759716</v>
      </c>
    </row>
    <row r="427" spans="1:6" x14ac:dyDescent="0.3">
      <c r="A427" s="73">
        <v>43227</v>
      </c>
      <c r="B427" s="130">
        <v>2672.6298830000001</v>
      </c>
      <c r="C427" s="125">
        <f t="shared" si="24"/>
        <v>8.7625088129983375E-4</v>
      </c>
      <c r="D427" s="128">
        <f t="shared" si="25"/>
        <v>876.25088129983374</v>
      </c>
      <c r="E427" s="128">
        <f t="shared" ca="1" si="26"/>
        <v>-70214.135888056</v>
      </c>
      <c r="F427" s="128">
        <f t="shared" ca="1" si="27"/>
        <v>83433.378043759716</v>
      </c>
    </row>
    <row r="428" spans="1:6" x14ac:dyDescent="0.3">
      <c r="A428" s="73">
        <v>43224</v>
      </c>
      <c r="B428" s="130">
        <v>2663.419922</v>
      </c>
      <c r="C428" s="125">
        <f t="shared" si="24"/>
        <v>-2.5167112096324828E-3</v>
      </c>
      <c r="D428" s="128">
        <f t="shared" si="25"/>
        <v>-2516.7112096324827</v>
      </c>
      <c r="E428" s="128">
        <f t="shared" ca="1" si="26"/>
        <v>-70214.135888056</v>
      </c>
      <c r="F428" s="128">
        <f t="shared" ca="1" si="27"/>
        <v>83433.378043759716</v>
      </c>
    </row>
    <row r="429" spans="1:6" x14ac:dyDescent="0.3">
      <c r="A429" s="73">
        <v>43223</v>
      </c>
      <c r="B429" s="130">
        <v>2629.7299800000001</v>
      </c>
      <c r="C429" s="125">
        <f t="shared" si="24"/>
        <v>-2.354134622329318E-2</v>
      </c>
      <c r="D429" s="128">
        <f t="shared" si="25"/>
        <v>-23541.346223293182</v>
      </c>
      <c r="E429" s="128">
        <f t="shared" ca="1" si="26"/>
        <v>-70214.135888056</v>
      </c>
      <c r="F429" s="128">
        <f t="shared" ca="1" si="27"/>
        <v>83433.378043759716</v>
      </c>
    </row>
    <row r="430" spans="1:6" x14ac:dyDescent="0.3">
      <c r="A430" s="73">
        <v>43222</v>
      </c>
      <c r="B430" s="130">
        <v>2635.669922</v>
      </c>
      <c r="C430" s="125">
        <f t="shared" si="24"/>
        <v>-2.6939709183408933E-2</v>
      </c>
      <c r="D430" s="128">
        <f t="shared" si="25"/>
        <v>-26939.709183408933</v>
      </c>
      <c r="E430" s="128">
        <f t="shared" ca="1" si="26"/>
        <v>-70214.135888056</v>
      </c>
      <c r="F430" s="128">
        <f t="shared" ca="1" si="27"/>
        <v>83433.378043759716</v>
      </c>
    </row>
    <row r="431" spans="1:6" x14ac:dyDescent="0.3">
      <c r="A431" s="73">
        <v>43221</v>
      </c>
      <c r="B431" s="130">
        <v>2654.8000489999999</v>
      </c>
      <c r="C431" s="125">
        <f t="shared" si="24"/>
        <v>-1.9062236425518631E-2</v>
      </c>
      <c r="D431" s="128">
        <f t="shared" si="25"/>
        <v>-19062.236425518629</v>
      </c>
      <c r="E431" s="128">
        <f t="shared" ca="1" si="26"/>
        <v>-70214.135888056</v>
      </c>
      <c r="F431" s="128">
        <f t="shared" ca="1" si="27"/>
        <v>83433.378043759716</v>
      </c>
    </row>
    <row r="432" spans="1:6" x14ac:dyDescent="0.3">
      <c r="A432" s="73">
        <v>43220</v>
      </c>
      <c r="B432" s="130">
        <v>2648.0500489999999</v>
      </c>
      <c r="C432" s="125">
        <f t="shared" si="24"/>
        <v>-1.1124651966148313E-2</v>
      </c>
      <c r="D432" s="128">
        <f t="shared" si="25"/>
        <v>-11124.651966148313</v>
      </c>
      <c r="E432" s="128">
        <f t="shared" ca="1" si="26"/>
        <v>-70214.135888056</v>
      </c>
      <c r="F432" s="128">
        <f t="shared" ca="1" si="27"/>
        <v>83433.378043759716</v>
      </c>
    </row>
    <row r="433" spans="1:6" x14ac:dyDescent="0.3">
      <c r="A433" s="73">
        <v>43217</v>
      </c>
      <c r="B433" s="130">
        <v>2669.9099120000001</v>
      </c>
      <c r="C433" s="125">
        <f t="shared" si="24"/>
        <v>5.1236165903485453E-3</v>
      </c>
      <c r="D433" s="128">
        <f t="shared" si="25"/>
        <v>5123.6165903485453</v>
      </c>
      <c r="E433" s="128">
        <f t="shared" ca="1" si="26"/>
        <v>-70214.135888056</v>
      </c>
      <c r="F433" s="128">
        <f t="shared" ca="1" si="27"/>
        <v>83433.378043759716</v>
      </c>
    </row>
    <row r="434" spans="1:6" x14ac:dyDescent="0.3">
      <c r="A434" s="73">
        <v>43216</v>
      </c>
      <c r="B434" s="130">
        <v>2666.9399410000001</v>
      </c>
      <c r="C434" s="125">
        <f t="shared" si="24"/>
        <v>1.1073431248140864E-3</v>
      </c>
      <c r="D434" s="128">
        <f t="shared" si="25"/>
        <v>1107.3431248140864</v>
      </c>
      <c r="E434" s="128">
        <f t="shared" ca="1" si="26"/>
        <v>-70214.135888056</v>
      </c>
      <c r="F434" s="128">
        <f t="shared" ca="1" si="27"/>
        <v>83433.378043759716</v>
      </c>
    </row>
    <row r="435" spans="1:6" x14ac:dyDescent="0.3">
      <c r="A435" s="73">
        <v>43215</v>
      </c>
      <c r="B435" s="130">
        <v>2639.3999020000001</v>
      </c>
      <c r="C435" s="125">
        <f t="shared" si="24"/>
        <v>-1.0559570138034546E-3</v>
      </c>
      <c r="D435" s="128">
        <f t="shared" si="25"/>
        <v>-1055.9570138034546</v>
      </c>
      <c r="E435" s="128">
        <f t="shared" ca="1" si="26"/>
        <v>-70214.135888056</v>
      </c>
      <c r="F435" s="128">
        <f t="shared" ca="1" si="27"/>
        <v>83433.378043759716</v>
      </c>
    </row>
    <row r="436" spans="1:6" x14ac:dyDescent="0.3">
      <c r="A436" s="73">
        <v>43214</v>
      </c>
      <c r="B436" s="130">
        <v>2634.5600589999999</v>
      </c>
      <c r="C436" s="125">
        <f t="shared" si="24"/>
        <v>-8.3971203022868979E-3</v>
      </c>
      <c r="D436" s="128">
        <f t="shared" si="25"/>
        <v>-8397.1203022868976</v>
      </c>
      <c r="E436" s="128">
        <f t="shared" ca="1" si="26"/>
        <v>-70214.135888056</v>
      </c>
      <c r="F436" s="128">
        <f t="shared" ca="1" si="27"/>
        <v>83433.378043759716</v>
      </c>
    </row>
    <row r="437" spans="1:6" x14ac:dyDescent="0.3">
      <c r="A437" s="73">
        <v>43213</v>
      </c>
      <c r="B437" s="130">
        <v>2670.290039</v>
      </c>
      <c r="C437" s="125">
        <f t="shared" si="24"/>
        <v>2.186246878258391E-2</v>
      </c>
      <c r="D437" s="128">
        <f t="shared" si="25"/>
        <v>21862.46878258391</v>
      </c>
      <c r="E437" s="128">
        <f t="shared" ca="1" si="26"/>
        <v>-70214.135888056</v>
      </c>
      <c r="F437" s="128">
        <f t="shared" ca="1" si="27"/>
        <v>83433.378043759716</v>
      </c>
    </row>
    <row r="438" spans="1:6" x14ac:dyDescent="0.3">
      <c r="A438" s="73">
        <v>43210</v>
      </c>
      <c r="B438" s="130">
        <v>2670.139893</v>
      </c>
      <c r="C438" s="125">
        <f t="shared" si="24"/>
        <v>2.5214313365565788E-2</v>
      </c>
      <c r="D438" s="128">
        <f t="shared" si="25"/>
        <v>25214.313365565788</v>
      </c>
      <c r="E438" s="128">
        <f t="shared" ca="1" si="26"/>
        <v>-70214.135888056</v>
      </c>
      <c r="F438" s="128">
        <f t="shared" ca="1" si="27"/>
        <v>83433.378043759716</v>
      </c>
    </row>
    <row r="439" spans="1:6" x14ac:dyDescent="0.3">
      <c r="A439" s="73">
        <v>43209</v>
      </c>
      <c r="B439" s="130">
        <v>2693.1298830000001</v>
      </c>
      <c r="C439" s="125">
        <f t="shared" si="24"/>
        <v>1.1374995868696836E-2</v>
      </c>
      <c r="D439" s="128">
        <f t="shared" si="25"/>
        <v>11374.995868696835</v>
      </c>
      <c r="E439" s="128">
        <f t="shared" ca="1" si="26"/>
        <v>-70214.135888056</v>
      </c>
      <c r="F439" s="128">
        <f t="shared" ca="1" si="27"/>
        <v>83433.378043759716</v>
      </c>
    </row>
    <row r="440" spans="1:6" x14ac:dyDescent="0.3">
      <c r="A440" s="73">
        <v>43208</v>
      </c>
      <c r="B440" s="130">
        <v>2708.639893</v>
      </c>
      <c r="C440" s="125">
        <f t="shared" si="24"/>
        <v>2.4180510164385938E-2</v>
      </c>
      <c r="D440" s="128">
        <f t="shared" si="25"/>
        <v>24180.510164385938</v>
      </c>
      <c r="E440" s="128">
        <f t="shared" ca="1" si="26"/>
        <v>-70214.135888056</v>
      </c>
      <c r="F440" s="128">
        <f t="shared" ca="1" si="27"/>
        <v>83433.378043759716</v>
      </c>
    </row>
    <row r="441" spans="1:6" x14ac:dyDescent="0.3">
      <c r="A441" s="73">
        <v>43207</v>
      </c>
      <c r="B441" s="130">
        <v>2706.389893</v>
      </c>
      <c r="C441" s="125">
        <f t="shared" si="24"/>
        <v>3.5166074594326746E-2</v>
      </c>
      <c r="D441" s="128">
        <f t="shared" si="25"/>
        <v>35166.074594326747</v>
      </c>
      <c r="E441" s="128">
        <f t="shared" ca="1" si="26"/>
        <v>-70214.135888056</v>
      </c>
      <c r="F441" s="128">
        <f t="shared" ca="1" si="27"/>
        <v>83433.378043759716</v>
      </c>
    </row>
    <row r="442" spans="1:6" x14ac:dyDescent="0.3">
      <c r="A442" s="73">
        <v>43206</v>
      </c>
      <c r="B442" s="130">
        <v>2677.8400879999999</v>
      </c>
      <c r="C442" s="125">
        <f t="shared" si="24"/>
        <v>3.7166796810275793E-2</v>
      </c>
      <c r="D442" s="128">
        <f t="shared" si="25"/>
        <v>37166.796810275795</v>
      </c>
      <c r="E442" s="128">
        <f t="shared" ca="1" si="26"/>
        <v>-70214.135888056</v>
      </c>
      <c r="F442" s="128">
        <f t="shared" ca="1" si="27"/>
        <v>83433.378043759716</v>
      </c>
    </row>
    <row r="443" spans="1:6" x14ac:dyDescent="0.3">
      <c r="A443" s="73">
        <v>43203</v>
      </c>
      <c r="B443" s="130">
        <v>2656.3000489999999</v>
      </c>
      <c r="C443" s="125">
        <f t="shared" si="24"/>
        <v>5.8427455029588238E-3</v>
      </c>
      <c r="D443" s="128">
        <f t="shared" si="25"/>
        <v>5842.7455029588236</v>
      </c>
      <c r="E443" s="128">
        <f t="shared" ca="1" si="26"/>
        <v>-70214.135888056</v>
      </c>
      <c r="F443" s="128">
        <f t="shared" ca="1" si="27"/>
        <v>83433.378043759716</v>
      </c>
    </row>
    <row r="444" spans="1:6" x14ac:dyDescent="0.3">
      <c r="A444" s="73">
        <v>43202</v>
      </c>
      <c r="B444" s="130">
        <v>2663.98999</v>
      </c>
      <c r="C444" s="125">
        <f t="shared" si="24"/>
        <v>2.2644909788867684E-2</v>
      </c>
      <c r="D444" s="128">
        <f t="shared" si="25"/>
        <v>22644.909788867684</v>
      </c>
      <c r="E444" s="128">
        <f t="shared" ca="1" si="26"/>
        <v>-70214.135888056</v>
      </c>
      <c r="F444" s="128">
        <f t="shared" ca="1" si="27"/>
        <v>83433.378043759716</v>
      </c>
    </row>
    <row r="445" spans="1:6" x14ac:dyDescent="0.3">
      <c r="A445" s="73">
        <v>43201</v>
      </c>
      <c r="B445" s="130">
        <v>2642.1899410000001</v>
      </c>
      <c r="C445" s="125">
        <f t="shared" si="24"/>
        <v>1.1318072538595514E-2</v>
      </c>
      <c r="D445" s="128">
        <f t="shared" si="25"/>
        <v>11318.072538595514</v>
      </c>
      <c r="E445" s="128">
        <f t="shared" ca="1" si="26"/>
        <v>-70214.135888056</v>
      </c>
      <c r="F445" s="128">
        <f t="shared" ca="1" si="27"/>
        <v>83433.378043759716</v>
      </c>
    </row>
    <row r="446" spans="1:6" x14ac:dyDescent="0.3">
      <c r="A446" s="73">
        <v>43200</v>
      </c>
      <c r="B446" s="130">
        <v>2656.8701169999999</v>
      </c>
      <c r="C446" s="125">
        <f t="shared" si="24"/>
        <v>-6.3189782740102896E-4</v>
      </c>
      <c r="D446" s="128">
        <f t="shared" si="25"/>
        <v>-631.89782740102896</v>
      </c>
      <c r="E446" s="128">
        <f t="shared" ca="1" si="26"/>
        <v>-70214.135888056</v>
      </c>
      <c r="F446" s="128">
        <f t="shared" ca="1" si="27"/>
        <v>83433.378043759716</v>
      </c>
    </row>
    <row r="447" spans="1:6" x14ac:dyDescent="0.3">
      <c r="A447" s="73">
        <v>43199</v>
      </c>
      <c r="B447" s="130">
        <v>2613.1599120000001</v>
      </c>
      <c r="C447" s="125">
        <f t="shared" si="24"/>
        <v>9.6203248142756603E-3</v>
      </c>
      <c r="D447" s="128">
        <f t="shared" si="25"/>
        <v>9620.3248142756602</v>
      </c>
      <c r="E447" s="128">
        <f t="shared" ca="1" si="26"/>
        <v>-70214.135888056</v>
      </c>
      <c r="F447" s="128">
        <f t="shared" ca="1" si="27"/>
        <v>83433.378043759716</v>
      </c>
    </row>
    <row r="448" spans="1:6" x14ac:dyDescent="0.3">
      <c r="A448" s="73">
        <v>43196</v>
      </c>
      <c r="B448" s="130">
        <v>2604.469971</v>
      </c>
      <c r="C448" s="125">
        <f t="shared" si="24"/>
        <v>-1.4835313851201737E-2</v>
      </c>
      <c r="D448" s="128">
        <f t="shared" si="25"/>
        <v>-14835.313851201738</v>
      </c>
      <c r="E448" s="128">
        <f t="shared" ca="1" si="26"/>
        <v>-70214.135888056</v>
      </c>
      <c r="F448" s="128">
        <f t="shared" ca="1" si="27"/>
        <v>83433.378043759716</v>
      </c>
    </row>
    <row r="449" spans="1:6" x14ac:dyDescent="0.3">
      <c r="A449" s="73">
        <v>43195</v>
      </c>
      <c r="B449" s="130">
        <v>2662.8400879999999</v>
      </c>
      <c r="C449" s="125">
        <f t="shared" si="24"/>
        <v>-1.8101442600250817E-2</v>
      </c>
      <c r="D449" s="128">
        <f t="shared" si="25"/>
        <v>-18101.442600250815</v>
      </c>
      <c r="E449" s="128">
        <f t="shared" ca="1" si="26"/>
        <v>-70214.135888056</v>
      </c>
      <c r="F449" s="128">
        <f t="shared" ca="1" si="27"/>
        <v>83433.378043759716</v>
      </c>
    </row>
    <row r="450" spans="1:6" x14ac:dyDescent="0.3">
      <c r="A450" s="73">
        <v>43194</v>
      </c>
      <c r="B450" s="130">
        <v>2644.6899410000001</v>
      </c>
      <c r="C450" s="125">
        <f t="shared" si="24"/>
        <v>-2.6592417045997574E-2</v>
      </c>
      <c r="D450" s="128">
        <f t="shared" si="25"/>
        <v>-26592.417045997572</v>
      </c>
      <c r="E450" s="128">
        <f t="shared" ca="1" si="26"/>
        <v>-70214.135888056</v>
      </c>
      <c r="F450" s="128">
        <f t="shared" ca="1" si="27"/>
        <v>83433.378043759716</v>
      </c>
    </row>
    <row r="451" spans="1:6" x14ac:dyDescent="0.3">
      <c r="A451" s="73">
        <v>43193</v>
      </c>
      <c r="B451" s="130">
        <v>2614.4499510000001</v>
      </c>
      <c r="C451" s="125">
        <f t="shared" si="24"/>
        <v>-3.6296674369734716E-2</v>
      </c>
      <c r="D451" s="128">
        <f t="shared" si="25"/>
        <v>-36296.674369734719</v>
      </c>
      <c r="E451" s="128">
        <f t="shared" ca="1" si="26"/>
        <v>-70214.135888056</v>
      </c>
      <c r="F451" s="128">
        <f t="shared" ca="1" si="27"/>
        <v>83433.378043759716</v>
      </c>
    </row>
    <row r="452" spans="1:6" x14ac:dyDescent="0.3">
      <c r="A452" s="73">
        <v>43192</v>
      </c>
      <c r="B452" s="130">
        <v>2581.8798830000001</v>
      </c>
      <c r="C452" s="125">
        <f t="shared" si="24"/>
        <v>-6.1820315471890264E-2</v>
      </c>
      <c r="D452" s="128">
        <f t="shared" si="25"/>
        <v>-61820.315471890266</v>
      </c>
      <c r="E452" s="128">
        <f t="shared" ca="1" si="26"/>
        <v>-70214.135888056</v>
      </c>
      <c r="F452" s="128">
        <f t="shared" ca="1" si="27"/>
        <v>83433.378043759716</v>
      </c>
    </row>
    <row r="453" spans="1:6" x14ac:dyDescent="0.3">
      <c r="A453" s="73">
        <v>43188</v>
      </c>
      <c r="B453" s="130">
        <v>2640.8701169999999</v>
      </c>
      <c r="C453" s="125">
        <f t="shared" si="24"/>
        <v>-3.8750335044379081E-2</v>
      </c>
      <c r="D453" s="128">
        <f t="shared" si="25"/>
        <v>-38750.335044379084</v>
      </c>
      <c r="E453" s="128">
        <f t="shared" ca="1" si="26"/>
        <v>-70214.135888056</v>
      </c>
      <c r="F453" s="128">
        <f t="shared" ca="1" si="27"/>
        <v>83433.378043759716</v>
      </c>
    </row>
    <row r="454" spans="1:6" x14ac:dyDescent="0.3">
      <c r="A454" s="73">
        <v>43187</v>
      </c>
      <c r="B454" s="130">
        <v>2605</v>
      </c>
      <c r="C454" s="125">
        <f t="shared" si="24"/>
        <v>-5.2548111297758937E-2</v>
      </c>
      <c r="D454" s="128">
        <f t="shared" si="25"/>
        <v>-52548.111297758936</v>
      </c>
      <c r="E454" s="128">
        <f t="shared" ca="1" si="26"/>
        <v>-70214.135888056</v>
      </c>
      <c r="F454" s="128">
        <f t="shared" ca="1" si="27"/>
        <v>83433.378043759716</v>
      </c>
    </row>
    <row r="455" spans="1:6" x14ac:dyDescent="0.3">
      <c r="A455" s="73">
        <v>43186</v>
      </c>
      <c r="B455" s="130">
        <v>2612.6201169999999</v>
      </c>
      <c r="C455" s="125">
        <f t="shared" si="24"/>
        <v>-5.5216210385903741E-2</v>
      </c>
      <c r="D455" s="128">
        <f t="shared" si="25"/>
        <v>-55216.210385903738</v>
      </c>
      <c r="E455" s="128">
        <f t="shared" ca="1" si="26"/>
        <v>-70214.135888056</v>
      </c>
      <c r="F455" s="128">
        <f t="shared" ca="1" si="27"/>
        <v>83433.378043759716</v>
      </c>
    </row>
    <row r="456" spans="1:6" x14ac:dyDescent="0.3">
      <c r="A456" s="73">
        <v>43185</v>
      </c>
      <c r="B456" s="130">
        <v>2658.5500489999999</v>
      </c>
      <c r="C456" s="125">
        <f t="shared" ref="C456:C519" si="28">B456/B466-1</f>
        <v>-4.4724784624438296E-2</v>
      </c>
      <c r="D456" s="128">
        <f t="shared" ref="D456:D519" si="29">C456*$B$5</f>
        <v>-44724.784624438296</v>
      </c>
      <c r="E456" s="128">
        <f t="shared" ref="E456:E519" ca="1" si="30">_xlfn.PERCENTILE.INC(OFFSET(D456,0,0,Window),1-VaRLevel)</f>
        <v>-70214.135888056</v>
      </c>
      <c r="F456" s="128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0">
        <v>2588.26001</v>
      </c>
      <c r="C457" s="125">
        <f t="shared" si="28"/>
        <v>-7.1166363364526086E-2</v>
      </c>
      <c r="D457" s="128">
        <f t="shared" si="29"/>
        <v>-71166.363364526085</v>
      </c>
      <c r="E457" s="128">
        <f t="shared" ca="1" si="30"/>
        <v>-70214.135888056</v>
      </c>
      <c r="F457" s="128">
        <f t="shared" ca="1" si="31"/>
        <v>83433.378043759716</v>
      </c>
    </row>
    <row r="458" spans="1:6" x14ac:dyDescent="0.3">
      <c r="A458" s="73">
        <v>43181</v>
      </c>
      <c r="B458" s="130">
        <v>2643.6899410000001</v>
      </c>
      <c r="C458" s="125">
        <f t="shared" si="28"/>
        <v>-3.4786810738641649E-2</v>
      </c>
      <c r="D458" s="128">
        <f t="shared" si="29"/>
        <v>-34786.810738641652</v>
      </c>
      <c r="E458" s="128">
        <f t="shared" ca="1" si="30"/>
        <v>-67134.20341911391</v>
      </c>
      <c r="F458" s="128">
        <f t="shared" ca="1" si="31"/>
        <v>82785.604250242657</v>
      </c>
    </row>
    <row r="459" spans="1:6" x14ac:dyDescent="0.3">
      <c r="A459" s="73">
        <v>43180</v>
      </c>
      <c r="B459" s="130">
        <v>2711.929932</v>
      </c>
      <c r="C459" s="125">
        <f t="shared" si="28"/>
        <v>-5.4533213777274714E-3</v>
      </c>
      <c r="D459" s="128">
        <f t="shared" si="29"/>
        <v>-5453.3213777274714</v>
      </c>
      <c r="E459" s="128">
        <f t="shared" ca="1" si="30"/>
        <v>-67134.20341911391</v>
      </c>
      <c r="F459" s="128">
        <f t="shared" ca="1" si="31"/>
        <v>82785.604250242657</v>
      </c>
    </row>
    <row r="460" spans="1:6" x14ac:dyDescent="0.3">
      <c r="A460" s="73">
        <v>43179</v>
      </c>
      <c r="B460" s="130">
        <v>2716.9399410000001</v>
      </c>
      <c r="C460" s="125">
        <f t="shared" si="28"/>
        <v>-4.0981245401665589E-3</v>
      </c>
      <c r="D460" s="128">
        <f t="shared" si="29"/>
        <v>-4098.1245401665592</v>
      </c>
      <c r="E460" s="128">
        <f t="shared" ca="1" si="30"/>
        <v>-67134.20341911391</v>
      </c>
      <c r="F460" s="128">
        <f t="shared" ca="1" si="31"/>
        <v>82785.604250242657</v>
      </c>
    </row>
    <row r="461" spans="1:6" x14ac:dyDescent="0.3">
      <c r="A461" s="73">
        <v>43178</v>
      </c>
      <c r="B461" s="130">
        <v>2712.919922</v>
      </c>
      <c r="C461" s="125">
        <f t="shared" si="28"/>
        <v>-2.9475178335074403E-3</v>
      </c>
      <c r="D461" s="128">
        <f t="shared" si="29"/>
        <v>-2947.5178335074402</v>
      </c>
      <c r="E461" s="128">
        <f t="shared" ca="1" si="30"/>
        <v>-67134.20341911391</v>
      </c>
      <c r="F461" s="128">
        <f t="shared" ca="1" si="31"/>
        <v>82785.604250242657</v>
      </c>
    </row>
    <row r="462" spans="1:6" x14ac:dyDescent="0.3">
      <c r="A462" s="73">
        <v>43175</v>
      </c>
      <c r="B462" s="130">
        <v>2752.01001</v>
      </c>
      <c r="C462" s="125">
        <f t="shared" si="28"/>
        <v>2.2576873200185865E-2</v>
      </c>
      <c r="D462" s="128">
        <f t="shared" si="29"/>
        <v>22576.873200185866</v>
      </c>
      <c r="E462" s="128">
        <f t="shared" ca="1" si="30"/>
        <v>-67134.20341911391</v>
      </c>
      <c r="F462" s="128">
        <f t="shared" ca="1" si="31"/>
        <v>82785.604250242657</v>
      </c>
    </row>
    <row r="463" spans="1:6" x14ac:dyDescent="0.3">
      <c r="A463" s="73">
        <v>43174</v>
      </c>
      <c r="B463" s="130">
        <v>2747.330078</v>
      </c>
      <c r="C463" s="125">
        <f t="shared" si="28"/>
        <v>2.6015213984242447E-2</v>
      </c>
      <c r="D463" s="128">
        <f t="shared" si="29"/>
        <v>26015.213984242448</v>
      </c>
      <c r="E463" s="128">
        <f t="shared" ca="1" si="30"/>
        <v>-67134.20341911391</v>
      </c>
      <c r="F463" s="128">
        <f t="shared" ca="1" si="31"/>
        <v>82785.604250242657</v>
      </c>
    </row>
    <row r="464" spans="1:6" x14ac:dyDescent="0.3">
      <c r="A464" s="73">
        <v>43173</v>
      </c>
      <c r="B464" s="130">
        <v>2749.4799800000001</v>
      </c>
      <c r="C464" s="125">
        <f t="shared" si="28"/>
        <v>1.3136379572546097E-2</v>
      </c>
      <c r="D464" s="128">
        <f t="shared" si="29"/>
        <v>13136.379572546097</v>
      </c>
      <c r="E464" s="128">
        <f t="shared" ca="1" si="30"/>
        <v>-67134.20341911391</v>
      </c>
      <c r="F464" s="128">
        <f t="shared" ca="1" si="31"/>
        <v>82785.604250242657</v>
      </c>
    </row>
    <row r="465" spans="1:6" x14ac:dyDescent="0.3">
      <c r="A465" s="73">
        <v>43172</v>
      </c>
      <c r="B465" s="130">
        <v>2765.3100589999999</v>
      </c>
      <c r="C465" s="125">
        <f t="shared" si="28"/>
        <v>7.6632230595152784E-3</v>
      </c>
      <c r="D465" s="128">
        <f t="shared" si="29"/>
        <v>7663.2230595152787</v>
      </c>
      <c r="E465" s="128">
        <f t="shared" ca="1" si="30"/>
        <v>-67134.20341911391</v>
      </c>
      <c r="F465" s="128">
        <f t="shared" ca="1" si="31"/>
        <v>82785.604250242657</v>
      </c>
    </row>
    <row r="466" spans="1:6" x14ac:dyDescent="0.3">
      <c r="A466" s="73">
        <v>43171</v>
      </c>
      <c r="B466" s="130">
        <v>2783.0200199999999</v>
      </c>
      <c r="C466" s="125">
        <f t="shared" si="28"/>
        <v>1.2303647573119747E-3</v>
      </c>
      <c r="D466" s="128">
        <f t="shared" si="29"/>
        <v>1230.3647573119747</v>
      </c>
      <c r="E466" s="128">
        <f t="shared" ca="1" si="30"/>
        <v>-67134.20341911391</v>
      </c>
      <c r="F466" s="128">
        <f t="shared" ca="1" si="31"/>
        <v>82785.604250242657</v>
      </c>
    </row>
    <row r="467" spans="1:6" x14ac:dyDescent="0.3">
      <c r="A467" s="73">
        <v>43168</v>
      </c>
      <c r="B467" s="130">
        <v>2786.570068</v>
      </c>
      <c r="C467" s="125">
        <f t="shared" si="28"/>
        <v>1.4294040803549679E-2</v>
      </c>
      <c r="D467" s="128">
        <f t="shared" si="29"/>
        <v>14294.040803549678</v>
      </c>
      <c r="E467" s="128">
        <f t="shared" ca="1" si="30"/>
        <v>-67134.20341911391</v>
      </c>
      <c r="F467" s="128">
        <f t="shared" ca="1" si="31"/>
        <v>82785.604250242657</v>
      </c>
    </row>
    <row r="468" spans="1:6" x14ac:dyDescent="0.3">
      <c r="A468" s="73">
        <v>43167</v>
      </c>
      <c r="B468" s="130">
        <v>2738.969971</v>
      </c>
      <c r="C468" s="125">
        <f t="shared" si="28"/>
        <v>1.2947680625807978E-2</v>
      </c>
      <c r="D468" s="128">
        <f t="shared" si="29"/>
        <v>12947.680625807978</v>
      </c>
      <c r="E468" s="128">
        <f t="shared" ca="1" si="30"/>
        <v>-67134.20341911391</v>
      </c>
      <c r="F468" s="128">
        <f t="shared" ca="1" si="31"/>
        <v>82785.604250242657</v>
      </c>
    </row>
    <row r="469" spans="1:6" x14ac:dyDescent="0.3">
      <c r="A469" s="73">
        <v>43166</v>
      </c>
      <c r="B469" s="130">
        <v>2726.8000489999999</v>
      </c>
      <c r="C469" s="125">
        <f t="shared" si="28"/>
        <v>9.4286778233547697E-3</v>
      </c>
      <c r="D469" s="128">
        <f t="shared" si="29"/>
        <v>9428.6778233547702</v>
      </c>
      <c r="E469" s="128">
        <f t="shared" ca="1" si="30"/>
        <v>-67134.20341911391</v>
      </c>
      <c r="F469" s="128">
        <f t="shared" ca="1" si="31"/>
        <v>82785.604250242657</v>
      </c>
    </row>
    <row r="470" spans="1:6" x14ac:dyDescent="0.3">
      <c r="A470" s="73">
        <v>43165</v>
      </c>
      <c r="B470" s="130">
        <v>2728.1201169999999</v>
      </c>
      <c r="C470" s="125">
        <f t="shared" si="28"/>
        <v>4.3663371534155004E-3</v>
      </c>
      <c r="D470" s="128">
        <f t="shared" si="29"/>
        <v>4366.3371534155003</v>
      </c>
      <c r="E470" s="128">
        <f t="shared" ca="1" si="30"/>
        <v>-67134.20341911391</v>
      </c>
      <c r="F470" s="128">
        <f t="shared" ca="1" si="31"/>
        <v>82785.604250242657</v>
      </c>
    </row>
    <row r="471" spans="1:6" x14ac:dyDescent="0.3">
      <c r="A471" s="73">
        <v>43164</v>
      </c>
      <c r="B471" s="130">
        <v>2720.9399410000001</v>
      </c>
      <c r="C471" s="125">
        <f t="shared" si="28"/>
        <v>-4.1285219051639954E-3</v>
      </c>
      <c r="D471" s="128">
        <f t="shared" si="29"/>
        <v>-4128.5219051639951</v>
      </c>
      <c r="E471" s="128">
        <f t="shared" ca="1" si="30"/>
        <v>-67134.20341911391</v>
      </c>
      <c r="F471" s="128">
        <f t="shared" ca="1" si="31"/>
        <v>82785.604250242657</v>
      </c>
    </row>
    <row r="472" spans="1:6" x14ac:dyDescent="0.3">
      <c r="A472" s="73">
        <v>43161</v>
      </c>
      <c r="B472" s="130">
        <v>2691.25</v>
      </c>
      <c r="C472" s="125">
        <f t="shared" si="28"/>
        <v>-1.4627252386033796E-2</v>
      </c>
      <c r="D472" s="128">
        <f t="shared" si="29"/>
        <v>-14627.252386033795</v>
      </c>
      <c r="E472" s="128">
        <f t="shared" ca="1" si="30"/>
        <v>-67134.20341911391</v>
      </c>
      <c r="F472" s="128">
        <f t="shared" ca="1" si="31"/>
        <v>82785.604250242657</v>
      </c>
    </row>
    <row r="473" spans="1:6" x14ac:dyDescent="0.3">
      <c r="A473" s="73">
        <v>43160</v>
      </c>
      <c r="B473" s="130">
        <v>2677.669922</v>
      </c>
      <c r="C473" s="125">
        <f t="shared" si="28"/>
        <v>-7.7668898325172764E-3</v>
      </c>
      <c r="D473" s="128">
        <f t="shared" si="29"/>
        <v>-7766.8898325172768</v>
      </c>
      <c r="E473" s="128">
        <f t="shared" ca="1" si="30"/>
        <v>-67134.20341911391</v>
      </c>
      <c r="F473" s="128">
        <f t="shared" ca="1" si="31"/>
        <v>82785.604250242657</v>
      </c>
    </row>
    <row r="474" spans="1:6" x14ac:dyDescent="0.3">
      <c r="A474" s="73">
        <v>43159</v>
      </c>
      <c r="B474" s="130">
        <v>2713.830078</v>
      </c>
      <c r="C474" s="125">
        <f t="shared" si="28"/>
        <v>1.9110508733775511E-2</v>
      </c>
      <c r="D474" s="128">
        <f t="shared" si="29"/>
        <v>19110.50873377551</v>
      </c>
      <c r="E474" s="128">
        <f t="shared" ca="1" si="30"/>
        <v>-67134.20341911391</v>
      </c>
      <c r="F474" s="128">
        <f t="shared" ca="1" si="31"/>
        <v>82785.604250242657</v>
      </c>
    </row>
    <row r="475" spans="1:6" x14ac:dyDescent="0.3">
      <c r="A475" s="73">
        <v>43158</v>
      </c>
      <c r="B475" s="130">
        <v>2744.280029</v>
      </c>
      <c r="C475" s="125">
        <f t="shared" si="28"/>
        <v>3.3237962725903625E-2</v>
      </c>
      <c r="D475" s="128">
        <f t="shared" si="29"/>
        <v>33237.962725903628</v>
      </c>
      <c r="E475" s="128">
        <f t="shared" ca="1" si="30"/>
        <v>-67134.20341911391</v>
      </c>
      <c r="F475" s="128">
        <f t="shared" ca="1" si="31"/>
        <v>82785.604250242657</v>
      </c>
    </row>
    <row r="476" spans="1:6" x14ac:dyDescent="0.3">
      <c r="A476" s="73">
        <v>43157</v>
      </c>
      <c r="B476" s="130">
        <v>2779.6000979999999</v>
      </c>
      <c r="C476" s="125">
        <f t="shared" si="28"/>
        <v>6.1098297801600809E-2</v>
      </c>
      <c r="D476" s="128">
        <f t="shared" si="29"/>
        <v>61098.297801600813</v>
      </c>
      <c r="E476" s="128">
        <f t="shared" ca="1" si="30"/>
        <v>-67134.20341911391</v>
      </c>
      <c r="F476" s="128">
        <f t="shared" ca="1" si="31"/>
        <v>82785.604250242657</v>
      </c>
    </row>
    <row r="477" spans="1:6" x14ac:dyDescent="0.3">
      <c r="A477" s="73">
        <v>43154</v>
      </c>
      <c r="B477" s="130">
        <v>2747.3000489999999</v>
      </c>
      <c r="C477" s="125">
        <f t="shared" si="28"/>
        <v>6.443240953118945E-2</v>
      </c>
      <c r="D477" s="128">
        <f t="shared" si="29"/>
        <v>64432.409531189449</v>
      </c>
      <c r="E477" s="128">
        <f t="shared" ca="1" si="30"/>
        <v>-67134.20341911391</v>
      </c>
      <c r="F477" s="128">
        <f t="shared" ca="1" si="31"/>
        <v>82785.604250242657</v>
      </c>
    </row>
    <row r="478" spans="1:6" x14ac:dyDescent="0.3">
      <c r="A478" s="73">
        <v>43153</v>
      </c>
      <c r="B478" s="130">
        <v>2703.959961</v>
      </c>
      <c r="C478" s="125">
        <f t="shared" si="28"/>
        <v>8.3157632704322637E-3</v>
      </c>
      <c r="D478" s="128">
        <f t="shared" si="29"/>
        <v>8315.7632704322641</v>
      </c>
      <c r="E478" s="128">
        <f t="shared" ca="1" si="30"/>
        <v>-67134.20341911391</v>
      </c>
      <c r="F478" s="128">
        <f t="shared" ca="1" si="31"/>
        <v>82785.604250242657</v>
      </c>
    </row>
    <row r="479" spans="1:6" x14ac:dyDescent="0.3">
      <c r="A479" s="73">
        <v>43152</v>
      </c>
      <c r="B479" s="130">
        <v>2701.330078</v>
      </c>
      <c r="C479" s="125">
        <f t="shared" si="28"/>
        <v>2.2967954339132568E-3</v>
      </c>
      <c r="D479" s="128">
        <f t="shared" si="29"/>
        <v>2296.7954339132566</v>
      </c>
      <c r="E479" s="128">
        <f t="shared" ca="1" si="30"/>
        <v>-67134.20341911391</v>
      </c>
      <c r="F479" s="128">
        <f t="shared" ca="1" si="31"/>
        <v>82785.604250242657</v>
      </c>
    </row>
    <row r="480" spans="1:6" x14ac:dyDescent="0.3">
      <c r="A480" s="73">
        <v>43151</v>
      </c>
      <c r="B480" s="130">
        <v>2716.26001</v>
      </c>
      <c r="C480" s="125">
        <f t="shared" si="28"/>
        <v>2.5413965774771841E-2</v>
      </c>
      <c r="D480" s="128">
        <f t="shared" si="29"/>
        <v>25413.965774771841</v>
      </c>
      <c r="E480" s="128">
        <f t="shared" ca="1" si="30"/>
        <v>-67134.20341911391</v>
      </c>
      <c r="F480" s="128">
        <f t="shared" ca="1" si="31"/>
        <v>82785.604250242657</v>
      </c>
    </row>
    <row r="481" spans="1:6" x14ac:dyDescent="0.3">
      <c r="A481" s="73">
        <v>43147</v>
      </c>
      <c r="B481" s="130">
        <v>2732.219971</v>
      </c>
      <c r="C481" s="125">
        <f t="shared" si="28"/>
        <v>-1.0828568266860183E-2</v>
      </c>
      <c r="D481" s="128">
        <f t="shared" si="29"/>
        <v>-10828.568266860184</v>
      </c>
      <c r="E481" s="128">
        <f t="shared" ca="1" si="30"/>
        <v>-67134.20341911391</v>
      </c>
      <c r="F481" s="128">
        <f t="shared" ca="1" si="31"/>
        <v>82785.604250242657</v>
      </c>
    </row>
    <row r="482" spans="1:6" x14ac:dyDescent="0.3">
      <c r="A482" s="73">
        <v>43146</v>
      </c>
      <c r="B482" s="130">
        <v>2731.1999510000001</v>
      </c>
      <c r="C482" s="125">
        <f t="shared" si="28"/>
        <v>-3.2168913189809412E-2</v>
      </c>
      <c r="D482" s="128">
        <f t="shared" si="29"/>
        <v>-32168.913189809413</v>
      </c>
      <c r="E482" s="128">
        <f t="shared" ca="1" si="30"/>
        <v>-67134.20341911391</v>
      </c>
      <c r="F482" s="128">
        <f t="shared" ca="1" si="31"/>
        <v>82785.604250242657</v>
      </c>
    </row>
    <row r="483" spans="1:6" x14ac:dyDescent="0.3">
      <c r="A483" s="73">
        <v>43145</v>
      </c>
      <c r="B483" s="130">
        <v>2698.6298830000001</v>
      </c>
      <c r="C483" s="125">
        <f t="shared" si="28"/>
        <v>-4.4330239422806672E-2</v>
      </c>
      <c r="D483" s="128">
        <f t="shared" si="29"/>
        <v>-44330.23942280667</v>
      </c>
      <c r="E483" s="128">
        <f t="shared" ca="1" si="30"/>
        <v>-67134.20341911391</v>
      </c>
      <c r="F483" s="128">
        <f t="shared" ca="1" si="31"/>
        <v>82785.604250242657</v>
      </c>
    </row>
    <row r="484" spans="1:6" x14ac:dyDescent="0.3">
      <c r="A484" s="73">
        <v>43144</v>
      </c>
      <c r="B484" s="130">
        <v>2662.9399410000001</v>
      </c>
      <c r="C484" s="125">
        <f t="shared" si="28"/>
        <v>-5.6508042659179081E-2</v>
      </c>
      <c r="D484" s="128">
        <f t="shared" si="29"/>
        <v>-56508.042659179082</v>
      </c>
      <c r="E484" s="128">
        <f t="shared" ca="1" si="30"/>
        <v>-67134.20341911391</v>
      </c>
      <c r="F484" s="128">
        <f t="shared" ca="1" si="31"/>
        <v>82785.604250242657</v>
      </c>
    </row>
    <row r="485" spans="1:6" x14ac:dyDescent="0.3">
      <c r="A485" s="73">
        <v>43143</v>
      </c>
      <c r="B485" s="130">
        <v>2656</v>
      </c>
      <c r="C485" s="125">
        <f t="shared" si="28"/>
        <v>-6.9223041983974887E-2</v>
      </c>
      <c r="D485" s="128">
        <f t="shared" si="29"/>
        <v>-69223.041983974894</v>
      </c>
      <c r="E485" s="128">
        <f t="shared" ca="1" si="30"/>
        <v>-67134.20341911391</v>
      </c>
      <c r="F485" s="128">
        <f t="shared" ca="1" si="31"/>
        <v>82785.604250242657</v>
      </c>
    </row>
    <row r="486" spans="1:6" x14ac:dyDescent="0.3">
      <c r="A486" s="73">
        <v>43140</v>
      </c>
      <c r="B486" s="130">
        <v>2619.5500489999999</v>
      </c>
      <c r="C486" s="125">
        <f t="shared" si="28"/>
        <v>-8.8176651809281914E-2</v>
      </c>
      <c r="D486" s="128">
        <f t="shared" si="29"/>
        <v>-88176.651809281917</v>
      </c>
      <c r="E486" s="128">
        <f t="shared" ca="1" si="30"/>
        <v>-60047.780810253636</v>
      </c>
      <c r="F486" s="128">
        <f t="shared" ca="1" si="31"/>
        <v>81364.625634690965</v>
      </c>
    </row>
    <row r="487" spans="1:6" x14ac:dyDescent="0.3">
      <c r="A487" s="73">
        <v>43139</v>
      </c>
      <c r="B487" s="130">
        <v>2581</v>
      </c>
      <c r="C487" s="125">
        <f t="shared" si="28"/>
        <v>-9.0957118957471161E-2</v>
      </c>
      <c r="D487" s="128">
        <f t="shared" si="29"/>
        <v>-90957.118957471161</v>
      </c>
      <c r="E487" s="128">
        <f t="shared" ca="1" si="30"/>
        <v>-52867.782890467817</v>
      </c>
      <c r="F487" s="128">
        <f t="shared" ca="1" si="31"/>
        <v>70284.059167801446</v>
      </c>
    </row>
    <row r="488" spans="1:6" x14ac:dyDescent="0.3">
      <c r="A488" s="73">
        <v>43138</v>
      </c>
      <c r="B488" s="130">
        <v>2681.6599120000001</v>
      </c>
      <c r="C488" s="125">
        <f t="shared" si="28"/>
        <v>-5.4934952408613347E-2</v>
      </c>
      <c r="D488" s="128">
        <f t="shared" si="29"/>
        <v>-54934.952408613346</v>
      </c>
      <c r="E488" s="128">
        <f t="shared" ca="1" si="30"/>
        <v>-36242.321201239014</v>
      </c>
      <c r="F488" s="128">
        <f t="shared" ca="1" si="31"/>
        <v>56870.432550736245</v>
      </c>
    </row>
    <row r="489" spans="1:6" x14ac:dyDescent="0.3">
      <c r="A489" s="73">
        <v>43137</v>
      </c>
      <c r="B489" s="130">
        <v>2695.139893</v>
      </c>
      <c r="C489" s="125">
        <f t="shared" si="28"/>
        <v>-5.071623910627554E-2</v>
      </c>
      <c r="D489" s="128">
        <f t="shared" si="29"/>
        <v>-50716.239106275541</v>
      </c>
      <c r="E489" s="128">
        <f t="shared" ca="1" si="30"/>
        <v>-20945.50025810405</v>
      </c>
      <c r="F489" s="128">
        <f t="shared" ca="1" si="31"/>
        <v>45617.992126802914</v>
      </c>
    </row>
    <row r="490" spans="1:6" x14ac:dyDescent="0.3">
      <c r="A490" s="73">
        <v>43136</v>
      </c>
      <c r="B490" s="130">
        <v>2648.9399410000001</v>
      </c>
      <c r="C490" s="125">
        <f t="shared" si="28"/>
        <v>-6.496010613731984E-2</v>
      </c>
      <c r="D490" s="128">
        <f t="shared" si="29"/>
        <v>-64960.106137319839</v>
      </c>
      <c r="E490" s="128">
        <f t="shared" ca="1" si="30"/>
        <v>-18957.86928326216</v>
      </c>
      <c r="F490" s="128">
        <f t="shared" ca="1" si="31"/>
        <v>35613.877307928233</v>
      </c>
    </row>
    <row r="491" spans="1:6" x14ac:dyDescent="0.3">
      <c r="A491" s="73">
        <v>43133</v>
      </c>
      <c r="B491" s="130">
        <v>2762.1298830000001</v>
      </c>
      <c r="C491" s="125">
        <f t="shared" si="28"/>
        <v>-1.7140577575387561E-2</v>
      </c>
      <c r="D491" s="128">
        <f t="shared" si="29"/>
        <v>-17140.577575387561</v>
      </c>
      <c r="E491" s="128">
        <f t="shared" ca="1" si="30"/>
        <v>-17096.110424552397</v>
      </c>
      <c r="F491" s="128">
        <f t="shared" ca="1" si="31"/>
        <v>19674.034453950808</v>
      </c>
    </row>
    <row r="492" spans="1:6" x14ac:dyDescent="0.3">
      <c r="A492" s="73">
        <v>43132</v>
      </c>
      <c r="B492" s="130">
        <v>2821.9799800000001</v>
      </c>
      <c r="C492" s="125">
        <f t="shared" si="28"/>
        <v>8.5595761131125325E-3</v>
      </c>
      <c r="D492" s="128">
        <f t="shared" si="29"/>
        <v>8559.5761131125328</v>
      </c>
      <c r="E492" s="128">
        <f t="shared" ca="1" si="30"/>
        <v>-16788.092697858861</v>
      </c>
      <c r="F492" s="128">
        <f t="shared" ca="1" si="31"/>
        <v>19643.784691477907</v>
      </c>
    </row>
    <row r="493" spans="1:6" x14ac:dyDescent="0.3">
      <c r="A493" s="73">
        <v>43131</v>
      </c>
      <c r="B493" s="130">
        <v>2823.8100589999999</v>
      </c>
      <c r="C493" s="125">
        <f t="shared" si="28"/>
        <v>7.5823531173788705E-3</v>
      </c>
      <c r="D493" s="128">
        <f t="shared" si="29"/>
        <v>7582.3531173788706</v>
      </c>
      <c r="E493" s="128">
        <f t="shared" ca="1" si="30"/>
        <v>-16788.092697858861</v>
      </c>
      <c r="F493" s="128">
        <f t="shared" ca="1" si="31"/>
        <v>19643.784691477907</v>
      </c>
    </row>
    <row r="494" spans="1:6" x14ac:dyDescent="0.3">
      <c r="A494" s="73">
        <v>43130</v>
      </c>
      <c r="B494" s="130">
        <v>2822.429932</v>
      </c>
      <c r="C494" s="125">
        <f t="shared" si="28"/>
        <v>1.6571704314402247E-2</v>
      </c>
      <c r="D494" s="128">
        <f t="shared" si="29"/>
        <v>16571.704314402246</v>
      </c>
      <c r="E494" s="128">
        <f t="shared" ca="1" si="30"/>
        <v>-16788.092697858861</v>
      </c>
      <c r="F494" s="128">
        <f t="shared" ca="1" si="31"/>
        <v>19643.784691477907</v>
      </c>
    </row>
    <row r="495" spans="1:6" x14ac:dyDescent="0.3">
      <c r="A495" s="73">
        <v>43129</v>
      </c>
      <c r="B495" s="130">
        <v>2853.530029</v>
      </c>
      <c r="C495" s="125">
        <f t="shared" si="28"/>
        <v>2.415084100490561E-2</v>
      </c>
      <c r="D495" s="128">
        <f t="shared" si="29"/>
        <v>24150.841004905611</v>
      </c>
      <c r="E495" s="128">
        <f t="shared" ca="1" si="30"/>
        <v>-16788.092697858861</v>
      </c>
      <c r="F495" s="128">
        <f t="shared" ca="1" si="31"/>
        <v>19643.784691477907</v>
      </c>
    </row>
    <row r="496" spans="1:6" x14ac:dyDescent="0.3">
      <c r="A496" s="73">
        <v>43126</v>
      </c>
      <c r="B496" s="130">
        <v>2872.8701169999999</v>
      </c>
      <c r="C496" s="125">
        <f t="shared" si="28"/>
        <v>3.8051589036897537E-2</v>
      </c>
      <c r="D496" s="128">
        <f t="shared" si="29"/>
        <v>38051.589036897538</v>
      </c>
      <c r="E496" s="128">
        <f t="shared" ca="1" si="30"/>
        <v>-16788.092697858861</v>
      </c>
      <c r="F496" s="128">
        <f t="shared" ca="1" si="31"/>
        <v>19643.784691477907</v>
      </c>
    </row>
    <row r="497" spans="1:6" x14ac:dyDescent="0.3">
      <c r="A497" s="73">
        <v>43125</v>
      </c>
      <c r="B497" s="130">
        <v>2839.25</v>
      </c>
      <c r="C497" s="125">
        <f t="shared" si="28"/>
        <v>3.3119506250346653E-2</v>
      </c>
      <c r="D497" s="128">
        <f t="shared" si="29"/>
        <v>33119.506250346654</v>
      </c>
      <c r="E497" s="128">
        <f t="shared" ca="1" si="30"/>
        <v>-16788.092697858861</v>
      </c>
      <c r="F497" s="128">
        <f t="shared" ca="1" si="31"/>
        <v>19643.784691477907</v>
      </c>
    </row>
    <row r="498" spans="1:6" x14ac:dyDescent="0.3">
      <c r="A498" s="73">
        <v>43124</v>
      </c>
      <c r="B498" s="130">
        <v>2837.540039</v>
      </c>
      <c r="C498" s="125">
        <f t="shared" si="28"/>
        <v>3.1348930420781462E-2</v>
      </c>
      <c r="D498" s="128">
        <f t="shared" si="29"/>
        <v>31348.930420781464</v>
      </c>
      <c r="E498" s="128">
        <f t="shared" ca="1" si="30"/>
        <v>-16788.092697858861</v>
      </c>
      <c r="F498" s="128">
        <f t="shared" ca="1" si="31"/>
        <v>19643.784691477907</v>
      </c>
    </row>
    <row r="499" spans="1:6" x14ac:dyDescent="0.3">
      <c r="A499" s="73">
        <v>43123</v>
      </c>
      <c r="B499" s="130">
        <v>2839.1298830000001</v>
      </c>
      <c r="C499" s="125">
        <f t="shared" si="28"/>
        <v>3.3271314402750329E-2</v>
      </c>
      <c r="D499" s="128">
        <f t="shared" si="29"/>
        <v>33271.314402750329</v>
      </c>
      <c r="E499" s="128">
        <f t="shared" ca="1" si="30"/>
        <v>-16788.092697858861</v>
      </c>
      <c r="F499" s="128">
        <f t="shared" ca="1" si="31"/>
        <v>19643.784691477907</v>
      </c>
    </row>
    <row r="500" spans="1:6" x14ac:dyDescent="0.3">
      <c r="A500" s="73">
        <v>43122</v>
      </c>
      <c r="B500" s="130">
        <v>2832.969971</v>
      </c>
      <c r="C500" s="125">
        <f t="shared" si="28"/>
        <v>3.2743405285476035E-2</v>
      </c>
      <c r="D500" s="128">
        <f t="shared" si="29"/>
        <v>32743.405285476034</v>
      </c>
      <c r="E500" s="128">
        <f t="shared" ca="1" si="30"/>
        <v>-16788.092697858861</v>
      </c>
      <c r="F500" s="128">
        <f t="shared" ca="1" si="31"/>
        <v>19643.784691477907</v>
      </c>
    </row>
    <row r="501" spans="1:6" x14ac:dyDescent="0.3">
      <c r="A501" s="73">
        <v>43119</v>
      </c>
      <c r="B501" s="130">
        <v>2810.3000489999999</v>
      </c>
      <c r="C501" s="125">
        <f t="shared" si="28"/>
        <v>3.1685160120577427E-2</v>
      </c>
      <c r="D501" s="128">
        <f t="shared" si="29"/>
        <v>31685.160120577428</v>
      </c>
      <c r="E501" s="128">
        <f t="shared" ca="1" si="30"/>
        <v>-16788.092697858861</v>
      </c>
      <c r="F501" s="128">
        <f t="shared" ca="1" si="31"/>
        <v>19643.784691477907</v>
      </c>
    </row>
    <row r="502" spans="1:6" x14ac:dyDescent="0.3">
      <c r="A502" s="73">
        <v>43118</v>
      </c>
      <c r="B502" s="130">
        <v>2798.030029</v>
      </c>
      <c r="C502" s="125">
        <f t="shared" si="28"/>
        <v>3.1318868050167259E-2</v>
      </c>
      <c r="D502" s="128">
        <f t="shared" si="29"/>
        <v>31318.868050167261</v>
      </c>
      <c r="E502" s="128">
        <f t="shared" ca="1" si="30"/>
        <v>-16788.092697858861</v>
      </c>
      <c r="F502" s="128">
        <f t="shared" ca="1" si="31"/>
        <v>19643.784691477907</v>
      </c>
    </row>
    <row r="503" spans="1:6" x14ac:dyDescent="0.3">
      <c r="A503" s="73">
        <v>43117</v>
      </c>
      <c r="B503" s="130">
        <v>2802.5600589999999</v>
      </c>
      <c r="C503" s="125">
        <f t="shared" si="28"/>
        <v>3.9598487157362472E-2</v>
      </c>
      <c r="D503" s="128">
        <f t="shared" si="29"/>
        <v>39598.48715736247</v>
      </c>
      <c r="E503" s="128">
        <f t="shared" ca="1" si="30"/>
        <v>-16788.092697858861</v>
      </c>
      <c r="F503" s="128">
        <f t="shared" ca="1" si="31"/>
        <v>19643.784691477907</v>
      </c>
    </row>
    <row r="504" spans="1:6" x14ac:dyDescent="0.3">
      <c r="A504" s="73">
        <v>43116</v>
      </c>
      <c r="B504" s="130">
        <v>2776.419922</v>
      </c>
      <c r="C504" s="125">
        <f t="shared" si="28"/>
        <v>3.8453555636562387E-2</v>
      </c>
      <c r="D504" s="128">
        <f t="shared" si="29"/>
        <v>38453.555636562385</v>
      </c>
      <c r="E504" s="128">
        <f t="shared" ca="1" si="30"/>
        <v>-16788.092697858861</v>
      </c>
      <c r="F504" s="128">
        <f t="shared" ca="1" si="31"/>
        <v>19643.784691477907</v>
      </c>
    </row>
    <row r="505" spans="1:6" x14ac:dyDescent="0.3">
      <c r="A505" s="73">
        <v>43112</v>
      </c>
      <c r="B505" s="130">
        <v>2786.23999</v>
      </c>
      <c r="C505" s="125">
        <f t="shared" si="28"/>
        <v>3.6725016024961255E-2</v>
      </c>
      <c r="D505" s="128">
        <f t="shared" si="29"/>
        <v>36725.016024961253</v>
      </c>
      <c r="E505" s="128">
        <f t="shared" ca="1" si="30"/>
        <v>-16788.092697858861</v>
      </c>
      <c r="F505" s="128">
        <f t="shared" ca="1" si="31"/>
        <v>19643.784691477907</v>
      </c>
    </row>
    <row r="506" spans="1:6" x14ac:dyDescent="0.3">
      <c r="A506" s="73">
        <v>43111</v>
      </c>
      <c r="B506" s="130">
        <v>2767.5600589999999</v>
      </c>
      <c r="C506" s="125">
        <f t="shared" si="28"/>
        <v>3.1663052648315038E-2</v>
      </c>
      <c r="D506" s="128">
        <f t="shared" si="29"/>
        <v>31663.052648315039</v>
      </c>
      <c r="E506" s="128">
        <f t="shared" ca="1" si="30"/>
        <v>-16788.092697858861</v>
      </c>
      <c r="F506" s="128">
        <f t="shared" ca="1" si="31"/>
        <v>19643.784691477907</v>
      </c>
    </row>
    <row r="507" spans="1:6" x14ac:dyDescent="0.3">
      <c r="A507" s="73">
        <v>43110</v>
      </c>
      <c r="B507" s="130">
        <v>2748.2299800000001</v>
      </c>
      <c r="C507" s="125">
        <f t="shared" si="28"/>
        <v>2.5267666480134343E-2</v>
      </c>
      <c r="D507" s="128">
        <f t="shared" si="29"/>
        <v>25267.666480134343</v>
      </c>
      <c r="E507" s="128">
        <f t="shared" ca="1" si="30"/>
        <v>-16788.092697858861</v>
      </c>
      <c r="F507" s="128">
        <f t="shared" ca="1" si="31"/>
        <v>19643.784691477907</v>
      </c>
    </row>
    <row r="508" spans="1:6" x14ac:dyDescent="0.3">
      <c r="A508" s="73">
        <v>43109</v>
      </c>
      <c r="B508" s="130">
        <v>2751.290039</v>
      </c>
      <c r="C508" s="125">
        <f t="shared" si="28"/>
        <v>2.5322899361089224E-2</v>
      </c>
      <c r="D508" s="128">
        <f t="shared" si="29"/>
        <v>25322.899361089225</v>
      </c>
      <c r="E508" s="128">
        <f t="shared" ca="1" si="30"/>
        <v>-16788.092697858861</v>
      </c>
      <c r="F508" s="128">
        <f t="shared" ca="1" si="31"/>
        <v>19643.784691477907</v>
      </c>
    </row>
    <row r="509" spans="1:6" x14ac:dyDescent="0.3">
      <c r="A509" s="73">
        <v>43108</v>
      </c>
      <c r="B509" s="130">
        <v>2747.709961</v>
      </c>
      <c r="C509" s="125">
        <f t="shared" si="28"/>
        <v>2.3519554863784542E-2</v>
      </c>
      <c r="D509" s="128">
        <f t="shared" si="29"/>
        <v>23519.554863784542</v>
      </c>
      <c r="E509" s="128">
        <f t="shared" ca="1" si="30"/>
        <v>-16788.092697858861</v>
      </c>
      <c r="F509" s="128">
        <f t="shared" ca="1" si="31"/>
        <v>19643.784691477907</v>
      </c>
    </row>
    <row r="510" spans="1:6" x14ac:dyDescent="0.3">
      <c r="A510" s="73">
        <v>43105</v>
      </c>
      <c r="B510" s="130">
        <v>2743.1499020000001</v>
      </c>
      <c r="C510" s="125">
        <f t="shared" si="28"/>
        <v>2.3849921433237053E-2</v>
      </c>
      <c r="D510" s="128">
        <f t="shared" si="29"/>
        <v>23849.921433237054</v>
      </c>
      <c r="E510" s="128">
        <f t="shared" ca="1" si="30"/>
        <v>-16788.092697858861</v>
      </c>
      <c r="F510" s="128">
        <f t="shared" ca="1" si="31"/>
        <v>19643.784691477907</v>
      </c>
    </row>
    <row r="511" spans="1:6" x14ac:dyDescent="0.3">
      <c r="A511" s="73">
        <v>43104</v>
      </c>
      <c r="B511" s="130">
        <v>2723.98999</v>
      </c>
      <c r="C511" s="125">
        <f t="shared" si="28"/>
        <v>1.5856981230389477E-2</v>
      </c>
      <c r="D511" s="128">
        <f t="shared" si="29"/>
        <v>15856.981230389478</v>
      </c>
      <c r="E511" s="128">
        <f t="shared" ca="1" si="30"/>
        <v>-16788.092697858861</v>
      </c>
      <c r="F511" s="128">
        <f t="shared" ca="1" si="31"/>
        <v>19643.784691477907</v>
      </c>
    </row>
    <row r="512" spans="1:6" x14ac:dyDescent="0.3">
      <c r="A512" s="73">
        <v>43103</v>
      </c>
      <c r="B512" s="130">
        <v>2713.0600589999999</v>
      </c>
      <c r="C512" s="125">
        <f t="shared" si="28"/>
        <v>8.5125597544775111E-3</v>
      </c>
      <c r="D512" s="128">
        <f t="shared" si="29"/>
        <v>8512.5597544775119</v>
      </c>
      <c r="E512" s="128">
        <f t="shared" ca="1" si="30"/>
        <v>-16788.092697858861</v>
      </c>
      <c r="F512" s="128">
        <f t="shared" ca="1" si="31"/>
        <v>19643.784691477907</v>
      </c>
    </row>
    <row r="513" spans="1:6" x14ac:dyDescent="0.3">
      <c r="A513" s="73">
        <v>43102</v>
      </c>
      <c r="B513" s="130">
        <v>2695.8100589999999</v>
      </c>
      <c r="C513" s="125">
        <f t="shared" si="28"/>
        <v>7.4743720813554848E-3</v>
      </c>
      <c r="D513" s="128">
        <f t="shared" si="29"/>
        <v>7474.3720813554846</v>
      </c>
      <c r="E513" s="128">
        <f t="shared" ca="1" si="30"/>
        <v>-16788.092697858861</v>
      </c>
      <c r="F513" s="128">
        <f t="shared" ca="1" si="31"/>
        <v>19643.784691477907</v>
      </c>
    </row>
    <row r="514" spans="1:6" x14ac:dyDescent="0.3">
      <c r="A514" s="73">
        <v>43098</v>
      </c>
      <c r="B514" s="130">
        <v>2673.610107</v>
      </c>
      <c r="C514" s="125">
        <f t="shared" si="28"/>
        <v>8.1448022136236808E-3</v>
      </c>
      <c r="D514" s="128">
        <f t="shared" si="29"/>
        <v>8144.8022136236805</v>
      </c>
      <c r="E514" s="128">
        <f t="shared" ca="1" si="30"/>
        <v>-16788.092697858861</v>
      </c>
      <c r="F514" s="128">
        <f t="shared" ca="1" si="31"/>
        <v>19643.784691477907</v>
      </c>
    </row>
    <row r="515" spans="1:6" x14ac:dyDescent="0.3">
      <c r="A515" s="73">
        <v>43097</v>
      </c>
      <c r="B515" s="130">
        <v>2687.540039</v>
      </c>
      <c r="C515" s="125">
        <f t="shared" si="28"/>
        <v>9.2719980815083591E-3</v>
      </c>
      <c r="D515" s="128">
        <f t="shared" si="29"/>
        <v>9271.99808150836</v>
      </c>
      <c r="E515" s="128">
        <f t="shared" ca="1" si="30"/>
        <v>-16788.092697858861</v>
      </c>
      <c r="F515" s="128">
        <f t="shared" ca="1" si="31"/>
        <v>19643.784691477907</v>
      </c>
    </row>
    <row r="516" spans="1:6" x14ac:dyDescent="0.3">
      <c r="A516" s="73">
        <v>43096</v>
      </c>
      <c r="B516" s="130">
        <v>2682.6201169999999</v>
      </c>
      <c r="C516" s="125">
        <f t="shared" si="28"/>
        <v>6.9479147845146194E-3</v>
      </c>
      <c r="D516" s="128">
        <f t="shared" si="29"/>
        <v>6947.914784514619</v>
      </c>
      <c r="E516" s="128">
        <f t="shared" ca="1" si="30"/>
        <v>-16788.092697858861</v>
      </c>
      <c r="F516" s="128">
        <f t="shared" ca="1" si="31"/>
        <v>19643.784691477907</v>
      </c>
    </row>
    <row r="517" spans="1:6" x14ac:dyDescent="0.3">
      <c r="A517" s="73">
        <v>43095</v>
      </c>
      <c r="B517" s="130">
        <v>2680.5</v>
      </c>
      <c r="C517" s="125">
        <f t="shared" si="28"/>
        <v>7.7105590912391886E-3</v>
      </c>
      <c r="D517" s="128">
        <f t="shared" si="29"/>
        <v>7710.559091239189</v>
      </c>
      <c r="E517" s="128">
        <f t="shared" ca="1" si="30"/>
        <v>-16788.092697858861</v>
      </c>
      <c r="F517" s="128">
        <f t="shared" ca="1" si="31"/>
        <v>19643.784691477907</v>
      </c>
    </row>
    <row r="518" spans="1:6" x14ac:dyDescent="0.3">
      <c r="A518" s="73">
        <v>43091</v>
      </c>
      <c r="B518" s="130">
        <v>2683.3400879999999</v>
      </c>
      <c r="C518" s="125">
        <f t="shared" si="28"/>
        <v>1.2008330379030818E-2</v>
      </c>
      <c r="D518" s="128">
        <f t="shared" si="29"/>
        <v>12008.330379030818</v>
      </c>
      <c r="E518" s="128">
        <f t="shared" ca="1" si="30"/>
        <v>-16788.092697858861</v>
      </c>
      <c r="F518" s="128">
        <f t="shared" ca="1" si="31"/>
        <v>19643.784691477907</v>
      </c>
    </row>
    <row r="519" spans="1:6" x14ac:dyDescent="0.3">
      <c r="A519" s="73">
        <v>43090</v>
      </c>
      <c r="B519" s="130">
        <v>2684.570068</v>
      </c>
      <c r="C519" s="125">
        <f t="shared" si="28"/>
        <v>1.8047193517183979E-2</v>
      </c>
      <c r="D519" s="128">
        <f t="shared" si="29"/>
        <v>18047.19351718398</v>
      </c>
      <c r="E519" s="128">
        <f t="shared" ca="1" si="30"/>
        <v>-16788.092697858861</v>
      </c>
      <c r="F519" s="128">
        <f t="shared" ca="1" si="31"/>
        <v>19643.784691477907</v>
      </c>
    </row>
    <row r="520" spans="1:6" x14ac:dyDescent="0.3">
      <c r="A520" s="73">
        <v>43089</v>
      </c>
      <c r="B520" s="130">
        <v>2679.25</v>
      </c>
      <c r="C520" s="125">
        <f t="shared" ref="C520:C583" si="32">B520/B530-1</f>
        <v>1.9009070814263618E-2</v>
      </c>
      <c r="D520" s="128">
        <f t="shared" ref="D520:D583" si="33">C520*$B$5</f>
        <v>19009.070814263618</v>
      </c>
      <c r="E520" s="128">
        <f t="shared" ref="E520:E583" ca="1" si="34">_xlfn.PERCENTILE.INC(OFFSET(D520,0,0,Window),1-VaRLevel)</f>
        <v>-16788.092697858861</v>
      </c>
      <c r="F520" s="128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0">
        <v>2681.469971</v>
      </c>
      <c r="C521" s="125">
        <f t="shared" si="32"/>
        <v>1.9737029878604373E-2</v>
      </c>
      <c r="D521" s="128">
        <f t="shared" si="33"/>
        <v>19737.029878604371</v>
      </c>
      <c r="E521" s="128">
        <f t="shared" ca="1" si="34"/>
        <v>-16788.092697858861</v>
      </c>
      <c r="F521" s="128">
        <f t="shared" ca="1" si="35"/>
        <v>19643.784691477907</v>
      </c>
    </row>
    <row r="522" spans="1:6" x14ac:dyDescent="0.3">
      <c r="A522" s="73">
        <v>43087</v>
      </c>
      <c r="B522" s="130">
        <v>2690.1599120000001</v>
      </c>
      <c r="C522" s="125">
        <f t="shared" si="32"/>
        <v>1.9216186817565539E-2</v>
      </c>
      <c r="D522" s="128">
        <f t="shared" si="33"/>
        <v>19216.18681756554</v>
      </c>
      <c r="E522" s="128">
        <f t="shared" ca="1" si="34"/>
        <v>-16788.092697858861</v>
      </c>
      <c r="F522" s="128">
        <f t="shared" ca="1" si="35"/>
        <v>19643.784691477907</v>
      </c>
    </row>
    <row r="523" spans="1:6" x14ac:dyDescent="0.3">
      <c r="A523" s="73">
        <v>43084</v>
      </c>
      <c r="B523" s="130">
        <v>2675.8100589999999</v>
      </c>
      <c r="C523" s="125">
        <f t="shared" si="32"/>
        <v>1.271282798883977E-2</v>
      </c>
      <c r="D523" s="128">
        <f t="shared" si="33"/>
        <v>12712.82798883977</v>
      </c>
      <c r="E523" s="128">
        <f t="shared" ca="1" si="34"/>
        <v>-16788.092697858861</v>
      </c>
      <c r="F523" s="128">
        <f t="shared" ca="1" si="35"/>
        <v>19643.784691477907</v>
      </c>
    </row>
    <row r="524" spans="1:6" x14ac:dyDescent="0.3">
      <c r="A524" s="73">
        <v>43083</v>
      </c>
      <c r="B524" s="130">
        <v>2652.01001</v>
      </c>
      <c r="C524" s="125">
        <f t="shared" si="32"/>
        <v>1.673200382798834E-3</v>
      </c>
      <c r="D524" s="128">
        <f t="shared" si="33"/>
        <v>1673.200382798834</v>
      </c>
      <c r="E524" s="128">
        <f t="shared" ca="1" si="34"/>
        <v>-16788.092697858861</v>
      </c>
      <c r="F524" s="128">
        <f t="shared" ca="1" si="35"/>
        <v>19643.784691477907</v>
      </c>
    </row>
    <row r="525" spans="1:6" x14ac:dyDescent="0.3">
      <c r="A525" s="73">
        <v>43082</v>
      </c>
      <c r="B525" s="130">
        <v>2662.8500979999999</v>
      </c>
      <c r="C525" s="125">
        <f t="shared" si="32"/>
        <v>1.400573063460242E-2</v>
      </c>
      <c r="D525" s="128">
        <f t="shared" si="33"/>
        <v>14005.73063460242</v>
      </c>
      <c r="E525" s="128">
        <f t="shared" ca="1" si="34"/>
        <v>-16788.092697858861</v>
      </c>
      <c r="F525" s="128">
        <f t="shared" ca="1" si="35"/>
        <v>19643.784691477907</v>
      </c>
    </row>
    <row r="526" spans="1:6" x14ac:dyDescent="0.3">
      <c r="A526" s="73">
        <v>43081</v>
      </c>
      <c r="B526" s="130">
        <v>2664.110107</v>
      </c>
      <c r="C526" s="125">
        <f t="shared" si="32"/>
        <v>1.411096422196545E-2</v>
      </c>
      <c r="D526" s="128">
        <f t="shared" si="33"/>
        <v>14110.964221965449</v>
      </c>
      <c r="E526" s="128">
        <f t="shared" ca="1" si="34"/>
        <v>-16788.092697858861</v>
      </c>
      <c r="F526" s="128">
        <f t="shared" ca="1" si="35"/>
        <v>19643.784691477907</v>
      </c>
    </row>
    <row r="527" spans="1:6" x14ac:dyDescent="0.3">
      <c r="A527" s="73">
        <v>43080</v>
      </c>
      <c r="B527" s="130">
        <v>2659.98999</v>
      </c>
      <c r="C527" s="125">
        <f t="shared" si="32"/>
        <v>2.2514653441636945E-2</v>
      </c>
      <c r="D527" s="128">
        <f t="shared" si="33"/>
        <v>22514.653441636943</v>
      </c>
      <c r="E527" s="128">
        <f t="shared" ca="1" si="34"/>
        <v>-16788.092697858861</v>
      </c>
      <c r="F527" s="128">
        <f t="shared" ca="1" si="35"/>
        <v>19643.784691477907</v>
      </c>
    </row>
    <row r="528" spans="1:6" x14ac:dyDescent="0.3">
      <c r="A528" s="73">
        <v>43077</v>
      </c>
      <c r="B528" s="130">
        <v>2651.5</v>
      </c>
      <c r="C528" s="125">
        <f t="shared" si="32"/>
        <v>1.8859399893573325E-2</v>
      </c>
      <c r="D528" s="128">
        <f t="shared" si="33"/>
        <v>18859.399893573325</v>
      </c>
      <c r="E528" s="128">
        <f t="shared" ca="1" si="34"/>
        <v>-16788.092697858861</v>
      </c>
      <c r="F528" s="128">
        <f t="shared" ca="1" si="35"/>
        <v>19643.784691477907</v>
      </c>
    </row>
    <row r="529" spans="1:6" x14ac:dyDescent="0.3">
      <c r="A529" s="73">
        <v>43076</v>
      </c>
      <c r="B529" s="130">
        <v>2636.9799800000001</v>
      </c>
      <c r="C529" s="125">
        <f t="shared" si="32"/>
        <v>1.5363369939184413E-2</v>
      </c>
      <c r="D529" s="128">
        <f t="shared" si="33"/>
        <v>15363.369939184413</v>
      </c>
      <c r="E529" s="128">
        <f t="shared" ca="1" si="34"/>
        <v>-16788.092697858861</v>
      </c>
      <c r="F529" s="128">
        <f t="shared" ca="1" si="35"/>
        <v>19643.784691477907</v>
      </c>
    </row>
    <row r="530" spans="1:6" x14ac:dyDescent="0.3">
      <c r="A530" s="73">
        <v>43075</v>
      </c>
      <c r="B530" s="130">
        <v>2629.2700199999999</v>
      </c>
      <c r="C530" s="125">
        <f t="shared" si="32"/>
        <v>1.163510642916088E-2</v>
      </c>
      <c r="D530" s="128">
        <f t="shared" si="33"/>
        <v>11635.10642916088</v>
      </c>
      <c r="E530" s="128">
        <f t="shared" ca="1" si="34"/>
        <v>-16788.092697858861</v>
      </c>
      <c r="F530" s="128">
        <f t="shared" ca="1" si="35"/>
        <v>19643.784691477907</v>
      </c>
    </row>
    <row r="531" spans="1:6" x14ac:dyDescent="0.3">
      <c r="A531" s="73">
        <v>43074</v>
      </c>
      <c r="B531" s="130">
        <v>2629.570068</v>
      </c>
      <c r="C531" s="125">
        <f t="shared" si="32"/>
        <v>1.8368553589439562E-2</v>
      </c>
      <c r="D531" s="128">
        <f t="shared" si="33"/>
        <v>18368.553589439562</v>
      </c>
      <c r="E531" s="128">
        <f t="shared" ca="1" si="34"/>
        <v>-16788.092697858861</v>
      </c>
      <c r="F531" s="128">
        <f t="shared" ca="1" si="35"/>
        <v>19643.784691477907</v>
      </c>
    </row>
    <row r="532" spans="1:6" x14ac:dyDescent="0.3">
      <c r="A532" s="73">
        <v>43073</v>
      </c>
      <c r="B532" s="130">
        <v>2639.4399410000001</v>
      </c>
      <c r="C532" s="125">
        <f t="shared" si="32"/>
        <v>2.3494906914903746E-2</v>
      </c>
      <c r="D532" s="128">
        <f t="shared" si="33"/>
        <v>23494.906914903746</v>
      </c>
      <c r="E532" s="128">
        <f t="shared" ca="1" si="34"/>
        <v>-16788.092697858861</v>
      </c>
      <c r="F532" s="128">
        <f t="shared" ca="1" si="35"/>
        <v>19643.784691477907</v>
      </c>
    </row>
    <row r="533" spans="1:6" x14ac:dyDescent="0.3">
      <c r="A533" s="73">
        <v>43070</v>
      </c>
      <c r="B533" s="130">
        <v>2642.219971</v>
      </c>
      <c r="C533" s="125">
        <f t="shared" si="32"/>
        <v>2.1882427693499462E-2</v>
      </c>
      <c r="D533" s="128">
        <f t="shared" si="33"/>
        <v>21882.427693499463</v>
      </c>
      <c r="E533" s="128">
        <f t="shared" ca="1" si="34"/>
        <v>-16788.092697858861</v>
      </c>
      <c r="F533" s="128">
        <f t="shared" ca="1" si="35"/>
        <v>19643.784691477907</v>
      </c>
    </row>
    <row r="534" spans="1:6" x14ac:dyDescent="0.3">
      <c r="A534" s="73">
        <v>43069</v>
      </c>
      <c r="B534" s="130">
        <v>2647.580078</v>
      </c>
      <c r="C534" s="125">
        <f t="shared" si="32"/>
        <v>3.2347855516724033E-2</v>
      </c>
      <c r="D534" s="128">
        <f t="shared" si="33"/>
        <v>32347.855516724034</v>
      </c>
      <c r="E534" s="128">
        <f t="shared" ca="1" si="34"/>
        <v>-16788.092697858861</v>
      </c>
      <c r="F534" s="128">
        <f t="shared" ca="1" si="35"/>
        <v>19643.784691477907</v>
      </c>
    </row>
    <row r="535" spans="1:6" x14ac:dyDescent="0.3">
      <c r="A535" s="73">
        <v>43068</v>
      </c>
      <c r="B535" s="130">
        <v>2626.070068</v>
      </c>
      <c r="C535" s="125">
        <f t="shared" si="32"/>
        <v>1.8302570063089441E-2</v>
      </c>
      <c r="D535" s="128">
        <f t="shared" si="33"/>
        <v>18302.570063089439</v>
      </c>
      <c r="E535" s="128">
        <f t="shared" ca="1" si="34"/>
        <v>-16788.092697858861</v>
      </c>
      <c r="F535" s="128">
        <f t="shared" ca="1" si="35"/>
        <v>19643.784691477907</v>
      </c>
    </row>
    <row r="536" spans="1:6" x14ac:dyDescent="0.3">
      <c r="A536" s="73">
        <v>43067</v>
      </c>
      <c r="B536" s="130">
        <v>2627.040039</v>
      </c>
      <c r="C536" s="125">
        <f t="shared" si="32"/>
        <v>1.6325942636030488E-2</v>
      </c>
      <c r="D536" s="128">
        <f t="shared" si="33"/>
        <v>16325.942636030488</v>
      </c>
      <c r="E536" s="128">
        <f t="shared" ca="1" si="34"/>
        <v>-16788.092697858861</v>
      </c>
      <c r="F536" s="128">
        <f t="shared" ca="1" si="35"/>
        <v>19643.784691477907</v>
      </c>
    </row>
    <row r="537" spans="1:6" x14ac:dyDescent="0.3">
      <c r="A537" s="73">
        <v>43066</v>
      </c>
      <c r="B537" s="130">
        <v>2601.419922</v>
      </c>
      <c r="C537" s="125">
        <f t="shared" si="32"/>
        <v>7.404202701930096E-3</v>
      </c>
      <c r="D537" s="128">
        <f t="shared" si="33"/>
        <v>7404.2027019300958</v>
      </c>
      <c r="E537" s="128">
        <f t="shared" ca="1" si="34"/>
        <v>-16788.092697858861</v>
      </c>
      <c r="F537" s="128">
        <f t="shared" ca="1" si="35"/>
        <v>19643.784691477907</v>
      </c>
    </row>
    <row r="538" spans="1:6" x14ac:dyDescent="0.3">
      <c r="A538" s="73">
        <v>43063</v>
      </c>
      <c r="B538" s="130">
        <v>2602.419922</v>
      </c>
      <c r="C538" s="125">
        <f t="shared" si="32"/>
        <v>6.8868167058377949E-3</v>
      </c>
      <c r="D538" s="128">
        <f t="shared" si="33"/>
        <v>6886.8167058377949</v>
      </c>
      <c r="E538" s="128">
        <f t="shared" ca="1" si="34"/>
        <v>-16788.092697858861</v>
      </c>
      <c r="F538" s="128">
        <f t="shared" ca="1" si="35"/>
        <v>19643.784691477907</v>
      </c>
    </row>
    <row r="539" spans="1:6" x14ac:dyDescent="0.3">
      <c r="A539" s="73">
        <v>43061</v>
      </c>
      <c r="B539" s="130">
        <v>2597.080078</v>
      </c>
      <c r="C539" s="125">
        <f t="shared" si="32"/>
        <v>1.0407862848818006E-3</v>
      </c>
      <c r="D539" s="128">
        <f t="shared" si="33"/>
        <v>1040.7862848818006</v>
      </c>
      <c r="E539" s="128">
        <f t="shared" ca="1" si="34"/>
        <v>-16788.092697858861</v>
      </c>
      <c r="F539" s="128">
        <f t="shared" ca="1" si="35"/>
        <v>19643.784691477907</v>
      </c>
    </row>
    <row r="540" spans="1:6" x14ac:dyDescent="0.3">
      <c r="A540" s="73">
        <v>43060</v>
      </c>
      <c r="B540" s="130">
        <v>2599.030029</v>
      </c>
      <c r="C540" s="125">
        <f t="shared" si="32"/>
        <v>3.2386346024664281E-3</v>
      </c>
      <c r="D540" s="128">
        <f t="shared" si="33"/>
        <v>3238.6346024664281</v>
      </c>
      <c r="E540" s="128">
        <f t="shared" ca="1" si="34"/>
        <v>-16788.092697858861</v>
      </c>
      <c r="F540" s="128">
        <f t="shared" ca="1" si="35"/>
        <v>19643.784691477907</v>
      </c>
    </row>
    <row r="541" spans="1:6" x14ac:dyDescent="0.3">
      <c r="A541" s="73">
        <v>43059</v>
      </c>
      <c r="B541" s="130">
        <v>2582.139893</v>
      </c>
      <c r="C541" s="125">
        <f t="shared" si="32"/>
        <v>-3.4695250357699159E-3</v>
      </c>
      <c r="D541" s="128">
        <f t="shared" si="33"/>
        <v>-3469.525035769916</v>
      </c>
      <c r="E541" s="128">
        <f t="shared" ca="1" si="34"/>
        <v>-16788.092697858861</v>
      </c>
      <c r="F541" s="128">
        <f t="shared" ca="1" si="35"/>
        <v>19643.784691477907</v>
      </c>
    </row>
    <row r="542" spans="1:6" x14ac:dyDescent="0.3">
      <c r="A542" s="73">
        <v>43056</v>
      </c>
      <c r="B542" s="130">
        <v>2578.8500979999999</v>
      </c>
      <c r="C542" s="125">
        <f t="shared" si="32"/>
        <v>-3.4739356738799909E-3</v>
      </c>
      <c r="D542" s="128">
        <f t="shared" si="33"/>
        <v>-3473.9356738799911</v>
      </c>
      <c r="E542" s="128">
        <f t="shared" ca="1" si="34"/>
        <v>-16788.092697858861</v>
      </c>
      <c r="F542" s="128">
        <f t="shared" ca="1" si="35"/>
        <v>19643.784691477907</v>
      </c>
    </row>
    <row r="543" spans="1:6" x14ac:dyDescent="0.3">
      <c r="A543" s="73">
        <v>43055</v>
      </c>
      <c r="B543" s="130">
        <v>2585.639893</v>
      </c>
      <c r="C543" s="125">
        <f t="shared" si="32"/>
        <v>2.2442369827955222E-3</v>
      </c>
      <c r="D543" s="128">
        <f t="shared" si="33"/>
        <v>2244.2369827955222</v>
      </c>
      <c r="E543" s="128">
        <f t="shared" ca="1" si="34"/>
        <v>-16788.092697858861</v>
      </c>
      <c r="F543" s="128">
        <f t="shared" ca="1" si="35"/>
        <v>19643.784691477907</v>
      </c>
    </row>
    <row r="544" spans="1:6" x14ac:dyDescent="0.3">
      <c r="A544" s="73">
        <v>43054</v>
      </c>
      <c r="B544" s="130">
        <v>2564.6201169999999</v>
      </c>
      <c r="C544" s="125">
        <f t="shared" si="32"/>
        <v>-5.7145917547526404E-3</v>
      </c>
      <c r="D544" s="128">
        <f t="shared" si="33"/>
        <v>-5714.5917547526406</v>
      </c>
      <c r="E544" s="128">
        <f t="shared" ca="1" si="34"/>
        <v>-16788.092697858861</v>
      </c>
      <c r="F544" s="128">
        <f t="shared" ca="1" si="35"/>
        <v>19643.784691477907</v>
      </c>
    </row>
    <row r="545" spans="1:6" x14ac:dyDescent="0.3">
      <c r="A545" s="73">
        <v>43053</v>
      </c>
      <c r="B545" s="130">
        <v>2578.8701169999999</v>
      </c>
      <c r="C545" s="125">
        <f t="shared" si="32"/>
        <v>1.4018417503403047E-3</v>
      </c>
      <c r="D545" s="128">
        <f t="shared" si="33"/>
        <v>1401.8417503403048</v>
      </c>
      <c r="E545" s="128">
        <f t="shared" ca="1" si="34"/>
        <v>-16788.092697858861</v>
      </c>
      <c r="F545" s="128">
        <f t="shared" ca="1" si="35"/>
        <v>19643.784691477907</v>
      </c>
    </row>
    <row r="546" spans="1:6" x14ac:dyDescent="0.3">
      <c r="A546" s="73">
        <v>43052</v>
      </c>
      <c r="B546" s="130">
        <v>2584.8400879999999</v>
      </c>
      <c r="C546" s="125">
        <f t="shared" si="32"/>
        <v>4.6680152345450754E-3</v>
      </c>
      <c r="D546" s="128">
        <f t="shared" si="33"/>
        <v>4668.0152345450751</v>
      </c>
      <c r="E546" s="128">
        <f t="shared" ca="1" si="34"/>
        <v>-16788.092697858861</v>
      </c>
      <c r="F546" s="128">
        <f t="shared" ca="1" si="35"/>
        <v>19643.784691477907</v>
      </c>
    </row>
    <row r="547" spans="1:6" x14ac:dyDescent="0.3">
      <c r="A547" s="73">
        <v>43049</v>
      </c>
      <c r="B547" s="130">
        <v>2582.3000489999999</v>
      </c>
      <c r="C547" s="125">
        <f t="shared" si="32"/>
        <v>4.7653917468148954E-4</v>
      </c>
      <c r="D547" s="128">
        <f t="shared" si="33"/>
        <v>476.53917468148956</v>
      </c>
      <c r="E547" s="128">
        <f t="shared" ca="1" si="34"/>
        <v>-16788.092697858861</v>
      </c>
      <c r="F547" s="128">
        <f t="shared" ca="1" si="35"/>
        <v>19643.784691477907</v>
      </c>
    </row>
    <row r="548" spans="1:6" x14ac:dyDescent="0.3">
      <c r="A548" s="73">
        <v>43048</v>
      </c>
      <c r="B548" s="130">
        <v>2584.6201169999999</v>
      </c>
      <c r="C548" s="125">
        <f t="shared" si="32"/>
        <v>9.4595437927804671E-3</v>
      </c>
      <c r="D548" s="128">
        <f t="shared" si="33"/>
        <v>9459.5437927804669</v>
      </c>
      <c r="E548" s="128">
        <f t="shared" ca="1" si="34"/>
        <v>-16788.092697858861</v>
      </c>
      <c r="F548" s="128">
        <f t="shared" ca="1" si="35"/>
        <v>19643.784691477907</v>
      </c>
    </row>
    <row r="549" spans="1:6" x14ac:dyDescent="0.3">
      <c r="A549" s="73">
        <v>43047</v>
      </c>
      <c r="B549" s="130">
        <v>2594.3798830000001</v>
      </c>
      <c r="C549" s="125">
        <f t="shared" si="32"/>
        <v>1.4559170336819749E-2</v>
      </c>
      <c r="D549" s="128">
        <f t="shared" si="33"/>
        <v>14559.170336819749</v>
      </c>
      <c r="E549" s="128">
        <f t="shared" ca="1" si="34"/>
        <v>-16788.092697858861</v>
      </c>
      <c r="F549" s="128">
        <f t="shared" ca="1" si="35"/>
        <v>19643.784691477907</v>
      </c>
    </row>
    <row r="550" spans="1:6" x14ac:dyDescent="0.3">
      <c r="A550" s="73">
        <v>43046</v>
      </c>
      <c r="B550" s="130">
        <v>2590.639893</v>
      </c>
      <c r="C550" s="125">
        <f t="shared" si="32"/>
        <v>8.3724883441402831E-3</v>
      </c>
      <c r="D550" s="128">
        <f t="shared" si="33"/>
        <v>8372.4883441402835</v>
      </c>
      <c r="E550" s="128">
        <f t="shared" ca="1" si="34"/>
        <v>-16788.092697858861</v>
      </c>
      <c r="F550" s="128">
        <f t="shared" ca="1" si="35"/>
        <v>19643.784691477907</v>
      </c>
    </row>
    <row r="551" spans="1:6" x14ac:dyDescent="0.3">
      <c r="A551" s="73">
        <v>43045</v>
      </c>
      <c r="B551" s="130">
        <v>2591.1298830000001</v>
      </c>
      <c r="C551" s="125">
        <f t="shared" si="32"/>
        <v>1.0194973529578988E-2</v>
      </c>
      <c r="D551" s="128">
        <f t="shared" si="33"/>
        <v>10194.973529578987</v>
      </c>
      <c r="E551" s="128">
        <f t="shared" ca="1" si="34"/>
        <v>-16788.092697858861</v>
      </c>
      <c r="F551" s="128">
        <f t="shared" ca="1" si="35"/>
        <v>19643.784691477907</v>
      </c>
    </row>
    <row r="552" spans="1:6" x14ac:dyDescent="0.3">
      <c r="A552" s="73">
        <v>43042</v>
      </c>
      <c r="B552" s="130">
        <v>2587.8400879999999</v>
      </c>
      <c r="C552" s="125">
        <f t="shared" si="32"/>
        <v>4.9045037846526807E-3</v>
      </c>
      <c r="D552" s="128">
        <f t="shared" si="33"/>
        <v>4904.5037846526802</v>
      </c>
      <c r="E552" s="128">
        <f t="shared" ca="1" si="34"/>
        <v>-16788.092697858861</v>
      </c>
      <c r="F552" s="128">
        <f t="shared" ca="1" si="35"/>
        <v>19643.784691477907</v>
      </c>
    </row>
    <row r="553" spans="1:6" x14ac:dyDescent="0.3">
      <c r="A553" s="73">
        <v>43041</v>
      </c>
      <c r="B553" s="130">
        <v>2579.8500979999999</v>
      </c>
      <c r="C553" s="125">
        <f t="shared" si="32"/>
        <v>6.9279104332635733E-3</v>
      </c>
      <c r="D553" s="128">
        <f t="shared" si="33"/>
        <v>6927.9104332635734</v>
      </c>
      <c r="E553" s="128">
        <f t="shared" ca="1" si="34"/>
        <v>-18913.402132427</v>
      </c>
      <c r="F553" s="128">
        <f t="shared" ca="1" si="35"/>
        <v>22675.408042631199</v>
      </c>
    </row>
    <row r="554" spans="1:6" x14ac:dyDescent="0.3">
      <c r="A554" s="73">
        <v>43040</v>
      </c>
      <c r="B554" s="130">
        <v>2579.360107</v>
      </c>
      <c r="C554" s="125">
        <f t="shared" si="32"/>
        <v>7.0668721368900567E-3</v>
      </c>
      <c r="D554" s="128">
        <f t="shared" si="33"/>
        <v>7066.8721368900569</v>
      </c>
      <c r="E554" s="128">
        <f t="shared" ca="1" si="34"/>
        <v>-20945.50025810405</v>
      </c>
      <c r="F554" s="128">
        <f t="shared" ca="1" si="35"/>
        <v>23974.609487518246</v>
      </c>
    </row>
    <row r="555" spans="1:6" x14ac:dyDescent="0.3">
      <c r="A555" s="73">
        <v>43039</v>
      </c>
      <c r="B555" s="130">
        <v>2575.26001</v>
      </c>
      <c r="C555" s="125">
        <f t="shared" si="32"/>
        <v>6.2124524628295319E-3</v>
      </c>
      <c r="D555" s="128">
        <f t="shared" si="33"/>
        <v>6212.4524628295321</v>
      </c>
      <c r="E555" s="128">
        <f t="shared" ca="1" si="34"/>
        <v>-21400.991031316178</v>
      </c>
      <c r="F555" s="128">
        <f t="shared" ca="1" si="35"/>
        <v>24120.596346670409</v>
      </c>
    </row>
    <row r="556" spans="1:6" x14ac:dyDescent="0.3">
      <c r="A556" s="73">
        <v>43038</v>
      </c>
      <c r="B556" s="130">
        <v>2572.830078</v>
      </c>
      <c r="C556" s="125">
        <f t="shared" si="32"/>
        <v>5.9391414098497464E-3</v>
      </c>
      <c r="D556" s="128">
        <f t="shared" si="33"/>
        <v>5939.1414098497462</v>
      </c>
      <c r="E556" s="128">
        <f t="shared" ca="1" si="34"/>
        <v>-21400.991031316178</v>
      </c>
      <c r="F556" s="128">
        <f t="shared" ca="1" si="35"/>
        <v>24120.596346670409</v>
      </c>
    </row>
    <row r="557" spans="1:6" x14ac:dyDescent="0.3">
      <c r="A557" s="73">
        <v>43035</v>
      </c>
      <c r="B557" s="130">
        <v>2581.070068</v>
      </c>
      <c r="C557" s="125">
        <f t="shared" si="32"/>
        <v>1.0927649491556224E-2</v>
      </c>
      <c r="D557" s="128">
        <f t="shared" si="33"/>
        <v>10927.649491556223</v>
      </c>
      <c r="E557" s="128">
        <f t="shared" ca="1" si="34"/>
        <v>-21400.991031316178</v>
      </c>
      <c r="F557" s="128">
        <f t="shared" ca="1" si="35"/>
        <v>24120.596346670409</v>
      </c>
    </row>
    <row r="558" spans="1:6" x14ac:dyDescent="0.3">
      <c r="A558" s="73">
        <v>43034</v>
      </c>
      <c r="B558" s="130">
        <v>2560.3999020000001</v>
      </c>
      <c r="C558" s="125">
        <f t="shared" si="32"/>
        <v>3.7123599049917466E-3</v>
      </c>
      <c r="D558" s="128">
        <f t="shared" si="33"/>
        <v>3712.3599049917466</v>
      </c>
      <c r="E558" s="128">
        <f t="shared" ca="1" si="34"/>
        <v>-21400.991031316178</v>
      </c>
      <c r="F558" s="128">
        <f t="shared" ca="1" si="35"/>
        <v>24120.596346670409</v>
      </c>
    </row>
    <row r="559" spans="1:6" x14ac:dyDescent="0.3">
      <c r="A559" s="73">
        <v>43033</v>
      </c>
      <c r="B559" s="130">
        <v>2557.1499020000001</v>
      </c>
      <c r="C559" s="125">
        <f t="shared" si="32"/>
        <v>7.4744916621316548E-4</v>
      </c>
      <c r="D559" s="128">
        <f t="shared" si="33"/>
        <v>747.44916621316543</v>
      </c>
      <c r="E559" s="128">
        <f t="shared" ca="1" si="34"/>
        <v>-21400.991031316178</v>
      </c>
      <c r="F559" s="128">
        <f t="shared" ca="1" si="35"/>
        <v>24120.596346670409</v>
      </c>
    </row>
    <row r="560" spans="1:6" x14ac:dyDescent="0.3">
      <c r="A560" s="73">
        <v>43032</v>
      </c>
      <c r="B560" s="130">
        <v>2569.1298830000001</v>
      </c>
      <c r="C560" s="125">
        <f t="shared" si="32"/>
        <v>7.249157378407034E-3</v>
      </c>
      <c r="D560" s="128">
        <f t="shared" si="33"/>
        <v>7249.1573784070342</v>
      </c>
      <c r="E560" s="128">
        <f t="shared" ca="1" si="34"/>
        <v>-21400.991031316178</v>
      </c>
      <c r="F560" s="128">
        <f t="shared" ca="1" si="35"/>
        <v>24120.596346670409</v>
      </c>
    </row>
    <row r="561" spans="1:6" x14ac:dyDescent="0.3">
      <c r="A561" s="73">
        <v>43031</v>
      </c>
      <c r="B561" s="130">
        <v>2564.9799800000001</v>
      </c>
      <c r="C561" s="125">
        <f t="shared" si="32"/>
        <v>7.9576222857247192E-3</v>
      </c>
      <c r="D561" s="128">
        <f t="shared" si="33"/>
        <v>7957.6222857247194</v>
      </c>
      <c r="E561" s="128">
        <f t="shared" ca="1" si="34"/>
        <v>-21400.991031316178</v>
      </c>
      <c r="F561" s="128">
        <f t="shared" ca="1" si="35"/>
        <v>24120.596346670409</v>
      </c>
    </row>
    <row r="562" spans="1:6" x14ac:dyDescent="0.3">
      <c r="A562" s="73">
        <v>43028</v>
      </c>
      <c r="B562" s="130">
        <v>2575.209961</v>
      </c>
      <c r="C562" s="125">
        <f t="shared" si="32"/>
        <v>1.0151640708802701E-2</v>
      </c>
      <c r="D562" s="128">
        <f t="shared" si="33"/>
        <v>10151.640708802701</v>
      </c>
      <c r="E562" s="128">
        <f t="shared" ca="1" si="34"/>
        <v>-21400.991031316178</v>
      </c>
      <c r="F562" s="128">
        <f t="shared" ca="1" si="35"/>
        <v>24120.596346670409</v>
      </c>
    </row>
    <row r="563" spans="1:6" x14ac:dyDescent="0.3">
      <c r="A563" s="73">
        <v>43027</v>
      </c>
      <c r="B563" s="130">
        <v>2562.1000979999999</v>
      </c>
      <c r="C563" s="125">
        <f t="shared" si="32"/>
        <v>3.9301546324157499E-3</v>
      </c>
      <c r="D563" s="128">
        <f t="shared" si="33"/>
        <v>3930.1546324157498</v>
      </c>
      <c r="E563" s="128">
        <f t="shared" ca="1" si="34"/>
        <v>-21400.991031316178</v>
      </c>
      <c r="F563" s="128">
        <f t="shared" ca="1" si="35"/>
        <v>24120.596346670409</v>
      </c>
    </row>
    <row r="564" spans="1:6" x14ac:dyDescent="0.3">
      <c r="A564" s="73">
        <v>43026</v>
      </c>
      <c r="B564" s="130">
        <v>2561.26001</v>
      </c>
      <c r="C564" s="125">
        <f t="shared" si="32"/>
        <v>9.268096847069085E-3</v>
      </c>
      <c r="D564" s="128">
        <f t="shared" si="33"/>
        <v>9268.0968470690841</v>
      </c>
      <c r="E564" s="128">
        <f t="shared" ca="1" si="34"/>
        <v>-21400.991031316178</v>
      </c>
      <c r="F564" s="128">
        <f t="shared" ca="1" si="35"/>
        <v>24120.596346670409</v>
      </c>
    </row>
    <row r="565" spans="1:6" x14ac:dyDescent="0.3">
      <c r="A565" s="73">
        <v>43025</v>
      </c>
      <c r="B565" s="130">
        <v>2559.360107</v>
      </c>
      <c r="C565" s="125">
        <f t="shared" si="32"/>
        <v>9.7767788893667884E-3</v>
      </c>
      <c r="D565" s="128">
        <f t="shared" si="33"/>
        <v>9776.7788893667876</v>
      </c>
      <c r="E565" s="128">
        <f t="shared" ca="1" si="34"/>
        <v>-21400.991031316178</v>
      </c>
      <c r="F565" s="128">
        <f t="shared" ca="1" si="35"/>
        <v>24120.596346670409</v>
      </c>
    </row>
    <row r="566" spans="1:6" x14ac:dyDescent="0.3">
      <c r="A566" s="73">
        <v>43024</v>
      </c>
      <c r="B566" s="130">
        <v>2557.639893</v>
      </c>
      <c r="C566" s="125">
        <f t="shared" si="32"/>
        <v>1.1276560495604215E-2</v>
      </c>
      <c r="D566" s="128">
        <f t="shared" si="33"/>
        <v>11276.560495604215</v>
      </c>
      <c r="E566" s="128">
        <f t="shared" ca="1" si="34"/>
        <v>-21400.991031316178</v>
      </c>
      <c r="F566" s="128">
        <f t="shared" ca="1" si="35"/>
        <v>24120.596346670409</v>
      </c>
    </row>
    <row r="567" spans="1:6" x14ac:dyDescent="0.3">
      <c r="A567" s="73">
        <v>43021</v>
      </c>
      <c r="B567" s="130">
        <v>2553.169922</v>
      </c>
      <c r="C567" s="125">
        <f t="shared" si="32"/>
        <v>1.3420000938357379E-2</v>
      </c>
      <c r="D567" s="128">
        <f t="shared" si="33"/>
        <v>13420.00093835738</v>
      </c>
      <c r="E567" s="128">
        <f t="shared" ca="1" si="34"/>
        <v>-21400.991031316178</v>
      </c>
      <c r="F567" s="128">
        <f t="shared" ca="1" si="35"/>
        <v>24120.596346670409</v>
      </c>
    </row>
    <row r="568" spans="1:6" x14ac:dyDescent="0.3">
      <c r="A568" s="73">
        <v>43020</v>
      </c>
      <c r="B568" s="130">
        <v>2550.929932</v>
      </c>
      <c r="C568" s="125">
        <f t="shared" si="32"/>
        <v>1.6282428324158271E-2</v>
      </c>
      <c r="D568" s="128">
        <f t="shared" si="33"/>
        <v>16282.428324158271</v>
      </c>
      <c r="E568" s="128">
        <f t="shared" ca="1" si="34"/>
        <v>-21400.991031316178</v>
      </c>
      <c r="F568" s="128">
        <f t="shared" ca="1" si="35"/>
        <v>24120.596346670409</v>
      </c>
    </row>
    <row r="569" spans="1:6" x14ac:dyDescent="0.3">
      <c r="A569" s="73">
        <v>43019</v>
      </c>
      <c r="B569" s="130">
        <v>2555.23999</v>
      </c>
      <c r="C569" s="125">
        <f t="shared" si="32"/>
        <v>1.9225840134258876E-2</v>
      </c>
      <c r="D569" s="128">
        <f t="shared" si="33"/>
        <v>19225.840134258877</v>
      </c>
      <c r="E569" s="128">
        <f t="shared" ca="1" si="34"/>
        <v>-21400.991031316178</v>
      </c>
      <c r="F569" s="128">
        <f t="shared" ca="1" si="35"/>
        <v>24120.596346670409</v>
      </c>
    </row>
    <row r="570" spans="1:6" x14ac:dyDescent="0.3">
      <c r="A570" s="73">
        <v>43018</v>
      </c>
      <c r="B570" s="130">
        <v>2550.639893</v>
      </c>
      <c r="C570" s="125">
        <f t="shared" si="32"/>
        <v>2.1547156847795845E-2</v>
      </c>
      <c r="D570" s="128">
        <f t="shared" si="33"/>
        <v>21547.156847795846</v>
      </c>
      <c r="E570" s="128">
        <f t="shared" ca="1" si="34"/>
        <v>-21400.991031316178</v>
      </c>
      <c r="F570" s="128">
        <f t="shared" ca="1" si="35"/>
        <v>24120.596346670409</v>
      </c>
    </row>
    <row r="571" spans="1:6" x14ac:dyDescent="0.3">
      <c r="A571" s="73">
        <v>43017</v>
      </c>
      <c r="B571" s="130">
        <v>2544.7299800000001</v>
      </c>
      <c r="C571" s="125">
        <f t="shared" si="32"/>
        <v>1.9253750888919674E-2</v>
      </c>
      <c r="D571" s="128">
        <f t="shared" si="33"/>
        <v>19253.750888919672</v>
      </c>
      <c r="E571" s="128">
        <f t="shared" ca="1" si="34"/>
        <v>-21400.991031316178</v>
      </c>
      <c r="F571" s="128">
        <f t="shared" ca="1" si="35"/>
        <v>24120.596346670409</v>
      </c>
    </row>
    <row r="572" spans="1:6" x14ac:dyDescent="0.3">
      <c r="A572" s="73">
        <v>43014</v>
      </c>
      <c r="B572" s="130">
        <v>2549.330078</v>
      </c>
      <c r="C572" s="125">
        <f t="shared" si="32"/>
        <v>1.8827324354370178E-2</v>
      </c>
      <c r="D572" s="128">
        <f t="shared" si="33"/>
        <v>18827.324354370179</v>
      </c>
      <c r="E572" s="128">
        <f t="shared" ca="1" si="34"/>
        <v>-21400.991031316178</v>
      </c>
      <c r="F572" s="128">
        <f t="shared" ca="1" si="35"/>
        <v>24120.596346670409</v>
      </c>
    </row>
    <row r="573" spans="1:6" x14ac:dyDescent="0.3">
      <c r="A573" s="73">
        <v>43013</v>
      </c>
      <c r="B573" s="130">
        <v>2552.070068</v>
      </c>
      <c r="C573" s="125">
        <f t="shared" si="32"/>
        <v>2.0583047261801823E-2</v>
      </c>
      <c r="D573" s="128">
        <f t="shared" si="33"/>
        <v>20583.047261801825</v>
      </c>
      <c r="E573" s="128">
        <f t="shared" ca="1" si="34"/>
        <v>-21400.991031316178</v>
      </c>
      <c r="F573" s="128">
        <f t="shared" ca="1" si="35"/>
        <v>24120.596346670409</v>
      </c>
    </row>
    <row r="574" spans="1:6" x14ac:dyDescent="0.3">
      <c r="A574" s="73">
        <v>43012</v>
      </c>
      <c r="B574" s="130">
        <v>2537.73999</v>
      </c>
      <c r="C574" s="125">
        <f t="shared" si="32"/>
        <v>1.1761235016430893E-2</v>
      </c>
      <c r="D574" s="128">
        <f t="shared" si="33"/>
        <v>11761.235016430894</v>
      </c>
      <c r="E574" s="128">
        <f t="shared" ca="1" si="34"/>
        <v>-21400.991031316178</v>
      </c>
      <c r="F574" s="128">
        <f t="shared" ca="1" si="35"/>
        <v>24120.596346670409</v>
      </c>
    </row>
    <row r="575" spans="1:6" x14ac:dyDescent="0.3">
      <c r="A575" s="73">
        <v>43011</v>
      </c>
      <c r="B575" s="130">
        <v>2534.580078</v>
      </c>
      <c r="C575" s="125">
        <f t="shared" si="32"/>
        <v>1.1142431967749111E-2</v>
      </c>
      <c r="D575" s="128">
        <f t="shared" si="33"/>
        <v>11142.431967749111</v>
      </c>
      <c r="E575" s="128">
        <f t="shared" ca="1" si="34"/>
        <v>-21400.991031316178</v>
      </c>
      <c r="F575" s="128">
        <f t="shared" ca="1" si="35"/>
        <v>24120.596346670409</v>
      </c>
    </row>
    <row r="576" spans="1:6" x14ac:dyDescent="0.3">
      <c r="A576" s="73">
        <v>43010</v>
      </c>
      <c r="B576" s="130">
        <v>2529.1201169999999</v>
      </c>
      <c r="C576" s="125">
        <f t="shared" si="32"/>
        <v>1.0084388894042728E-2</v>
      </c>
      <c r="D576" s="128">
        <f t="shared" si="33"/>
        <v>10084.388894042728</v>
      </c>
      <c r="E576" s="128">
        <f t="shared" ca="1" si="34"/>
        <v>-21400.991031316178</v>
      </c>
      <c r="F576" s="128">
        <f t="shared" ca="1" si="35"/>
        <v>24120.596346670409</v>
      </c>
    </row>
    <row r="577" spans="1:6" x14ac:dyDescent="0.3">
      <c r="A577" s="73">
        <v>43007</v>
      </c>
      <c r="B577" s="130">
        <v>2519.360107</v>
      </c>
      <c r="C577" s="125">
        <f t="shared" si="32"/>
        <v>7.6513469372925247E-3</v>
      </c>
      <c r="D577" s="128">
        <f t="shared" si="33"/>
        <v>7651.3469372925247</v>
      </c>
      <c r="E577" s="128">
        <f t="shared" ca="1" si="34"/>
        <v>-21400.991031316178</v>
      </c>
      <c r="F577" s="128">
        <f t="shared" ca="1" si="35"/>
        <v>24120.596346670409</v>
      </c>
    </row>
    <row r="578" spans="1:6" x14ac:dyDescent="0.3">
      <c r="A578" s="73">
        <v>43006</v>
      </c>
      <c r="B578" s="130">
        <v>2510.0600589999999</v>
      </c>
      <c r="C578" s="125">
        <f t="shared" si="32"/>
        <v>5.786113800588577E-3</v>
      </c>
      <c r="D578" s="128">
        <f t="shared" si="33"/>
        <v>5786.1138005885769</v>
      </c>
      <c r="E578" s="128">
        <f t="shared" ca="1" si="34"/>
        <v>-21400.991031316178</v>
      </c>
      <c r="F578" s="128">
        <f t="shared" ca="1" si="35"/>
        <v>24120.596346670409</v>
      </c>
    </row>
    <row r="579" spans="1:6" x14ac:dyDescent="0.3">
      <c r="A579" s="73">
        <v>43005</v>
      </c>
      <c r="B579" s="130">
        <v>2507.040039</v>
      </c>
      <c r="C579" s="125">
        <f t="shared" si="32"/>
        <v>3.4702312283541037E-3</v>
      </c>
      <c r="D579" s="128">
        <f t="shared" si="33"/>
        <v>3470.2312283541037</v>
      </c>
      <c r="E579" s="128">
        <f t="shared" ca="1" si="34"/>
        <v>-21400.991031316178</v>
      </c>
      <c r="F579" s="128">
        <f t="shared" ca="1" si="35"/>
        <v>24120.596346670409</v>
      </c>
    </row>
    <row r="580" spans="1:6" x14ac:dyDescent="0.3">
      <c r="A580" s="73">
        <v>43004</v>
      </c>
      <c r="B580" s="130">
        <v>2496.8400879999999</v>
      </c>
      <c r="C580" s="125">
        <f t="shared" si="32"/>
        <v>1.4424629994413962E-4</v>
      </c>
      <c r="D580" s="128">
        <f t="shared" si="33"/>
        <v>144.24629994413962</v>
      </c>
      <c r="E580" s="128">
        <f t="shared" ca="1" si="34"/>
        <v>-21400.991031316178</v>
      </c>
      <c r="F580" s="128">
        <f t="shared" ca="1" si="35"/>
        <v>24120.596346670409</v>
      </c>
    </row>
    <row r="581" spans="1:6" x14ac:dyDescent="0.3">
      <c r="A581" s="73">
        <v>43003</v>
      </c>
      <c r="B581" s="130">
        <v>2496.6599120000001</v>
      </c>
      <c r="C581" s="125">
        <f t="shared" si="32"/>
        <v>3.4362647279742031E-3</v>
      </c>
      <c r="D581" s="128">
        <f t="shared" si="33"/>
        <v>3436.2647279742032</v>
      </c>
      <c r="E581" s="128">
        <f t="shared" ca="1" si="34"/>
        <v>-21400.991031316178</v>
      </c>
      <c r="F581" s="128">
        <f t="shared" ca="1" si="35"/>
        <v>24120.596346670409</v>
      </c>
    </row>
    <row r="582" spans="1:6" x14ac:dyDescent="0.3">
      <c r="A582" s="73">
        <v>43000</v>
      </c>
      <c r="B582" s="130">
        <v>2502.219971</v>
      </c>
      <c r="C582" s="125">
        <f t="shared" si="32"/>
        <v>1.6571683991368547E-2</v>
      </c>
      <c r="D582" s="128">
        <f t="shared" si="33"/>
        <v>16571.683991368547</v>
      </c>
      <c r="E582" s="128">
        <f t="shared" ca="1" si="34"/>
        <v>-21400.991031316178</v>
      </c>
      <c r="F582" s="128">
        <f t="shared" ca="1" si="35"/>
        <v>24120.596346670409</v>
      </c>
    </row>
    <row r="583" spans="1:6" x14ac:dyDescent="0.3">
      <c r="A583" s="73">
        <v>42999</v>
      </c>
      <c r="B583" s="130">
        <v>2500.6000979999999</v>
      </c>
      <c r="C583" s="125">
        <f t="shared" si="32"/>
        <v>1.4401037924911098E-2</v>
      </c>
      <c r="D583" s="128">
        <f t="shared" si="33"/>
        <v>14401.037924911097</v>
      </c>
      <c r="E583" s="128">
        <f t="shared" ca="1" si="34"/>
        <v>-21400.991031316178</v>
      </c>
      <c r="F583" s="128">
        <f t="shared" ca="1" si="35"/>
        <v>24120.596346670409</v>
      </c>
    </row>
    <row r="584" spans="1:6" x14ac:dyDescent="0.3">
      <c r="A584" s="73">
        <v>42998</v>
      </c>
      <c r="B584" s="130">
        <v>2508.23999</v>
      </c>
      <c r="C584" s="125">
        <f t="shared" ref="C584:C647" si="36">B584/B594-1</f>
        <v>1.7318701105871526E-2</v>
      </c>
      <c r="D584" s="128">
        <f t="shared" ref="D584:D647" si="37">C584*$B$5</f>
        <v>17318.701105871525</v>
      </c>
      <c r="E584" s="128">
        <f t="shared" ref="E584:E647" ca="1" si="38">_xlfn.PERCENTILE.INC(OFFSET(D584,0,0,Window),1-VaRLevel)</f>
        <v>-21400.991031316178</v>
      </c>
      <c r="F584" s="128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0">
        <v>2506.6499020000001</v>
      </c>
      <c r="C585" s="125">
        <f t="shared" si="36"/>
        <v>1.9854670567464483E-2</v>
      </c>
      <c r="D585" s="128">
        <f t="shared" si="37"/>
        <v>19854.670567464484</v>
      </c>
      <c r="E585" s="128">
        <f t="shared" ca="1" si="38"/>
        <v>-21400.991031316178</v>
      </c>
      <c r="F585" s="128">
        <f t="shared" ca="1" si="39"/>
        <v>24120.596346670409</v>
      </c>
    </row>
    <row r="586" spans="1:6" x14ac:dyDescent="0.3">
      <c r="A586" s="73">
        <v>42996</v>
      </c>
      <c r="B586" s="130">
        <v>2503.8701169999999</v>
      </c>
      <c r="C586" s="125">
        <f t="shared" si="36"/>
        <v>1.1031502477016897E-2</v>
      </c>
      <c r="D586" s="128">
        <f t="shared" si="37"/>
        <v>11031.502477016897</v>
      </c>
      <c r="E586" s="128">
        <f t="shared" ca="1" si="38"/>
        <v>-21494.107233921961</v>
      </c>
      <c r="F586" s="128">
        <f t="shared" ca="1" si="39"/>
        <v>24120.596346670409</v>
      </c>
    </row>
    <row r="587" spans="1:6" x14ac:dyDescent="0.3">
      <c r="A587" s="73">
        <v>42993</v>
      </c>
      <c r="B587" s="130">
        <v>2500.2299800000001</v>
      </c>
      <c r="C587" s="125">
        <f t="shared" si="36"/>
        <v>1.1563157863447193E-2</v>
      </c>
      <c r="D587" s="128">
        <f t="shared" si="37"/>
        <v>11563.157863447193</v>
      </c>
      <c r="E587" s="128">
        <f t="shared" ca="1" si="38"/>
        <v>-21494.107233921961</v>
      </c>
      <c r="F587" s="128">
        <f t="shared" ca="1" si="39"/>
        <v>24120.596346670409</v>
      </c>
    </row>
    <row r="588" spans="1:6" x14ac:dyDescent="0.3">
      <c r="A588" s="73">
        <v>42992</v>
      </c>
      <c r="B588" s="130">
        <v>2495.6201169999999</v>
      </c>
      <c r="C588" s="125">
        <f t="shared" si="36"/>
        <v>1.5474520826599392E-2</v>
      </c>
      <c r="D588" s="128">
        <f t="shared" si="37"/>
        <v>15474.520826599392</v>
      </c>
      <c r="E588" s="128">
        <f t="shared" ca="1" si="38"/>
        <v>-21494.107233921961</v>
      </c>
      <c r="F588" s="128">
        <f t="shared" ca="1" si="39"/>
        <v>24120.596346670409</v>
      </c>
    </row>
    <row r="589" spans="1:6" x14ac:dyDescent="0.3">
      <c r="A589" s="73">
        <v>42991</v>
      </c>
      <c r="B589" s="130">
        <v>2498.3701169999999</v>
      </c>
      <c r="C589" s="125">
        <f t="shared" si="36"/>
        <v>2.1285233600549125E-2</v>
      </c>
      <c r="D589" s="128">
        <f t="shared" si="37"/>
        <v>21285.233600549123</v>
      </c>
      <c r="E589" s="128">
        <f t="shared" ca="1" si="38"/>
        <v>-21494.107233921961</v>
      </c>
      <c r="F589" s="128">
        <f t="shared" ca="1" si="39"/>
        <v>24120.596346670409</v>
      </c>
    </row>
    <row r="590" spans="1:6" x14ac:dyDescent="0.3">
      <c r="A590" s="73">
        <v>42990</v>
      </c>
      <c r="B590" s="130">
        <v>2496.4799800000001</v>
      </c>
      <c r="C590" s="125">
        <f t="shared" si="36"/>
        <v>2.1372692621725697E-2</v>
      </c>
      <c r="D590" s="128">
        <f t="shared" si="37"/>
        <v>21372.692621725699</v>
      </c>
      <c r="E590" s="128">
        <f t="shared" ca="1" si="38"/>
        <v>-22391.792546182191</v>
      </c>
      <c r="F590" s="128">
        <f t="shared" ca="1" si="39"/>
        <v>24627.91715184187</v>
      </c>
    </row>
    <row r="591" spans="1:6" x14ac:dyDescent="0.3">
      <c r="A591" s="73">
        <v>42989</v>
      </c>
      <c r="B591" s="130">
        <v>2488.110107</v>
      </c>
      <c r="C591" s="125">
        <f t="shared" si="36"/>
        <v>1.8444181288240102E-2</v>
      </c>
      <c r="D591" s="128">
        <f t="shared" si="37"/>
        <v>18444.181288240103</v>
      </c>
      <c r="E591" s="128">
        <f t="shared" ca="1" si="38"/>
        <v>-23818.497291436732</v>
      </c>
      <c r="F591" s="128">
        <f t="shared" ca="1" si="39"/>
        <v>25072.978041810817</v>
      </c>
    </row>
    <row r="592" spans="1:6" x14ac:dyDescent="0.3">
      <c r="A592" s="73">
        <v>42986</v>
      </c>
      <c r="B592" s="130">
        <v>2461.429932</v>
      </c>
      <c r="C592" s="125">
        <f t="shared" si="36"/>
        <v>9.2087894754977473E-3</v>
      </c>
      <c r="D592" s="128">
        <f t="shared" si="37"/>
        <v>9208.7894754977478</v>
      </c>
      <c r="E592" s="128">
        <f t="shared" ca="1" si="38"/>
        <v>-23818.497291436732</v>
      </c>
      <c r="F592" s="128">
        <f t="shared" ca="1" si="39"/>
        <v>25072.978041810817</v>
      </c>
    </row>
    <row r="593" spans="1:6" x14ac:dyDescent="0.3">
      <c r="A593" s="73">
        <v>42985</v>
      </c>
      <c r="B593" s="130">
        <v>2465.1000979999999</v>
      </c>
      <c r="C593" s="125">
        <f t="shared" si="36"/>
        <v>8.6169042503152493E-3</v>
      </c>
      <c r="D593" s="128">
        <f t="shared" si="37"/>
        <v>8616.9042503152486</v>
      </c>
      <c r="E593" s="128">
        <f t="shared" ca="1" si="38"/>
        <v>-23818.497291436732</v>
      </c>
      <c r="F593" s="128">
        <f t="shared" ca="1" si="39"/>
        <v>25072.978041810817</v>
      </c>
    </row>
    <row r="594" spans="1:6" x14ac:dyDescent="0.3">
      <c r="A594" s="73">
        <v>42984</v>
      </c>
      <c r="B594" s="130">
        <v>2465.540039</v>
      </c>
      <c r="C594" s="125">
        <f t="shared" si="36"/>
        <v>5.3129361131536434E-3</v>
      </c>
      <c r="D594" s="128">
        <f t="shared" si="37"/>
        <v>5312.9361131536434</v>
      </c>
      <c r="E594" s="128">
        <f t="shared" ca="1" si="38"/>
        <v>-23818.497291436732</v>
      </c>
      <c r="F594" s="128">
        <f t="shared" ca="1" si="39"/>
        <v>25072.978041810817</v>
      </c>
    </row>
    <row r="595" spans="1:6" x14ac:dyDescent="0.3">
      <c r="A595" s="73">
        <v>42983</v>
      </c>
      <c r="B595" s="130">
        <v>2457.8500979999999</v>
      </c>
      <c r="C595" s="125">
        <f t="shared" si="36"/>
        <v>1.2139822012148471E-2</v>
      </c>
      <c r="D595" s="128">
        <f t="shared" si="37"/>
        <v>12139.822012148472</v>
      </c>
      <c r="E595" s="128">
        <f t="shared" ca="1" si="38"/>
        <v>-23818.497291436732</v>
      </c>
      <c r="F595" s="128">
        <f t="shared" ca="1" si="39"/>
        <v>25072.978041810817</v>
      </c>
    </row>
    <row r="596" spans="1:6" x14ac:dyDescent="0.3">
      <c r="A596" s="73">
        <v>42979</v>
      </c>
      <c r="B596" s="130">
        <v>2476.5500489999999</v>
      </c>
      <c r="C596" s="125">
        <f t="shared" si="36"/>
        <v>2.1026158590718991E-2</v>
      </c>
      <c r="D596" s="128">
        <f t="shared" si="37"/>
        <v>21026.158590718991</v>
      </c>
      <c r="E596" s="128">
        <f t="shared" ca="1" si="38"/>
        <v>-23818.497291436732</v>
      </c>
      <c r="F596" s="128">
        <f t="shared" ca="1" si="39"/>
        <v>25072.978041810817</v>
      </c>
    </row>
    <row r="597" spans="1:6" x14ac:dyDescent="0.3">
      <c r="A597" s="73">
        <v>42978</v>
      </c>
      <c r="B597" s="130">
        <v>2471.6499020000001</v>
      </c>
      <c r="C597" s="125">
        <f t="shared" si="36"/>
        <v>1.7135687436941938E-2</v>
      </c>
      <c r="D597" s="128">
        <f t="shared" si="37"/>
        <v>17135.687436941938</v>
      </c>
      <c r="E597" s="128">
        <f t="shared" ca="1" si="38"/>
        <v>-23818.497291436732</v>
      </c>
      <c r="F597" s="128">
        <f t="shared" ca="1" si="39"/>
        <v>25072.978041810817</v>
      </c>
    </row>
    <row r="598" spans="1:6" x14ac:dyDescent="0.3">
      <c r="A598" s="73">
        <v>42977</v>
      </c>
      <c r="B598" s="130">
        <v>2457.5900879999999</v>
      </c>
      <c r="C598" s="125">
        <f t="shared" si="36"/>
        <v>-4.2623783153610262E-3</v>
      </c>
      <c r="D598" s="128">
        <f t="shared" si="37"/>
        <v>-4262.3783153610266</v>
      </c>
      <c r="E598" s="128">
        <f t="shared" ca="1" si="38"/>
        <v>-23818.497291436732</v>
      </c>
      <c r="F598" s="128">
        <f t="shared" ca="1" si="39"/>
        <v>25072.978041810817</v>
      </c>
    </row>
    <row r="599" spans="1:6" x14ac:dyDescent="0.3">
      <c r="A599" s="73">
        <v>42976</v>
      </c>
      <c r="B599" s="130">
        <v>2446.3000489999999</v>
      </c>
      <c r="C599" s="125">
        <f t="shared" si="36"/>
        <v>-7.4291905027881189E-3</v>
      </c>
      <c r="D599" s="128">
        <f t="shared" si="37"/>
        <v>-7429.1905027881185</v>
      </c>
      <c r="E599" s="128">
        <f t="shared" ca="1" si="38"/>
        <v>-23818.497291436732</v>
      </c>
      <c r="F599" s="128">
        <f t="shared" ca="1" si="39"/>
        <v>25072.978041810817</v>
      </c>
    </row>
    <row r="600" spans="1:6" x14ac:dyDescent="0.3">
      <c r="A600" s="73">
        <v>42975</v>
      </c>
      <c r="B600" s="130">
        <v>2444.23999</v>
      </c>
      <c r="C600" s="125">
        <f t="shared" si="36"/>
        <v>-8.7597318679003555E-3</v>
      </c>
      <c r="D600" s="128">
        <f t="shared" si="37"/>
        <v>-8759.7318679003547</v>
      </c>
      <c r="E600" s="128">
        <f t="shared" ca="1" si="38"/>
        <v>-23818.497291436732</v>
      </c>
      <c r="F600" s="128">
        <f t="shared" ca="1" si="39"/>
        <v>25072.978041810817</v>
      </c>
    </row>
    <row r="601" spans="1:6" x14ac:dyDescent="0.3">
      <c r="A601" s="73">
        <v>42972</v>
      </c>
      <c r="B601" s="130">
        <v>2443.0500489999999</v>
      </c>
      <c r="C601" s="125">
        <f t="shared" si="36"/>
        <v>7.0862523217507523E-4</v>
      </c>
      <c r="D601" s="128">
        <f t="shared" si="37"/>
        <v>708.62523217507521</v>
      </c>
      <c r="E601" s="128">
        <f t="shared" ca="1" si="38"/>
        <v>-23818.497291436732</v>
      </c>
      <c r="F601" s="128">
        <f t="shared" ca="1" si="39"/>
        <v>25072.978041810817</v>
      </c>
    </row>
    <row r="602" spans="1:6" x14ac:dyDescent="0.3">
      <c r="A602" s="73">
        <v>42971</v>
      </c>
      <c r="B602" s="130">
        <v>2438.969971</v>
      </c>
      <c r="C602" s="125">
        <f t="shared" si="36"/>
        <v>3.1170818434689274E-4</v>
      </c>
      <c r="D602" s="128">
        <f t="shared" si="37"/>
        <v>311.70818434689272</v>
      </c>
      <c r="E602" s="128">
        <f t="shared" ca="1" si="38"/>
        <v>-23818.497291436732</v>
      </c>
      <c r="F602" s="128">
        <f t="shared" ca="1" si="39"/>
        <v>25072.978041810817</v>
      </c>
    </row>
    <row r="603" spans="1:6" x14ac:dyDescent="0.3">
      <c r="A603" s="73">
        <v>42970</v>
      </c>
      <c r="B603" s="130">
        <v>2444.040039</v>
      </c>
      <c r="C603" s="125">
        <f t="shared" si="36"/>
        <v>-1.2117921745839366E-2</v>
      </c>
      <c r="D603" s="128">
        <f t="shared" si="37"/>
        <v>-12117.921745839367</v>
      </c>
      <c r="E603" s="128">
        <f t="shared" ca="1" si="38"/>
        <v>-23818.497291436732</v>
      </c>
      <c r="F603" s="128">
        <f t="shared" ca="1" si="39"/>
        <v>25072.978041810817</v>
      </c>
    </row>
    <row r="604" spans="1:6" x14ac:dyDescent="0.3">
      <c r="A604" s="73">
        <v>42969</v>
      </c>
      <c r="B604" s="130">
        <v>2452.51001</v>
      </c>
      <c r="C604" s="125">
        <f t="shared" si="36"/>
        <v>-9.0548028648500534E-3</v>
      </c>
      <c r="D604" s="128">
        <f t="shared" si="37"/>
        <v>-9054.8028648500531</v>
      </c>
      <c r="E604" s="128">
        <f t="shared" ca="1" si="38"/>
        <v>-23818.497291436732</v>
      </c>
      <c r="F604" s="128">
        <f t="shared" ca="1" si="39"/>
        <v>25072.978041810817</v>
      </c>
    </row>
    <row r="605" spans="1:6" x14ac:dyDescent="0.3">
      <c r="A605" s="73">
        <v>42968</v>
      </c>
      <c r="B605" s="130">
        <v>2428.3701169999999</v>
      </c>
      <c r="C605" s="125">
        <f t="shared" si="36"/>
        <v>-2.1177631136813369E-2</v>
      </c>
      <c r="D605" s="128">
        <f t="shared" si="37"/>
        <v>-21177.631136813368</v>
      </c>
      <c r="E605" s="128">
        <f t="shared" ca="1" si="38"/>
        <v>-23818.497291436732</v>
      </c>
      <c r="F605" s="128">
        <f t="shared" ca="1" si="39"/>
        <v>25072.978041810817</v>
      </c>
    </row>
    <row r="606" spans="1:6" x14ac:dyDescent="0.3">
      <c r="A606" s="73">
        <v>42965</v>
      </c>
      <c r="B606" s="130">
        <v>2425.5500489999999</v>
      </c>
      <c r="C606" s="125">
        <f t="shared" si="36"/>
        <v>-2.07038946496515E-2</v>
      </c>
      <c r="D606" s="128">
        <f t="shared" si="37"/>
        <v>-20703.894649651498</v>
      </c>
      <c r="E606" s="128">
        <f t="shared" ca="1" si="38"/>
        <v>-23818.497291436732</v>
      </c>
      <c r="F606" s="128">
        <f t="shared" ca="1" si="39"/>
        <v>25072.978041810817</v>
      </c>
    </row>
    <row r="607" spans="1:6" x14ac:dyDescent="0.3">
      <c r="A607" s="73">
        <v>42964</v>
      </c>
      <c r="B607" s="130">
        <v>2430.01001</v>
      </c>
      <c r="C607" s="125">
        <f t="shared" si="36"/>
        <v>-1.704982828796886E-2</v>
      </c>
      <c r="D607" s="128">
        <f t="shared" si="37"/>
        <v>-17049.82828796886</v>
      </c>
      <c r="E607" s="128">
        <f t="shared" ca="1" si="38"/>
        <v>-23818.497291436732</v>
      </c>
      <c r="F607" s="128">
        <f t="shared" ca="1" si="39"/>
        <v>25072.978041810817</v>
      </c>
    </row>
    <row r="608" spans="1:6" x14ac:dyDescent="0.3">
      <c r="A608" s="73">
        <v>42963</v>
      </c>
      <c r="B608" s="130">
        <v>2468.110107</v>
      </c>
      <c r="C608" s="125">
        <f t="shared" si="36"/>
        <v>-3.8182415594149033E-3</v>
      </c>
      <c r="D608" s="128">
        <f t="shared" si="37"/>
        <v>-3818.2415594149033</v>
      </c>
      <c r="E608" s="128">
        <f t="shared" ca="1" si="38"/>
        <v>-23818.497291436732</v>
      </c>
      <c r="F608" s="128">
        <f t="shared" ca="1" si="39"/>
        <v>25072.978041810817</v>
      </c>
    </row>
    <row r="609" spans="1:6" x14ac:dyDescent="0.3">
      <c r="A609" s="73">
        <v>42962</v>
      </c>
      <c r="B609" s="130">
        <v>2464.610107</v>
      </c>
      <c r="C609" s="125">
        <f t="shared" si="36"/>
        <v>-4.7408446041137253E-3</v>
      </c>
      <c r="D609" s="128">
        <f t="shared" si="37"/>
        <v>-4740.8446041137249</v>
      </c>
      <c r="E609" s="128">
        <f t="shared" ca="1" si="38"/>
        <v>-23818.497291436732</v>
      </c>
      <c r="F609" s="128">
        <f t="shared" ca="1" si="39"/>
        <v>25072.978041810817</v>
      </c>
    </row>
    <row r="610" spans="1:6" x14ac:dyDescent="0.3">
      <c r="A610" s="73">
        <v>42961</v>
      </c>
      <c r="B610" s="130">
        <v>2465.8400879999999</v>
      </c>
      <c r="C610" s="125">
        <f t="shared" si="36"/>
        <v>-1.8054329075553044E-3</v>
      </c>
      <c r="D610" s="128">
        <f t="shared" si="37"/>
        <v>-1805.4329075553044</v>
      </c>
      <c r="E610" s="128">
        <f t="shared" ca="1" si="38"/>
        <v>-23818.497291436732</v>
      </c>
      <c r="F610" s="128">
        <f t="shared" ca="1" si="39"/>
        <v>25072.978041810817</v>
      </c>
    </row>
    <row r="611" spans="1:6" x14ac:dyDescent="0.3">
      <c r="A611" s="73">
        <v>42958</v>
      </c>
      <c r="B611" s="130">
        <v>2441.320068</v>
      </c>
      <c r="C611" s="125">
        <f t="shared" si="36"/>
        <v>-1.245096427321124E-2</v>
      </c>
      <c r="D611" s="128">
        <f t="shared" si="37"/>
        <v>-12450.964273211241</v>
      </c>
      <c r="E611" s="128">
        <f t="shared" ca="1" si="38"/>
        <v>-23818.497291436732</v>
      </c>
      <c r="F611" s="128">
        <f t="shared" ca="1" si="39"/>
        <v>25072.978041810817</v>
      </c>
    </row>
    <row r="612" spans="1:6" x14ac:dyDescent="0.3">
      <c r="A612" s="73">
        <v>42957</v>
      </c>
      <c r="B612" s="130">
        <v>2438.209961</v>
      </c>
      <c r="C612" s="125">
        <f t="shared" si="36"/>
        <v>-1.5031777303438854E-2</v>
      </c>
      <c r="D612" s="128">
        <f t="shared" si="37"/>
        <v>-15031.777303438854</v>
      </c>
      <c r="E612" s="128">
        <f t="shared" ca="1" si="38"/>
        <v>-23818.497291436732</v>
      </c>
      <c r="F612" s="128">
        <f t="shared" ca="1" si="39"/>
        <v>25072.978041810817</v>
      </c>
    </row>
    <row r="613" spans="1:6" x14ac:dyDescent="0.3">
      <c r="A613" s="73">
        <v>42956</v>
      </c>
      <c r="B613" s="130">
        <v>2474.0200199999999</v>
      </c>
      <c r="C613" s="125">
        <f t="shared" si="36"/>
        <v>-1.5376591130394912E-3</v>
      </c>
      <c r="D613" s="128">
        <f t="shared" si="37"/>
        <v>-1537.6591130394911</v>
      </c>
      <c r="E613" s="128">
        <f t="shared" ca="1" si="38"/>
        <v>-23818.497291436732</v>
      </c>
      <c r="F613" s="128">
        <f t="shared" ca="1" si="39"/>
        <v>25072.978041810817</v>
      </c>
    </row>
    <row r="614" spans="1:6" x14ac:dyDescent="0.3">
      <c r="A614" s="73">
        <v>42955</v>
      </c>
      <c r="B614" s="130">
        <v>2474.919922</v>
      </c>
      <c r="C614" s="125">
        <f t="shared" si="36"/>
        <v>-8.9214579145269202E-4</v>
      </c>
      <c r="D614" s="128">
        <f t="shared" si="37"/>
        <v>-892.14579145269204</v>
      </c>
      <c r="E614" s="128">
        <f t="shared" ca="1" si="38"/>
        <v>-23818.497291436732</v>
      </c>
      <c r="F614" s="128">
        <f t="shared" ca="1" si="39"/>
        <v>25072.978041810817</v>
      </c>
    </row>
    <row r="615" spans="1:6" x14ac:dyDescent="0.3">
      <c r="A615" s="73">
        <v>42954</v>
      </c>
      <c r="B615" s="130">
        <v>2480.9099120000001</v>
      </c>
      <c r="C615" s="125">
        <f t="shared" si="36"/>
        <v>4.4536037312765675E-3</v>
      </c>
      <c r="D615" s="128">
        <f t="shared" si="37"/>
        <v>4453.6037312765675</v>
      </c>
      <c r="E615" s="128">
        <f t="shared" ca="1" si="38"/>
        <v>-23818.497291436732</v>
      </c>
      <c r="F615" s="128">
        <f t="shared" ca="1" si="39"/>
        <v>25072.978041810817</v>
      </c>
    </row>
    <row r="616" spans="1:6" x14ac:dyDescent="0.3">
      <c r="A616" s="73">
        <v>42951</v>
      </c>
      <c r="B616" s="130">
        <v>2476.830078</v>
      </c>
      <c r="C616" s="125">
        <f t="shared" si="36"/>
        <v>1.7350736215924201E-3</v>
      </c>
      <c r="D616" s="128">
        <f t="shared" si="37"/>
        <v>1735.0736215924201</v>
      </c>
      <c r="E616" s="128">
        <f t="shared" ca="1" si="38"/>
        <v>-23818.497291436732</v>
      </c>
      <c r="F616" s="128">
        <f t="shared" ca="1" si="39"/>
        <v>25072.978041810817</v>
      </c>
    </row>
    <row r="617" spans="1:6" x14ac:dyDescent="0.3">
      <c r="A617" s="73">
        <v>42950</v>
      </c>
      <c r="B617" s="130">
        <v>2472.1599120000001</v>
      </c>
      <c r="C617" s="125">
        <f t="shared" si="36"/>
        <v>-5.2155451921653828E-4</v>
      </c>
      <c r="D617" s="128">
        <f t="shared" si="37"/>
        <v>-521.55451921653832</v>
      </c>
      <c r="E617" s="128">
        <f t="shared" ca="1" si="38"/>
        <v>-23818.497291436732</v>
      </c>
      <c r="F617" s="128">
        <f t="shared" ca="1" si="39"/>
        <v>25072.978041810817</v>
      </c>
    </row>
    <row r="618" spans="1:6" x14ac:dyDescent="0.3">
      <c r="A618" s="73">
        <v>42949</v>
      </c>
      <c r="B618" s="130">
        <v>2477.570068</v>
      </c>
      <c r="C618" s="125">
        <f t="shared" si="36"/>
        <v>1.5118217024119307E-3</v>
      </c>
      <c r="D618" s="128">
        <f t="shared" si="37"/>
        <v>1511.8217024119308</v>
      </c>
      <c r="E618" s="128">
        <f t="shared" ca="1" si="38"/>
        <v>-23818.497291436732</v>
      </c>
      <c r="F618" s="128">
        <f t="shared" ca="1" si="39"/>
        <v>25072.978041810817</v>
      </c>
    </row>
    <row r="619" spans="1:6" x14ac:dyDescent="0.3">
      <c r="A619" s="73">
        <v>42948</v>
      </c>
      <c r="B619" s="130">
        <v>2476.3500979999999</v>
      </c>
      <c r="C619" s="125">
        <f t="shared" si="36"/>
        <v>6.3967838525991194E-3</v>
      </c>
      <c r="D619" s="128">
        <f t="shared" si="37"/>
        <v>6396.7838525991192</v>
      </c>
      <c r="E619" s="128">
        <f t="shared" ca="1" si="38"/>
        <v>-23818.497291436732</v>
      </c>
      <c r="F619" s="128">
        <f t="shared" ca="1" si="39"/>
        <v>25072.978041810817</v>
      </c>
    </row>
    <row r="620" spans="1:6" x14ac:dyDescent="0.3">
      <c r="A620" s="73">
        <v>42947</v>
      </c>
      <c r="B620" s="130">
        <v>2470.3000489999999</v>
      </c>
      <c r="C620" s="125">
        <f t="shared" si="36"/>
        <v>4.5382355155016985E-3</v>
      </c>
      <c r="D620" s="128">
        <f t="shared" si="37"/>
        <v>4538.2355155016985</v>
      </c>
      <c r="E620" s="128">
        <f t="shared" ca="1" si="38"/>
        <v>-23818.497291436732</v>
      </c>
      <c r="F620" s="128">
        <f t="shared" ca="1" si="39"/>
        <v>25072.978041810817</v>
      </c>
    </row>
    <row r="621" spans="1:6" x14ac:dyDescent="0.3">
      <c r="A621" s="73">
        <v>42944</v>
      </c>
      <c r="B621" s="130">
        <v>2472.1000979999999</v>
      </c>
      <c r="C621" s="125">
        <f t="shared" si="36"/>
        <v>5.2170269615208209E-3</v>
      </c>
      <c r="D621" s="128">
        <f t="shared" si="37"/>
        <v>5217.0269615208208</v>
      </c>
      <c r="E621" s="128">
        <f t="shared" ca="1" si="38"/>
        <v>-23818.497291436732</v>
      </c>
      <c r="F621" s="128">
        <f t="shared" ca="1" si="39"/>
        <v>25072.978041810817</v>
      </c>
    </row>
    <row r="622" spans="1:6" x14ac:dyDescent="0.3">
      <c r="A622" s="73">
        <v>42943</v>
      </c>
      <c r="B622" s="130">
        <v>2475.419922</v>
      </c>
      <c r="C622" s="125">
        <f t="shared" si="36"/>
        <v>1.1271143470278133E-2</v>
      </c>
      <c r="D622" s="128">
        <f t="shared" si="37"/>
        <v>11271.143470278133</v>
      </c>
      <c r="E622" s="128">
        <f t="shared" ca="1" si="38"/>
        <v>-23818.497291436732</v>
      </c>
      <c r="F622" s="128">
        <f t="shared" ca="1" si="39"/>
        <v>25072.978041810817</v>
      </c>
    </row>
    <row r="623" spans="1:6" x14ac:dyDescent="0.3">
      <c r="A623" s="73">
        <v>42942</v>
      </c>
      <c r="B623" s="130">
        <v>2477.830078</v>
      </c>
      <c r="C623" s="125">
        <f t="shared" si="36"/>
        <v>1.4153311368054755E-2</v>
      </c>
      <c r="D623" s="128">
        <f t="shared" si="37"/>
        <v>14153.311368054756</v>
      </c>
      <c r="E623" s="128">
        <f t="shared" ca="1" si="38"/>
        <v>-23818.497291436732</v>
      </c>
      <c r="F623" s="128">
        <f t="shared" ca="1" si="39"/>
        <v>25072.978041810817</v>
      </c>
    </row>
    <row r="624" spans="1:6" x14ac:dyDescent="0.3">
      <c r="A624" s="73">
        <v>42941</v>
      </c>
      <c r="B624" s="130">
        <v>2477.1298830000001</v>
      </c>
      <c r="C624" s="125">
        <f t="shared" si="36"/>
        <v>2.1273640558172602E-2</v>
      </c>
      <c r="D624" s="128">
        <f t="shared" si="37"/>
        <v>21273.640558172603</v>
      </c>
      <c r="E624" s="128">
        <f t="shared" ca="1" si="38"/>
        <v>-23818.497291436732</v>
      </c>
      <c r="F624" s="128">
        <f t="shared" ca="1" si="39"/>
        <v>25072.978041810817</v>
      </c>
    </row>
    <row r="625" spans="1:6" x14ac:dyDescent="0.3">
      <c r="A625" s="73">
        <v>42940</v>
      </c>
      <c r="B625" s="130">
        <v>2469.9099120000001</v>
      </c>
      <c r="C625" s="125">
        <f t="shared" si="36"/>
        <v>1.7499981952105337E-2</v>
      </c>
      <c r="D625" s="128">
        <f t="shared" si="37"/>
        <v>17499.981952105336</v>
      </c>
      <c r="E625" s="128">
        <f t="shared" ca="1" si="38"/>
        <v>-23818.497291436732</v>
      </c>
      <c r="F625" s="128">
        <f t="shared" ca="1" si="39"/>
        <v>25072.978041810817</v>
      </c>
    </row>
    <row r="626" spans="1:6" x14ac:dyDescent="0.3">
      <c r="A626" s="73">
        <v>42937</v>
      </c>
      <c r="B626" s="130">
        <v>2472.540039</v>
      </c>
      <c r="C626" s="125">
        <f t="shared" si="36"/>
        <v>1.9528492040977286E-2</v>
      </c>
      <c r="D626" s="128">
        <f t="shared" si="37"/>
        <v>19528.492040977286</v>
      </c>
      <c r="E626" s="128">
        <f t="shared" ca="1" si="38"/>
        <v>-23818.497291436732</v>
      </c>
      <c r="F626" s="128">
        <f t="shared" ca="1" si="39"/>
        <v>25072.978041810817</v>
      </c>
    </row>
    <row r="627" spans="1:6" x14ac:dyDescent="0.3">
      <c r="A627" s="73">
        <v>42936</v>
      </c>
      <c r="B627" s="130">
        <v>2473.4499510000001</v>
      </c>
      <c r="C627" s="125">
        <f t="shared" si="36"/>
        <v>2.643425708060998E-2</v>
      </c>
      <c r="D627" s="128">
        <f t="shared" si="37"/>
        <v>26434.257080609979</v>
      </c>
      <c r="E627" s="128">
        <f t="shared" ca="1" si="38"/>
        <v>-23818.497291436732</v>
      </c>
      <c r="F627" s="128">
        <f t="shared" ca="1" si="39"/>
        <v>25072.978041810817</v>
      </c>
    </row>
    <row r="628" spans="1:6" x14ac:dyDescent="0.3">
      <c r="A628" s="73">
        <v>42935</v>
      </c>
      <c r="B628" s="130">
        <v>2473.830078</v>
      </c>
      <c r="C628" s="125">
        <f t="shared" si="36"/>
        <v>1.6974042909063014E-2</v>
      </c>
      <c r="D628" s="128">
        <f t="shared" si="37"/>
        <v>16974.042909063013</v>
      </c>
      <c r="E628" s="128">
        <f t="shared" ca="1" si="38"/>
        <v>-23818.497291436732</v>
      </c>
      <c r="F628" s="128">
        <f t="shared" ca="1" si="39"/>
        <v>25072.978041810817</v>
      </c>
    </row>
    <row r="629" spans="1:6" x14ac:dyDescent="0.3">
      <c r="A629" s="73">
        <v>42934</v>
      </c>
      <c r="B629" s="130">
        <v>2460.610107</v>
      </c>
      <c r="C629" s="125">
        <f t="shared" si="36"/>
        <v>1.535035192180878E-2</v>
      </c>
      <c r="D629" s="128">
        <f t="shared" si="37"/>
        <v>15350.35192180878</v>
      </c>
      <c r="E629" s="128">
        <f t="shared" ca="1" si="38"/>
        <v>-23818.497291436732</v>
      </c>
      <c r="F629" s="128">
        <f t="shared" ca="1" si="39"/>
        <v>25072.978041810817</v>
      </c>
    </row>
    <row r="630" spans="1:6" x14ac:dyDescent="0.3">
      <c r="A630" s="73">
        <v>42933</v>
      </c>
      <c r="B630" s="130">
        <v>2459.139893</v>
      </c>
      <c r="C630" s="125">
        <f t="shared" si="36"/>
        <v>1.6299517625604887E-2</v>
      </c>
      <c r="D630" s="128">
        <f t="shared" si="37"/>
        <v>16299.517625604887</v>
      </c>
      <c r="E630" s="128">
        <f t="shared" ca="1" si="38"/>
        <v>-23818.497291436732</v>
      </c>
      <c r="F630" s="128">
        <f t="shared" ca="1" si="39"/>
        <v>25072.978041810817</v>
      </c>
    </row>
    <row r="631" spans="1:6" x14ac:dyDescent="0.3">
      <c r="A631" s="73">
        <v>42930</v>
      </c>
      <c r="B631" s="130">
        <v>2459.2700199999999</v>
      </c>
      <c r="C631" s="125">
        <f t="shared" si="36"/>
        <v>7.6126339064548354E-3</v>
      </c>
      <c r="D631" s="128">
        <f t="shared" si="37"/>
        <v>7612.6339064548356</v>
      </c>
      <c r="E631" s="128">
        <f t="shared" ca="1" si="38"/>
        <v>-23818.497291436732</v>
      </c>
      <c r="F631" s="128">
        <f t="shared" ca="1" si="39"/>
        <v>25072.978041810817</v>
      </c>
    </row>
    <row r="632" spans="1:6" x14ac:dyDescent="0.3">
      <c r="A632" s="73">
        <v>42929</v>
      </c>
      <c r="B632" s="130">
        <v>2447.830078</v>
      </c>
      <c r="C632" s="125">
        <f t="shared" si="36"/>
        <v>1.175929220537375E-2</v>
      </c>
      <c r="D632" s="128">
        <f t="shared" si="37"/>
        <v>11759.292205373751</v>
      </c>
      <c r="E632" s="128">
        <f t="shared" ca="1" si="38"/>
        <v>-23818.497291436732</v>
      </c>
      <c r="F632" s="128">
        <f t="shared" ca="1" si="39"/>
        <v>25072.978041810817</v>
      </c>
    </row>
    <row r="633" spans="1:6" x14ac:dyDescent="0.3">
      <c r="A633" s="73">
        <v>42928</v>
      </c>
      <c r="B633" s="130">
        <v>2443.25</v>
      </c>
      <c r="C633" s="125">
        <f t="shared" si="36"/>
        <v>1.7137400252824619E-3</v>
      </c>
      <c r="D633" s="128">
        <f t="shared" si="37"/>
        <v>1713.7400252824618</v>
      </c>
      <c r="E633" s="128">
        <f t="shared" ca="1" si="38"/>
        <v>-23818.497291436732</v>
      </c>
      <c r="F633" s="128">
        <f t="shared" ca="1" si="39"/>
        <v>25072.978041810817</v>
      </c>
    </row>
    <row r="634" spans="1:6" x14ac:dyDescent="0.3">
      <c r="A634" s="73">
        <v>42927</v>
      </c>
      <c r="B634" s="130">
        <v>2425.530029</v>
      </c>
      <c r="C634" s="125">
        <f t="shared" si="36"/>
        <v>-5.2372635620613339E-3</v>
      </c>
      <c r="D634" s="128">
        <f t="shared" si="37"/>
        <v>-5237.2635620613337</v>
      </c>
      <c r="E634" s="128">
        <f t="shared" ca="1" si="38"/>
        <v>-23818.497291436732</v>
      </c>
      <c r="F634" s="128">
        <f t="shared" ca="1" si="39"/>
        <v>25072.978041810817</v>
      </c>
    </row>
    <row r="635" spans="1:6" x14ac:dyDescent="0.3">
      <c r="A635" s="73">
        <v>42926</v>
      </c>
      <c r="B635" s="130">
        <v>2427.429932</v>
      </c>
      <c r="C635" s="125">
        <f t="shared" si="36"/>
        <v>-2.9041150133497506E-3</v>
      </c>
      <c r="D635" s="128">
        <f t="shared" si="37"/>
        <v>-2904.1150133497508</v>
      </c>
      <c r="E635" s="128">
        <f t="shared" ca="1" si="38"/>
        <v>-23818.497291436732</v>
      </c>
      <c r="F635" s="128">
        <f t="shared" ca="1" si="39"/>
        <v>25072.978041810817</v>
      </c>
    </row>
    <row r="636" spans="1:6" x14ac:dyDescent="0.3">
      <c r="A636" s="73">
        <v>42923</v>
      </c>
      <c r="B636" s="130">
        <v>2425.179932</v>
      </c>
      <c r="C636" s="125">
        <f t="shared" si="36"/>
        <v>-4.2823664469215927E-3</v>
      </c>
      <c r="D636" s="128">
        <f t="shared" si="37"/>
        <v>-4282.3664469215928</v>
      </c>
      <c r="E636" s="128">
        <f t="shared" ca="1" si="38"/>
        <v>-23818.497291436732</v>
      </c>
      <c r="F636" s="128">
        <f t="shared" ca="1" si="39"/>
        <v>25072.978041810817</v>
      </c>
    </row>
    <row r="637" spans="1:6" x14ac:dyDescent="0.3">
      <c r="A637" s="73">
        <v>42922</v>
      </c>
      <c r="B637" s="130">
        <v>2409.75</v>
      </c>
      <c r="C637" s="125">
        <f t="shared" si="36"/>
        <v>-1.1193965062135103E-2</v>
      </c>
      <c r="D637" s="128">
        <f t="shared" si="37"/>
        <v>-11193.965062135103</v>
      </c>
      <c r="E637" s="128">
        <f t="shared" ca="1" si="38"/>
        <v>-23818.497291436732</v>
      </c>
      <c r="F637" s="128">
        <f t="shared" ca="1" si="39"/>
        <v>25072.978041810817</v>
      </c>
    </row>
    <row r="638" spans="1:6" x14ac:dyDescent="0.3">
      <c r="A638" s="73">
        <v>42921</v>
      </c>
      <c r="B638" s="130">
        <v>2432.540039</v>
      </c>
      <c r="C638" s="125">
        <f t="shared" si="36"/>
        <v>-8.5267020177794972E-3</v>
      </c>
      <c r="D638" s="128">
        <f t="shared" si="37"/>
        <v>-8526.7020177794966</v>
      </c>
      <c r="E638" s="128">
        <f t="shared" ca="1" si="38"/>
        <v>-23818.497291436732</v>
      </c>
      <c r="F638" s="128">
        <f t="shared" ca="1" si="39"/>
        <v>25072.978041810817</v>
      </c>
    </row>
    <row r="639" spans="1:6" x14ac:dyDescent="0.3">
      <c r="A639" s="73">
        <v>42916</v>
      </c>
      <c r="B639" s="130">
        <v>2423.4099120000001</v>
      </c>
      <c r="C639" s="125">
        <f t="shared" si="36"/>
        <v>-4.0030373763629834E-3</v>
      </c>
      <c r="D639" s="128">
        <f t="shared" si="37"/>
        <v>-4003.0373763629832</v>
      </c>
      <c r="E639" s="128">
        <f t="shared" ca="1" si="38"/>
        <v>-23818.497291436732</v>
      </c>
      <c r="F639" s="128">
        <f t="shared" ca="1" si="39"/>
        <v>25072.978041810817</v>
      </c>
    </row>
    <row r="640" spans="1:6" x14ac:dyDescent="0.3">
      <c r="A640" s="73">
        <v>42915</v>
      </c>
      <c r="B640" s="130">
        <v>2419.6999510000001</v>
      </c>
      <c r="C640" s="125">
        <f t="shared" si="36"/>
        <v>-5.2457225214733727E-3</v>
      </c>
      <c r="D640" s="128">
        <f t="shared" si="37"/>
        <v>-5245.7225214733726</v>
      </c>
      <c r="E640" s="128">
        <f t="shared" ca="1" si="38"/>
        <v>-23818.497291436732</v>
      </c>
      <c r="F640" s="128">
        <f t="shared" ca="1" si="39"/>
        <v>25072.978041810817</v>
      </c>
    </row>
    <row r="641" spans="1:6" x14ac:dyDescent="0.3">
      <c r="A641" s="73">
        <v>42914</v>
      </c>
      <c r="B641" s="130">
        <v>2440.6899410000001</v>
      </c>
      <c r="C641" s="125">
        <f t="shared" si="36"/>
        <v>1.1362223077973077E-3</v>
      </c>
      <c r="D641" s="128">
        <f t="shared" si="37"/>
        <v>1136.2223077973076</v>
      </c>
      <c r="E641" s="128">
        <f t="shared" ca="1" si="38"/>
        <v>-23818.497291436732</v>
      </c>
      <c r="F641" s="128">
        <f t="shared" ca="1" si="39"/>
        <v>25072.978041810817</v>
      </c>
    </row>
    <row r="642" spans="1:6" x14ac:dyDescent="0.3">
      <c r="A642" s="73">
        <v>42913</v>
      </c>
      <c r="B642" s="130">
        <v>2419.3798830000001</v>
      </c>
      <c r="C642" s="125">
        <f t="shared" si="36"/>
        <v>-8.593117445396925E-3</v>
      </c>
      <c r="D642" s="128">
        <f t="shared" si="37"/>
        <v>-8593.1174453969252</v>
      </c>
      <c r="E642" s="128">
        <f t="shared" ca="1" si="38"/>
        <v>-23818.497291436732</v>
      </c>
      <c r="F642" s="128">
        <f t="shared" ca="1" si="39"/>
        <v>25072.978041810817</v>
      </c>
    </row>
    <row r="643" spans="1:6" x14ac:dyDescent="0.3">
      <c r="A643" s="73">
        <v>42912</v>
      </c>
      <c r="B643" s="130">
        <v>2439.070068</v>
      </c>
      <c r="C643" s="125">
        <f t="shared" si="36"/>
        <v>3.9846115388444403E-3</v>
      </c>
      <c r="D643" s="128">
        <f t="shared" si="37"/>
        <v>3984.6115388444405</v>
      </c>
      <c r="E643" s="128">
        <f t="shared" ca="1" si="38"/>
        <v>-23818.497291436732</v>
      </c>
      <c r="F643" s="128">
        <f t="shared" ca="1" si="39"/>
        <v>25072.978041810817</v>
      </c>
    </row>
    <row r="644" spans="1:6" x14ac:dyDescent="0.3">
      <c r="A644" s="73">
        <v>42909</v>
      </c>
      <c r="B644" s="130">
        <v>2438.3000489999999</v>
      </c>
      <c r="C644" s="125">
        <f t="shared" si="36"/>
        <v>2.6852987520586957E-3</v>
      </c>
      <c r="D644" s="128">
        <f t="shared" si="37"/>
        <v>2685.2987520586958</v>
      </c>
      <c r="E644" s="128">
        <f t="shared" ca="1" si="38"/>
        <v>-23818.497291436732</v>
      </c>
      <c r="F644" s="128">
        <f t="shared" ca="1" si="39"/>
        <v>25072.978041810817</v>
      </c>
    </row>
    <row r="645" spans="1:6" x14ac:dyDescent="0.3">
      <c r="A645" s="73">
        <v>42908</v>
      </c>
      <c r="B645" s="130">
        <v>2434.5</v>
      </c>
      <c r="C645" s="125">
        <f t="shared" si="36"/>
        <v>2.9171004426165048E-4</v>
      </c>
      <c r="D645" s="128">
        <f t="shared" si="37"/>
        <v>291.71004426165047</v>
      </c>
      <c r="E645" s="128">
        <f t="shared" ca="1" si="38"/>
        <v>-24538.405513848076</v>
      </c>
      <c r="F645" s="128">
        <f t="shared" ca="1" si="39"/>
        <v>29504.424561067386</v>
      </c>
    </row>
    <row r="646" spans="1:6" x14ac:dyDescent="0.3">
      <c r="A646" s="73">
        <v>42907</v>
      </c>
      <c r="B646" s="130">
        <v>2435.610107</v>
      </c>
      <c r="C646" s="125">
        <f t="shared" si="36"/>
        <v>1.0152371456761955E-3</v>
      </c>
      <c r="D646" s="128">
        <f t="shared" si="37"/>
        <v>1015.2371456761955</v>
      </c>
      <c r="E646" s="128">
        <f t="shared" ca="1" si="38"/>
        <v>-25388.530656441842</v>
      </c>
      <c r="F646" s="128">
        <f t="shared" ca="1" si="39"/>
        <v>30632.498865348356</v>
      </c>
    </row>
    <row r="647" spans="1:6" x14ac:dyDescent="0.3">
      <c r="A647" s="73">
        <v>42906</v>
      </c>
      <c r="B647" s="130">
        <v>2437.030029</v>
      </c>
      <c r="C647" s="125">
        <f t="shared" si="36"/>
        <v>3.169577930035361E-3</v>
      </c>
      <c r="D647" s="128">
        <f t="shared" si="37"/>
        <v>3169.5779300353611</v>
      </c>
      <c r="E647" s="128">
        <f t="shared" ca="1" si="38"/>
        <v>-25388.530656441842</v>
      </c>
      <c r="F647" s="128">
        <f t="shared" ca="1" si="39"/>
        <v>30632.498865348356</v>
      </c>
    </row>
    <row r="648" spans="1:6" x14ac:dyDescent="0.3">
      <c r="A648" s="73">
        <v>42905</v>
      </c>
      <c r="B648" s="130">
        <v>2453.459961</v>
      </c>
      <c r="C648" s="125">
        <f t="shared" ref="C648:C711" si="40">B648/B658-1</f>
        <v>7.1260877228536135E-3</v>
      </c>
      <c r="D648" s="128">
        <f t="shared" ref="D648:D711" si="41">C648*$B$5</f>
        <v>7126.0877228536137</v>
      </c>
      <c r="E648" s="128">
        <f t="shared" ref="E648:E711" ca="1" si="42">_xlfn.PERCENTILE.INC(OFFSET(D648,0,0,Window),1-VaRLevel)</f>
        <v>-25388.530656441842</v>
      </c>
      <c r="F648" s="128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0">
        <v>2433.1499020000001</v>
      </c>
      <c r="C649" s="125">
        <f t="shared" si="40"/>
        <v>-2.4272226032663324E-3</v>
      </c>
      <c r="D649" s="128">
        <f t="shared" si="41"/>
        <v>-2427.2226032663325</v>
      </c>
      <c r="E649" s="128">
        <f t="shared" ca="1" si="42"/>
        <v>-25388.530656441842</v>
      </c>
      <c r="F649" s="128">
        <f t="shared" ca="1" si="43"/>
        <v>30632.498865348356</v>
      </c>
    </row>
    <row r="650" spans="1:6" x14ac:dyDescent="0.3">
      <c r="A650" s="73">
        <v>42901</v>
      </c>
      <c r="B650" s="130">
        <v>2432.459961</v>
      </c>
      <c r="C650" s="125">
        <f t="shared" si="40"/>
        <v>9.8758958286304654E-4</v>
      </c>
      <c r="D650" s="128">
        <f t="shared" si="41"/>
        <v>987.58958286304653</v>
      </c>
      <c r="E650" s="128">
        <f t="shared" ca="1" si="42"/>
        <v>-25388.530656441842</v>
      </c>
      <c r="F650" s="128">
        <f t="shared" ca="1" si="43"/>
        <v>30632.498865348356</v>
      </c>
    </row>
    <row r="651" spans="1:6" x14ac:dyDescent="0.3">
      <c r="A651" s="73">
        <v>42900</v>
      </c>
      <c r="B651" s="130">
        <v>2437.919922</v>
      </c>
      <c r="C651" s="125">
        <f t="shared" si="40"/>
        <v>1.0830032535587009E-2</v>
      </c>
      <c r="D651" s="128">
        <f t="shared" si="41"/>
        <v>10830.032535587008</v>
      </c>
      <c r="E651" s="128">
        <f t="shared" ca="1" si="42"/>
        <v>-25388.530656441842</v>
      </c>
      <c r="F651" s="128">
        <f t="shared" ca="1" si="43"/>
        <v>30632.498865348356</v>
      </c>
    </row>
    <row r="652" spans="1:6" x14ac:dyDescent="0.3">
      <c r="A652" s="73">
        <v>42899</v>
      </c>
      <c r="B652" s="130">
        <v>2440.3500979999999</v>
      </c>
      <c r="C652" s="125">
        <f t="shared" si="40"/>
        <v>1.1372238086276187E-2</v>
      </c>
      <c r="D652" s="128">
        <f t="shared" si="41"/>
        <v>11372.238086276187</v>
      </c>
      <c r="E652" s="128">
        <f t="shared" ca="1" si="42"/>
        <v>-25388.530656441842</v>
      </c>
      <c r="F652" s="128">
        <f t="shared" ca="1" si="43"/>
        <v>30632.498865348356</v>
      </c>
    </row>
    <row r="653" spans="1:6" x14ac:dyDescent="0.3">
      <c r="A653" s="73">
        <v>42898</v>
      </c>
      <c r="B653" s="130">
        <v>2429.389893</v>
      </c>
      <c r="C653" s="125">
        <f t="shared" si="40"/>
        <v>5.6170677525806401E-3</v>
      </c>
      <c r="D653" s="128">
        <f t="shared" si="41"/>
        <v>5617.0677525806404</v>
      </c>
      <c r="E653" s="128">
        <f t="shared" ca="1" si="42"/>
        <v>-25388.530656441842</v>
      </c>
      <c r="F653" s="128">
        <f t="shared" ca="1" si="43"/>
        <v>30632.498865348356</v>
      </c>
    </row>
    <row r="654" spans="1:6" x14ac:dyDescent="0.3">
      <c r="A654" s="73">
        <v>42895</v>
      </c>
      <c r="B654" s="130">
        <v>2431.7700199999999</v>
      </c>
      <c r="C654" s="125">
        <f t="shared" si="40"/>
        <v>6.9148933694622716E-3</v>
      </c>
      <c r="D654" s="128">
        <f t="shared" si="41"/>
        <v>6914.8933694622719</v>
      </c>
      <c r="E654" s="128">
        <f t="shared" ca="1" si="42"/>
        <v>-25388.530656441842</v>
      </c>
      <c r="F654" s="128">
        <f t="shared" ca="1" si="43"/>
        <v>30632.498865348356</v>
      </c>
    </row>
    <row r="655" spans="1:6" x14ac:dyDescent="0.3">
      <c r="A655" s="73">
        <v>42894</v>
      </c>
      <c r="B655" s="130">
        <v>2433.790039</v>
      </c>
      <c r="C655" s="125">
        <f t="shared" si="40"/>
        <v>1.2227694886588036E-2</v>
      </c>
      <c r="D655" s="128">
        <f t="shared" si="41"/>
        <v>12227.694886588037</v>
      </c>
      <c r="E655" s="128">
        <f t="shared" ca="1" si="42"/>
        <v>-25388.530656441842</v>
      </c>
      <c r="F655" s="128">
        <f t="shared" ca="1" si="43"/>
        <v>30632.498865348356</v>
      </c>
    </row>
    <row r="656" spans="1:6" x14ac:dyDescent="0.3">
      <c r="A656" s="73">
        <v>42893</v>
      </c>
      <c r="B656" s="130">
        <v>2433.139893</v>
      </c>
      <c r="C656" s="125">
        <f t="shared" si="40"/>
        <v>1.4476185209072012E-2</v>
      </c>
      <c r="D656" s="128">
        <f t="shared" si="41"/>
        <v>14476.185209072013</v>
      </c>
      <c r="E656" s="128">
        <f t="shared" ca="1" si="42"/>
        <v>-25388.530656441842</v>
      </c>
      <c r="F656" s="128">
        <f t="shared" ca="1" si="43"/>
        <v>30632.498865348356</v>
      </c>
    </row>
    <row r="657" spans="1:6" x14ac:dyDescent="0.3">
      <c r="A657" s="73">
        <v>42892</v>
      </c>
      <c r="B657" s="130">
        <v>2429.330078</v>
      </c>
      <c r="C657" s="125">
        <f t="shared" si="40"/>
        <v>1.4749274318934136E-2</v>
      </c>
      <c r="D657" s="128">
        <f t="shared" si="41"/>
        <v>14749.274318934136</v>
      </c>
      <c r="E657" s="128">
        <f t="shared" ca="1" si="42"/>
        <v>-25388.530656441842</v>
      </c>
      <c r="F657" s="128">
        <f t="shared" ca="1" si="43"/>
        <v>30632.498865348356</v>
      </c>
    </row>
    <row r="658" spans="1:6" x14ac:dyDescent="0.3">
      <c r="A658" s="73">
        <v>42891</v>
      </c>
      <c r="B658" s="130">
        <v>2436.1000979999999</v>
      </c>
      <c r="C658" s="125">
        <f t="shared" si="40"/>
        <v>2.2827994128872486E-2</v>
      </c>
      <c r="D658" s="128">
        <f t="shared" si="41"/>
        <v>22827.994128872488</v>
      </c>
      <c r="E658" s="128">
        <f t="shared" ca="1" si="42"/>
        <v>-25388.530656441842</v>
      </c>
      <c r="F658" s="128">
        <f t="shared" ca="1" si="43"/>
        <v>30632.498865348356</v>
      </c>
    </row>
    <row r="659" spans="1:6" x14ac:dyDescent="0.3">
      <c r="A659" s="73">
        <v>42888</v>
      </c>
      <c r="B659" s="130">
        <v>2439.070068</v>
      </c>
      <c r="C659" s="125">
        <f t="shared" si="40"/>
        <v>3.1005401272828914E-2</v>
      </c>
      <c r="D659" s="128">
        <f t="shared" si="41"/>
        <v>31005.401272828913</v>
      </c>
      <c r="E659" s="128">
        <f t="shared" ca="1" si="42"/>
        <v>-25388.530656441842</v>
      </c>
      <c r="F659" s="128">
        <f t="shared" ca="1" si="43"/>
        <v>30632.498865348356</v>
      </c>
    </row>
    <row r="660" spans="1:6" x14ac:dyDescent="0.3">
      <c r="A660" s="73">
        <v>42887</v>
      </c>
      <c r="B660" s="130">
        <v>2430.0600589999999</v>
      </c>
      <c r="C660" s="125">
        <f t="shared" si="40"/>
        <v>3.0983920061037118E-2</v>
      </c>
      <c r="D660" s="128">
        <f t="shared" si="41"/>
        <v>30983.920061037119</v>
      </c>
      <c r="E660" s="128">
        <f t="shared" ca="1" si="42"/>
        <v>-25388.530656441842</v>
      </c>
      <c r="F660" s="128">
        <f t="shared" ca="1" si="43"/>
        <v>30632.498865348356</v>
      </c>
    </row>
    <row r="661" spans="1:6" x14ac:dyDescent="0.3">
      <c r="A661" s="73">
        <v>42886</v>
      </c>
      <c r="B661" s="130">
        <v>2411.8000489999999</v>
      </c>
      <c r="C661" s="125">
        <f t="shared" si="40"/>
        <v>4.6362587784360976E-3</v>
      </c>
      <c r="D661" s="128">
        <f t="shared" si="41"/>
        <v>4636.2587784360976</v>
      </c>
      <c r="E661" s="128">
        <f t="shared" ca="1" si="42"/>
        <v>-25388.530656441842</v>
      </c>
      <c r="F661" s="128">
        <f t="shared" ca="1" si="43"/>
        <v>30632.498865348356</v>
      </c>
    </row>
    <row r="662" spans="1:6" x14ac:dyDescent="0.3">
      <c r="A662" s="73">
        <v>42885</v>
      </c>
      <c r="B662" s="130">
        <v>2412.9099120000001</v>
      </c>
      <c r="C662" s="125">
        <f t="shared" si="40"/>
        <v>4.4081736405825467E-3</v>
      </c>
      <c r="D662" s="128">
        <f t="shared" si="41"/>
        <v>4408.1736405825468</v>
      </c>
      <c r="E662" s="128">
        <f t="shared" ca="1" si="42"/>
        <v>-25388.530656441842</v>
      </c>
      <c r="F662" s="128">
        <f t="shared" ca="1" si="43"/>
        <v>30632.498865348356</v>
      </c>
    </row>
    <row r="663" spans="1:6" x14ac:dyDescent="0.3">
      <c r="A663" s="73">
        <v>42881</v>
      </c>
      <c r="B663" s="130">
        <v>2415.820068</v>
      </c>
      <c r="C663" s="125">
        <f t="shared" si="40"/>
        <v>1.042292317597826E-2</v>
      </c>
      <c r="D663" s="128">
        <f t="shared" si="41"/>
        <v>10422.92317597826</v>
      </c>
      <c r="E663" s="128">
        <f t="shared" ca="1" si="42"/>
        <v>-25388.530656441842</v>
      </c>
      <c r="F663" s="128">
        <f t="shared" ca="1" si="43"/>
        <v>30632.498865348356</v>
      </c>
    </row>
    <row r="664" spans="1:6" x14ac:dyDescent="0.3">
      <c r="A664" s="73">
        <v>42880</v>
      </c>
      <c r="B664" s="130">
        <v>2415.070068</v>
      </c>
      <c r="C664" s="125">
        <f t="shared" si="40"/>
        <v>8.6158465062122769E-3</v>
      </c>
      <c r="D664" s="128">
        <f t="shared" si="41"/>
        <v>8615.8465062122777</v>
      </c>
      <c r="E664" s="128">
        <f t="shared" ca="1" si="42"/>
        <v>-25388.530656441842</v>
      </c>
      <c r="F664" s="128">
        <f t="shared" ca="1" si="43"/>
        <v>30632.498865348356</v>
      </c>
    </row>
    <row r="665" spans="1:6" x14ac:dyDescent="0.3">
      <c r="A665" s="73">
        <v>42879</v>
      </c>
      <c r="B665" s="130">
        <v>2404.389893</v>
      </c>
      <c r="C665" s="125">
        <f t="shared" si="40"/>
        <v>1.9836434083946308E-3</v>
      </c>
      <c r="D665" s="128">
        <f t="shared" si="41"/>
        <v>1983.6434083946308</v>
      </c>
      <c r="E665" s="128">
        <f t="shared" ca="1" si="42"/>
        <v>-25388.530656441842</v>
      </c>
      <c r="F665" s="128">
        <f t="shared" ca="1" si="43"/>
        <v>30632.498865348356</v>
      </c>
    </row>
    <row r="666" spans="1:6" x14ac:dyDescent="0.3">
      <c r="A666" s="73">
        <v>42878</v>
      </c>
      <c r="B666" s="130">
        <v>2398.419922</v>
      </c>
      <c r="C666" s="125">
        <f t="shared" si="40"/>
        <v>6.2580313436111368E-4</v>
      </c>
      <c r="D666" s="128">
        <f t="shared" si="41"/>
        <v>625.80313436111373</v>
      </c>
      <c r="E666" s="128">
        <f t="shared" ca="1" si="42"/>
        <v>-25388.530656441842</v>
      </c>
      <c r="F666" s="128">
        <f t="shared" ca="1" si="43"/>
        <v>30632.498865348356</v>
      </c>
    </row>
    <row r="667" spans="1:6" x14ac:dyDescent="0.3">
      <c r="A667" s="73">
        <v>42877</v>
      </c>
      <c r="B667" s="130">
        <v>2394.0200199999999</v>
      </c>
      <c r="C667" s="125">
        <f t="shared" si="40"/>
        <v>-2.2338534377051023E-3</v>
      </c>
      <c r="D667" s="128">
        <f t="shared" si="41"/>
        <v>-2233.8534377051024</v>
      </c>
      <c r="E667" s="128">
        <f t="shared" ca="1" si="42"/>
        <v>-25388.530656441842</v>
      </c>
      <c r="F667" s="128">
        <f t="shared" ca="1" si="43"/>
        <v>30632.498865348356</v>
      </c>
    </row>
    <row r="668" spans="1:6" x14ac:dyDescent="0.3">
      <c r="A668" s="73">
        <v>42874</v>
      </c>
      <c r="B668" s="130">
        <v>2381.7299800000001</v>
      </c>
      <c r="C668" s="125">
        <f t="shared" si="40"/>
        <v>-7.318856292721776E-3</v>
      </c>
      <c r="D668" s="128">
        <f t="shared" si="41"/>
        <v>-7318.8562927217763</v>
      </c>
      <c r="E668" s="128">
        <f t="shared" ca="1" si="42"/>
        <v>-25388.530656441842</v>
      </c>
      <c r="F668" s="128">
        <f t="shared" ca="1" si="43"/>
        <v>30632.498865348356</v>
      </c>
    </row>
    <row r="669" spans="1:6" x14ac:dyDescent="0.3">
      <c r="A669" s="73">
        <v>42873</v>
      </c>
      <c r="B669" s="130">
        <v>2365.719971</v>
      </c>
      <c r="C669" s="125">
        <f t="shared" si="40"/>
        <v>-9.9601797853946517E-3</v>
      </c>
      <c r="D669" s="128">
        <f t="shared" si="41"/>
        <v>-9960.1797853946518</v>
      </c>
      <c r="E669" s="128">
        <f t="shared" ca="1" si="42"/>
        <v>-25388.530656441842</v>
      </c>
      <c r="F669" s="128">
        <f t="shared" ca="1" si="43"/>
        <v>30632.498865348356</v>
      </c>
    </row>
    <row r="670" spans="1:6" x14ac:dyDescent="0.3">
      <c r="A670" s="73">
        <v>42872</v>
      </c>
      <c r="B670" s="130">
        <v>2357.030029</v>
      </c>
      <c r="C670" s="125">
        <f t="shared" si="40"/>
        <v>-1.3022681145353765E-2</v>
      </c>
      <c r="D670" s="128">
        <f t="shared" si="41"/>
        <v>-13022.681145353765</v>
      </c>
      <c r="E670" s="128">
        <f t="shared" ca="1" si="42"/>
        <v>-25388.530656441842</v>
      </c>
      <c r="F670" s="128">
        <f t="shared" ca="1" si="43"/>
        <v>30632.498865348356</v>
      </c>
    </row>
    <row r="671" spans="1:6" x14ac:dyDescent="0.3">
      <c r="A671" s="73">
        <v>42871</v>
      </c>
      <c r="B671" s="130">
        <v>2400.669922</v>
      </c>
      <c r="C671" s="125">
        <f t="shared" si="40"/>
        <v>3.9729506099064338E-3</v>
      </c>
      <c r="D671" s="128">
        <f t="shared" si="41"/>
        <v>3972.9506099064338</v>
      </c>
      <c r="E671" s="128">
        <f t="shared" ca="1" si="42"/>
        <v>-25388.530656441842</v>
      </c>
      <c r="F671" s="128">
        <f t="shared" ca="1" si="43"/>
        <v>30632.498865348356</v>
      </c>
    </row>
    <row r="672" spans="1:6" x14ac:dyDescent="0.3">
      <c r="A672" s="73">
        <v>42870</v>
      </c>
      <c r="B672" s="130">
        <v>2402.320068</v>
      </c>
      <c r="C672" s="125">
        <f t="shared" si="40"/>
        <v>5.8576451089689119E-3</v>
      </c>
      <c r="D672" s="128">
        <f t="shared" si="41"/>
        <v>5857.6451089689117</v>
      </c>
      <c r="E672" s="128">
        <f t="shared" ca="1" si="42"/>
        <v>-25388.530656441842</v>
      </c>
      <c r="F672" s="128">
        <f t="shared" ca="1" si="43"/>
        <v>30632.498865348356</v>
      </c>
    </row>
    <row r="673" spans="1:6" x14ac:dyDescent="0.3">
      <c r="A673" s="73">
        <v>42867</v>
      </c>
      <c r="B673" s="130">
        <v>2390.8999020000001</v>
      </c>
      <c r="C673" s="125">
        <f t="shared" si="40"/>
        <v>2.8101464380911878E-3</v>
      </c>
      <c r="D673" s="128">
        <f t="shared" si="41"/>
        <v>2810.146438091188</v>
      </c>
      <c r="E673" s="128">
        <f t="shared" ca="1" si="42"/>
        <v>-25388.530656441842</v>
      </c>
      <c r="F673" s="128">
        <f t="shared" ca="1" si="43"/>
        <v>30632.498865348356</v>
      </c>
    </row>
    <row r="674" spans="1:6" x14ac:dyDescent="0.3">
      <c r="A674" s="73">
        <v>42866</v>
      </c>
      <c r="B674" s="130">
        <v>2394.4399410000001</v>
      </c>
      <c r="C674" s="125">
        <f t="shared" si="40"/>
        <v>2.3735734091305805E-3</v>
      </c>
      <c r="D674" s="128">
        <f t="shared" si="41"/>
        <v>2373.5734091305803</v>
      </c>
      <c r="E674" s="128">
        <f t="shared" ca="1" si="42"/>
        <v>-25388.530656441842</v>
      </c>
      <c r="F674" s="128">
        <f t="shared" ca="1" si="43"/>
        <v>30632.498865348356</v>
      </c>
    </row>
    <row r="675" spans="1:6" x14ac:dyDescent="0.3">
      <c r="A675" s="73">
        <v>42865</v>
      </c>
      <c r="B675" s="130">
        <v>2399.6298830000001</v>
      </c>
      <c r="C675" s="125">
        <f t="shared" si="40"/>
        <v>5.1016491444766388E-3</v>
      </c>
      <c r="D675" s="128">
        <f t="shared" si="41"/>
        <v>5101.6491444766389</v>
      </c>
      <c r="E675" s="128">
        <f t="shared" ca="1" si="42"/>
        <v>-25388.530656441842</v>
      </c>
      <c r="F675" s="128">
        <f t="shared" ca="1" si="43"/>
        <v>30632.498865348356</v>
      </c>
    </row>
    <row r="676" spans="1:6" x14ac:dyDescent="0.3">
      <c r="A676" s="73">
        <v>42864</v>
      </c>
      <c r="B676" s="130">
        <v>2396.919922</v>
      </c>
      <c r="C676" s="125">
        <f t="shared" si="40"/>
        <v>3.4789331987030714E-3</v>
      </c>
      <c r="D676" s="128">
        <f t="shared" si="41"/>
        <v>3478.9331987030714</v>
      </c>
      <c r="E676" s="128">
        <f t="shared" ca="1" si="42"/>
        <v>-25388.530656441842</v>
      </c>
      <c r="F676" s="128">
        <f t="shared" ca="1" si="43"/>
        <v>30632.498865348356</v>
      </c>
    </row>
    <row r="677" spans="1:6" x14ac:dyDescent="0.3">
      <c r="A677" s="73">
        <v>42863</v>
      </c>
      <c r="B677" s="130">
        <v>2399.3798830000001</v>
      </c>
      <c r="C677" s="125">
        <f t="shared" si="40"/>
        <v>1.0626953664023553E-2</v>
      </c>
      <c r="D677" s="128">
        <f t="shared" si="41"/>
        <v>10626.953664023553</v>
      </c>
      <c r="E677" s="128">
        <f t="shared" ca="1" si="42"/>
        <v>-25388.530656441842</v>
      </c>
      <c r="F677" s="128">
        <f t="shared" ca="1" si="43"/>
        <v>30632.498865348356</v>
      </c>
    </row>
    <row r="678" spans="1:6" x14ac:dyDescent="0.3">
      <c r="A678" s="73">
        <v>42860</v>
      </c>
      <c r="B678" s="130">
        <v>2399.290039</v>
      </c>
      <c r="C678" s="125">
        <f t="shared" si="40"/>
        <v>2.1543966752144428E-2</v>
      </c>
      <c r="D678" s="128">
        <f t="shared" si="41"/>
        <v>21543.966752144428</v>
      </c>
      <c r="E678" s="128">
        <f t="shared" ca="1" si="42"/>
        <v>-25388.530656441842</v>
      </c>
      <c r="F678" s="128">
        <f t="shared" ca="1" si="43"/>
        <v>30632.498865348356</v>
      </c>
    </row>
    <row r="679" spans="1:6" x14ac:dyDescent="0.3">
      <c r="A679" s="73">
        <v>42859</v>
      </c>
      <c r="B679" s="130">
        <v>2389.5200199999999</v>
      </c>
      <c r="C679" s="125">
        <f t="shared" si="40"/>
        <v>1.4296357452934227E-2</v>
      </c>
      <c r="D679" s="128">
        <f t="shared" si="41"/>
        <v>14296.357452934228</v>
      </c>
      <c r="E679" s="128">
        <f t="shared" ca="1" si="42"/>
        <v>-25388.530656441842</v>
      </c>
      <c r="F679" s="128">
        <f t="shared" ca="1" si="43"/>
        <v>30632.498865348356</v>
      </c>
    </row>
    <row r="680" spans="1:6" x14ac:dyDescent="0.3">
      <c r="A680" s="73">
        <v>42858</v>
      </c>
      <c r="B680" s="130">
        <v>2388.1298830000001</v>
      </c>
      <c r="C680" s="125">
        <f t="shared" si="40"/>
        <v>2.1367121580824211E-2</v>
      </c>
      <c r="D680" s="128">
        <f t="shared" si="41"/>
        <v>21367.121580824212</v>
      </c>
      <c r="E680" s="128">
        <f t="shared" ca="1" si="42"/>
        <v>-25388.530656441842</v>
      </c>
      <c r="F680" s="128">
        <f t="shared" ca="1" si="43"/>
        <v>30632.498865348356</v>
      </c>
    </row>
    <row r="681" spans="1:6" x14ac:dyDescent="0.3">
      <c r="A681" s="73">
        <v>42857</v>
      </c>
      <c r="B681" s="130">
        <v>2391.169922</v>
      </c>
      <c r="C681" s="125">
        <f t="shared" si="40"/>
        <v>2.0912044810118102E-2</v>
      </c>
      <c r="D681" s="128">
        <f t="shared" si="41"/>
        <v>20912.044810118103</v>
      </c>
      <c r="E681" s="128">
        <f t="shared" ca="1" si="42"/>
        <v>-25388.530656441842</v>
      </c>
      <c r="F681" s="128">
        <f t="shared" ca="1" si="43"/>
        <v>30632.498865348356</v>
      </c>
    </row>
    <row r="682" spans="1:6" x14ac:dyDescent="0.3">
      <c r="A682" s="73">
        <v>42856</v>
      </c>
      <c r="B682" s="130">
        <v>2388.330078</v>
      </c>
      <c r="C682" s="125">
        <f t="shared" si="40"/>
        <v>1.6738995505600318E-2</v>
      </c>
      <c r="D682" s="128">
        <f t="shared" si="41"/>
        <v>16738.995505600316</v>
      </c>
      <c r="E682" s="128">
        <f t="shared" ca="1" si="42"/>
        <v>-25388.530656441842</v>
      </c>
      <c r="F682" s="128">
        <f t="shared" ca="1" si="43"/>
        <v>30632.498865348356</v>
      </c>
    </row>
    <row r="683" spans="1:6" x14ac:dyDescent="0.3">
      <c r="A683" s="73">
        <v>42853</v>
      </c>
      <c r="B683" s="130">
        <v>2384.1999510000001</v>
      </c>
      <c r="C683" s="125">
        <f t="shared" si="40"/>
        <v>2.3723137535126781E-2</v>
      </c>
      <c r="D683" s="128">
        <f t="shared" si="41"/>
        <v>23723.137535126782</v>
      </c>
      <c r="E683" s="128">
        <f t="shared" ca="1" si="42"/>
        <v>-25388.530656441842</v>
      </c>
      <c r="F683" s="128">
        <f t="shared" ca="1" si="43"/>
        <v>30632.498865348356</v>
      </c>
    </row>
    <row r="684" spans="1:6" x14ac:dyDescent="0.3">
      <c r="A684" s="73">
        <v>42852</v>
      </c>
      <c r="B684" s="130">
        <v>2388.7700199999999</v>
      </c>
      <c r="C684" s="125">
        <f t="shared" si="40"/>
        <v>1.8695692097975947E-2</v>
      </c>
      <c r="D684" s="128">
        <f t="shared" si="41"/>
        <v>18695.692097975945</v>
      </c>
      <c r="E684" s="128">
        <f t="shared" ca="1" si="42"/>
        <v>-25388.530656441842</v>
      </c>
      <c r="F684" s="128">
        <f t="shared" ca="1" si="43"/>
        <v>30632.498865348356</v>
      </c>
    </row>
    <row r="685" spans="1:6" x14ac:dyDescent="0.3">
      <c r="A685" s="73">
        <v>42851</v>
      </c>
      <c r="B685" s="130">
        <v>2387.4499510000001</v>
      </c>
      <c r="C685" s="125">
        <f t="shared" si="40"/>
        <v>1.4304617077707471E-2</v>
      </c>
      <c r="D685" s="128">
        <f t="shared" si="41"/>
        <v>14304.617077707471</v>
      </c>
      <c r="E685" s="128">
        <f t="shared" ca="1" si="42"/>
        <v>-25388.530656441842</v>
      </c>
      <c r="F685" s="128">
        <f t="shared" ca="1" si="43"/>
        <v>30632.498865348356</v>
      </c>
    </row>
    <row r="686" spans="1:6" x14ac:dyDescent="0.3">
      <c r="A686" s="73">
        <v>42850</v>
      </c>
      <c r="B686" s="130">
        <v>2388.610107</v>
      </c>
      <c r="C686" s="125">
        <f t="shared" si="40"/>
        <v>1.3342410432101381E-2</v>
      </c>
      <c r="D686" s="128">
        <f t="shared" si="41"/>
        <v>13342.410432101382</v>
      </c>
      <c r="E686" s="128">
        <f t="shared" ca="1" si="42"/>
        <v>-25388.530656441842</v>
      </c>
      <c r="F686" s="128">
        <f t="shared" ca="1" si="43"/>
        <v>30632.498865348356</v>
      </c>
    </row>
    <row r="687" spans="1:6" x14ac:dyDescent="0.3">
      <c r="A687" s="73">
        <v>42849</v>
      </c>
      <c r="B687" s="130">
        <v>2374.1499020000001</v>
      </c>
      <c r="C687" s="125">
        <f t="shared" si="40"/>
        <v>7.9004655798169399E-3</v>
      </c>
      <c r="D687" s="128">
        <f t="shared" si="41"/>
        <v>7900.4655798169397</v>
      </c>
      <c r="E687" s="128">
        <f t="shared" ca="1" si="42"/>
        <v>-25388.530656441842</v>
      </c>
      <c r="F687" s="128">
        <f t="shared" ca="1" si="43"/>
        <v>30632.498865348356</v>
      </c>
    </row>
    <row r="688" spans="1:6" x14ac:dyDescent="0.3">
      <c r="A688" s="73">
        <v>42846</v>
      </c>
      <c r="B688" s="130">
        <v>2348.6899410000001</v>
      </c>
      <c r="C688" s="125">
        <f t="shared" si="40"/>
        <v>-3.7328043967643776E-3</v>
      </c>
      <c r="D688" s="128">
        <f t="shared" si="41"/>
        <v>-3732.8043967643775</v>
      </c>
      <c r="E688" s="128">
        <f t="shared" ca="1" si="42"/>
        <v>-25388.530656441842</v>
      </c>
      <c r="F688" s="128">
        <f t="shared" ca="1" si="43"/>
        <v>30632.498865348356</v>
      </c>
    </row>
    <row r="689" spans="1:6" x14ac:dyDescent="0.3">
      <c r="A689" s="73">
        <v>42845</v>
      </c>
      <c r="B689" s="130">
        <v>2355.8400879999999</v>
      </c>
      <c r="C689" s="125">
        <f t="shared" si="40"/>
        <v>1.2283036444407092E-3</v>
      </c>
      <c r="D689" s="128">
        <f t="shared" si="41"/>
        <v>1228.3036444407091</v>
      </c>
      <c r="E689" s="128">
        <f t="shared" ca="1" si="42"/>
        <v>-25388.530656441842</v>
      </c>
      <c r="F689" s="128">
        <f t="shared" ca="1" si="43"/>
        <v>30632.498865348356</v>
      </c>
    </row>
    <row r="690" spans="1:6" x14ac:dyDescent="0.3">
      <c r="A690" s="73">
        <v>42844</v>
      </c>
      <c r="B690" s="130">
        <v>2338.169922</v>
      </c>
      <c r="C690" s="125">
        <f t="shared" si="40"/>
        <v>-9.317161048365441E-3</v>
      </c>
      <c r="D690" s="128">
        <f t="shared" si="41"/>
        <v>-9317.1610483654404</v>
      </c>
      <c r="E690" s="128">
        <f t="shared" ca="1" si="42"/>
        <v>-25388.530656441842</v>
      </c>
      <c r="F690" s="128">
        <f t="shared" ca="1" si="43"/>
        <v>30632.498865348356</v>
      </c>
    </row>
    <row r="691" spans="1:6" x14ac:dyDescent="0.3">
      <c r="A691" s="73">
        <v>42843</v>
      </c>
      <c r="B691" s="130">
        <v>2342.1899410000001</v>
      </c>
      <c r="C691" s="125">
        <f t="shared" si="40"/>
        <v>-7.0586162600437818E-3</v>
      </c>
      <c r="D691" s="128">
        <f t="shared" si="41"/>
        <v>-7058.6162600437819</v>
      </c>
      <c r="E691" s="128">
        <f t="shared" ca="1" si="42"/>
        <v>-25388.530656441842</v>
      </c>
      <c r="F691" s="128">
        <f t="shared" ca="1" si="43"/>
        <v>30632.498865348356</v>
      </c>
    </row>
    <row r="692" spans="1:6" x14ac:dyDescent="0.3">
      <c r="A692" s="73">
        <v>42842</v>
      </c>
      <c r="B692" s="130">
        <v>2349.01001</v>
      </c>
      <c r="C692" s="125">
        <f t="shared" si="40"/>
        <v>-5.8026178168704146E-3</v>
      </c>
      <c r="D692" s="128">
        <f t="shared" si="41"/>
        <v>-5802.6178168704146</v>
      </c>
      <c r="E692" s="128">
        <f t="shared" ca="1" si="42"/>
        <v>-25388.530656441842</v>
      </c>
      <c r="F692" s="128">
        <f t="shared" ca="1" si="43"/>
        <v>30632.498865348356</v>
      </c>
    </row>
    <row r="693" spans="1:6" x14ac:dyDescent="0.3">
      <c r="A693" s="73">
        <v>42838</v>
      </c>
      <c r="B693" s="130">
        <v>2328.9499510000001</v>
      </c>
      <c r="C693" s="125">
        <f t="shared" si="40"/>
        <v>-1.6515674022438254E-2</v>
      </c>
      <c r="D693" s="128">
        <f t="shared" si="41"/>
        <v>-16515.674022438252</v>
      </c>
      <c r="E693" s="128">
        <f t="shared" ca="1" si="42"/>
        <v>-25388.530656441842</v>
      </c>
      <c r="F693" s="128">
        <f t="shared" ca="1" si="43"/>
        <v>30632.498865348356</v>
      </c>
    </row>
    <row r="694" spans="1:6" x14ac:dyDescent="0.3">
      <c r="A694" s="73">
        <v>42837</v>
      </c>
      <c r="B694" s="130">
        <v>2344.929932</v>
      </c>
      <c r="C694" s="125">
        <f t="shared" si="40"/>
        <v>-6.8611011688254342E-3</v>
      </c>
      <c r="D694" s="128">
        <f t="shared" si="41"/>
        <v>-6861.1011688254339</v>
      </c>
      <c r="E694" s="128">
        <f t="shared" ca="1" si="42"/>
        <v>-25388.530656441842</v>
      </c>
      <c r="F694" s="128">
        <f t="shared" ca="1" si="43"/>
        <v>30632.498865348356</v>
      </c>
    </row>
    <row r="695" spans="1:6" x14ac:dyDescent="0.3">
      <c r="A695" s="73">
        <v>42836</v>
      </c>
      <c r="B695" s="130">
        <v>2353.780029</v>
      </c>
      <c r="C695" s="125">
        <f t="shared" si="40"/>
        <v>-2.0309080764607801E-3</v>
      </c>
      <c r="D695" s="128">
        <f t="shared" si="41"/>
        <v>-2030.9080764607802</v>
      </c>
      <c r="E695" s="128">
        <f t="shared" ca="1" si="42"/>
        <v>-25388.530656441842</v>
      </c>
      <c r="F695" s="128">
        <f t="shared" ca="1" si="43"/>
        <v>30632.498865348356</v>
      </c>
    </row>
    <row r="696" spans="1:6" x14ac:dyDescent="0.3">
      <c r="A696" s="73">
        <v>42835</v>
      </c>
      <c r="B696" s="130">
        <v>2357.1599120000001</v>
      </c>
      <c r="C696" s="125">
        <f t="shared" si="40"/>
        <v>6.6492526082131409E-3</v>
      </c>
      <c r="D696" s="128">
        <f t="shared" si="41"/>
        <v>6649.2526082131408</v>
      </c>
      <c r="E696" s="128">
        <f t="shared" ca="1" si="42"/>
        <v>-25388.530656441842</v>
      </c>
      <c r="F696" s="128">
        <f t="shared" ca="1" si="43"/>
        <v>30632.498865348356</v>
      </c>
    </row>
    <row r="697" spans="1:6" x14ac:dyDescent="0.3">
      <c r="A697" s="73">
        <v>42832</v>
      </c>
      <c r="B697" s="130">
        <v>2355.540039</v>
      </c>
      <c r="C697" s="125">
        <f t="shared" si="40"/>
        <v>4.9318079073354948E-3</v>
      </c>
      <c r="D697" s="128">
        <f t="shared" si="41"/>
        <v>4931.8079073354947</v>
      </c>
      <c r="E697" s="128">
        <f t="shared" ca="1" si="42"/>
        <v>-25388.530656441842</v>
      </c>
      <c r="F697" s="128">
        <f t="shared" ca="1" si="43"/>
        <v>30632.498865348356</v>
      </c>
    </row>
    <row r="698" spans="1:6" x14ac:dyDescent="0.3">
      <c r="A698" s="73">
        <v>42831</v>
      </c>
      <c r="B698" s="130">
        <v>2357.48999</v>
      </c>
      <c r="C698" s="125">
        <f t="shared" si="40"/>
        <v>4.9148447508393645E-3</v>
      </c>
      <c r="D698" s="128">
        <f t="shared" si="41"/>
        <v>4914.8447508393647</v>
      </c>
      <c r="E698" s="128">
        <f t="shared" ca="1" si="42"/>
        <v>-25388.530656441842</v>
      </c>
      <c r="F698" s="128">
        <f t="shared" ca="1" si="43"/>
        <v>30632.498865348356</v>
      </c>
    </row>
    <row r="699" spans="1:6" x14ac:dyDescent="0.3">
      <c r="A699" s="73">
        <v>42830</v>
      </c>
      <c r="B699" s="130">
        <v>2352.9499510000001</v>
      </c>
      <c r="C699" s="125">
        <f t="shared" si="40"/>
        <v>1.9161575055426372E-3</v>
      </c>
      <c r="D699" s="128">
        <f t="shared" si="41"/>
        <v>1916.1575055426372</v>
      </c>
      <c r="E699" s="128">
        <f t="shared" ca="1" si="42"/>
        <v>-25388.530656441842</v>
      </c>
      <c r="F699" s="128">
        <f t="shared" ca="1" si="43"/>
        <v>30632.498865348356</v>
      </c>
    </row>
    <row r="700" spans="1:6" x14ac:dyDescent="0.3">
      <c r="A700" s="73">
        <v>42829</v>
      </c>
      <c r="B700" s="130">
        <v>2360.1599120000001</v>
      </c>
      <c r="C700" s="125">
        <f t="shared" si="40"/>
        <v>6.8855606446569517E-3</v>
      </c>
      <c r="D700" s="128">
        <f t="shared" si="41"/>
        <v>6885.5606446569518</v>
      </c>
      <c r="E700" s="128">
        <f t="shared" ca="1" si="42"/>
        <v>-25388.530656441842</v>
      </c>
      <c r="F700" s="128">
        <f t="shared" ca="1" si="43"/>
        <v>30632.498865348356</v>
      </c>
    </row>
    <row r="701" spans="1:6" x14ac:dyDescent="0.3">
      <c r="A701" s="73">
        <v>42828</v>
      </c>
      <c r="B701" s="130">
        <v>2358.8400879999999</v>
      </c>
      <c r="C701" s="125">
        <f t="shared" si="40"/>
        <v>-6.163921675333528E-3</v>
      </c>
      <c r="D701" s="128">
        <f t="shared" si="41"/>
        <v>-6163.9216753335277</v>
      </c>
      <c r="E701" s="128">
        <f t="shared" ca="1" si="42"/>
        <v>-25388.530656441842</v>
      </c>
      <c r="F701" s="128">
        <f t="shared" ca="1" si="43"/>
        <v>30632.498865348356</v>
      </c>
    </row>
    <row r="702" spans="1:6" x14ac:dyDescent="0.3">
      <c r="A702" s="73">
        <v>42825</v>
      </c>
      <c r="B702" s="130">
        <v>2362.719971</v>
      </c>
      <c r="C702" s="125">
        <f t="shared" si="40"/>
        <v>-6.5300237569642094E-3</v>
      </c>
      <c r="D702" s="128">
        <f t="shared" si="41"/>
        <v>-6530.0237569642095</v>
      </c>
      <c r="E702" s="128">
        <f t="shared" ca="1" si="42"/>
        <v>-25388.530656441842</v>
      </c>
      <c r="F702" s="128">
        <f t="shared" ca="1" si="43"/>
        <v>30632.498865348356</v>
      </c>
    </row>
    <row r="703" spans="1:6" x14ac:dyDescent="0.3">
      <c r="A703" s="73">
        <v>42824</v>
      </c>
      <c r="B703" s="130">
        <v>2368.0600589999999</v>
      </c>
      <c r="C703" s="125">
        <f t="shared" si="40"/>
        <v>-5.5933217942616409E-3</v>
      </c>
      <c r="D703" s="128">
        <f t="shared" si="41"/>
        <v>-5593.3217942616411</v>
      </c>
      <c r="E703" s="128">
        <f t="shared" ca="1" si="42"/>
        <v>-25388.530656441842</v>
      </c>
      <c r="F703" s="128">
        <f t="shared" ca="1" si="43"/>
        <v>30632.498865348356</v>
      </c>
    </row>
    <row r="704" spans="1:6" x14ac:dyDescent="0.3">
      <c r="A704" s="73">
        <v>42823</v>
      </c>
      <c r="B704" s="130">
        <v>2361.1298830000001</v>
      </c>
      <c r="C704" s="125">
        <f t="shared" si="40"/>
        <v>-1.0116350795651763E-2</v>
      </c>
      <c r="D704" s="128">
        <f t="shared" si="41"/>
        <v>-10116.350795651762</v>
      </c>
      <c r="E704" s="128">
        <f t="shared" ca="1" si="42"/>
        <v>-25388.530656441842</v>
      </c>
      <c r="F704" s="128">
        <f t="shared" ca="1" si="43"/>
        <v>30632.498865348356</v>
      </c>
    </row>
    <row r="705" spans="1:6" x14ac:dyDescent="0.3">
      <c r="A705" s="73">
        <v>42822</v>
      </c>
      <c r="B705" s="130">
        <v>2358.570068</v>
      </c>
      <c r="C705" s="125">
        <f t="shared" si="40"/>
        <v>-2.9084880857832562E-3</v>
      </c>
      <c r="D705" s="128">
        <f t="shared" si="41"/>
        <v>-2908.4880857832563</v>
      </c>
      <c r="E705" s="128">
        <f t="shared" ca="1" si="42"/>
        <v>-25388.530656441842</v>
      </c>
      <c r="F705" s="128">
        <f t="shared" ca="1" si="43"/>
        <v>30632.498865348356</v>
      </c>
    </row>
    <row r="706" spans="1:6" x14ac:dyDescent="0.3">
      <c r="A706" s="73">
        <v>42821</v>
      </c>
      <c r="B706" s="130">
        <v>2341.5900879999999</v>
      </c>
      <c r="C706" s="125">
        <f t="shared" si="40"/>
        <v>-1.3431761677847653E-2</v>
      </c>
      <c r="D706" s="128">
        <f t="shared" si="41"/>
        <v>-13431.761677847653</v>
      </c>
      <c r="E706" s="128">
        <f t="shared" ca="1" si="42"/>
        <v>-25388.530656441842</v>
      </c>
      <c r="F706" s="128">
        <f t="shared" ca="1" si="43"/>
        <v>30632.498865348356</v>
      </c>
    </row>
    <row r="707" spans="1:6" x14ac:dyDescent="0.3">
      <c r="A707" s="73">
        <v>42818</v>
      </c>
      <c r="B707" s="130">
        <v>2343.9799800000001</v>
      </c>
      <c r="C707" s="125">
        <f t="shared" si="40"/>
        <v>-1.2062765243972318E-2</v>
      </c>
      <c r="D707" s="128">
        <f t="shared" si="41"/>
        <v>-12062.765243972317</v>
      </c>
      <c r="E707" s="128">
        <f t="shared" ca="1" si="42"/>
        <v>-25388.530656441842</v>
      </c>
      <c r="F707" s="128">
        <f t="shared" ca="1" si="43"/>
        <v>30632.498865348356</v>
      </c>
    </row>
    <row r="708" spans="1:6" x14ac:dyDescent="0.3">
      <c r="A708" s="73">
        <v>42817</v>
      </c>
      <c r="B708" s="130">
        <v>2345.959961</v>
      </c>
      <c r="C708" s="125">
        <f t="shared" si="40"/>
        <v>-7.9962767781889266E-3</v>
      </c>
      <c r="D708" s="128">
        <f t="shared" si="41"/>
        <v>-7996.276778188927</v>
      </c>
      <c r="E708" s="128">
        <f t="shared" ca="1" si="42"/>
        <v>-25388.530656441842</v>
      </c>
      <c r="F708" s="128">
        <f t="shared" ca="1" si="43"/>
        <v>30632.498865348356</v>
      </c>
    </row>
    <row r="709" spans="1:6" x14ac:dyDescent="0.3">
      <c r="A709" s="73">
        <v>42816</v>
      </c>
      <c r="B709" s="130">
        <v>2348.4499510000001</v>
      </c>
      <c r="C709" s="125">
        <f t="shared" si="40"/>
        <v>-6.1490275512194881E-3</v>
      </c>
      <c r="D709" s="128">
        <f t="shared" si="41"/>
        <v>-6149.0275512194885</v>
      </c>
      <c r="E709" s="128">
        <f t="shared" ca="1" si="42"/>
        <v>-25388.530656441842</v>
      </c>
      <c r="F709" s="128">
        <f t="shared" ca="1" si="43"/>
        <v>30632.498865348356</v>
      </c>
    </row>
    <row r="710" spans="1:6" x14ac:dyDescent="0.3">
      <c r="A710" s="73">
        <v>42815</v>
      </c>
      <c r="B710" s="130">
        <v>2344.0200199999999</v>
      </c>
      <c r="C710" s="125">
        <f t="shared" si="40"/>
        <v>-1.0289637306774346E-2</v>
      </c>
      <c r="D710" s="128">
        <f t="shared" si="41"/>
        <v>-10289.637306774346</v>
      </c>
      <c r="E710" s="128">
        <f t="shared" ca="1" si="42"/>
        <v>-25388.530656441842</v>
      </c>
      <c r="F710" s="128">
        <f t="shared" ca="1" si="43"/>
        <v>30632.498865348356</v>
      </c>
    </row>
    <row r="711" spans="1:6" x14ac:dyDescent="0.3">
      <c r="A711" s="73">
        <v>42814</v>
      </c>
      <c r="B711" s="130">
        <v>2373.469971</v>
      </c>
      <c r="C711" s="125">
        <f t="shared" si="40"/>
        <v>-7.7467276031095711E-4</v>
      </c>
      <c r="D711" s="128">
        <f t="shared" si="41"/>
        <v>-774.67276031095707</v>
      </c>
      <c r="E711" s="128">
        <f t="shared" ca="1" si="42"/>
        <v>-25388.530656441842</v>
      </c>
      <c r="F711" s="128">
        <f t="shared" ca="1" si="43"/>
        <v>30632.498865348356</v>
      </c>
    </row>
    <row r="712" spans="1:6" x14ac:dyDescent="0.3">
      <c r="A712" s="73">
        <v>42811</v>
      </c>
      <c r="B712" s="130">
        <v>2378.25</v>
      </c>
      <c r="C712" s="125">
        <f t="shared" ref="C712:C775" si="44">B712/B722-1</f>
        <v>-2.0435885565561751E-3</v>
      </c>
      <c r="D712" s="128">
        <f t="shared" ref="D712:D775" si="45">C712*$B$5</f>
        <v>-2043.588556556175</v>
      </c>
      <c r="E712" s="128">
        <f t="shared" ref="E712:E775" ca="1" si="46">_xlfn.PERCENTILE.INC(OFFSET(D712,0,0,Window),1-VaRLevel)</f>
        <v>-25388.530656441842</v>
      </c>
      <c r="F712" s="128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0">
        <v>2381.3798830000001</v>
      </c>
      <c r="C713" s="125">
        <f t="shared" si="44"/>
        <v>-2.2672424669356595E-4</v>
      </c>
      <c r="D713" s="128">
        <f t="shared" si="45"/>
        <v>-226.72424669356593</v>
      </c>
      <c r="E713" s="128">
        <f t="shared" ca="1" si="46"/>
        <v>-25388.530656441842</v>
      </c>
      <c r="F713" s="128">
        <f t="shared" ca="1" si="47"/>
        <v>30632.498865348356</v>
      </c>
    </row>
    <row r="714" spans="1:6" x14ac:dyDescent="0.3">
      <c r="A714" s="73">
        <v>42809</v>
      </c>
      <c r="B714" s="130">
        <v>2385.26001</v>
      </c>
      <c r="C714" s="125">
        <f t="shared" si="44"/>
        <v>-4.465830470528509E-3</v>
      </c>
      <c r="D714" s="128">
        <f t="shared" si="45"/>
        <v>-4465.8304705285091</v>
      </c>
      <c r="E714" s="128">
        <f t="shared" ca="1" si="46"/>
        <v>-25388.530656441842</v>
      </c>
      <c r="F714" s="128">
        <f t="shared" ca="1" si="47"/>
        <v>30632.498865348356</v>
      </c>
    </row>
    <row r="715" spans="1:6" x14ac:dyDescent="0.3">
      <c r="A715" s="73">
        <v>42808</v>
      </c>
      <c r="B715" s="130">
        <v>2365.4499510000001</v>
      </c>
      <c r="C715" s="125">
        <f t="shared" si="44"/>
        <v>7.6579262575515727E-4</v>
      </c>
      <c r="D715" s="128">
        <f t="shared" si="45"/>
        <v>765.79262575515725</v>
      </c>
      <c r="E715" s="128">
        <f t="shared" ca="1" si="46"/>
        <v>-25388.530656441842</v>
      </c>
      <c r="F715" s="128">
        <f t="shared" ca="1" si="47"/>
        <v>30632.498865348356</v>
      </c>
    </row>
    <row r="716" spans="1:6" x14ac:dyDescent="0.3">
      <c r="A716" s="73">
        <v>42807</v>
      </c>
      <c r="B716" s="130">
        <v>2373.469971</v>
      </c>
      <c r="C716" s="125">
        <f t="shared" si="44"/>
        <v>1.569773604810587E-3</v>
      </c>
      <c r="D716" s="128">
        <f t="shared" si="45"/>
        <v>1569.7736048105871</v>
      </c>
      <c r="E716" s="128">
        <f t="shared" ca="1" si="46"/>
        <v>-25388.530656441842</v>
      </c>
      <c r="F716" s="128">
        <f t="shared" ca="1" si="47"/>
        <v>30632.498865348356</v>
      </c>
    </row>
    <row r="717" spans="1:6" x14ac:dyDescent="0.3">
      <c r="A717" s="73">
        <v>42804</v>
      </c>
      <c r="B717" s="130">
        <v>2372.6000979999999</v>
      </c>
      <c r="C717" s="125">
        <f t="shared" si="44"/>
        <v>2.2219072057549916E-3</v>
      </c>
      <c r="D717" s="128">
        <f t="shared" si="45"/>
        <v>2221.9072057549915</v>
      </c>
      <c r="E717" s="128">
        <f t="shared" ca="1" si="46"/>
        <v>-25388.530656441842</v>
      </c>
      <c r="F717" s="128">
        <f t="shared" ca="1" si="47"/>
        <v>30632.498865348356</v>
      </c>
    </row>
    <row r="718" spans="1:6" x14ac:dyDescent="0.3">
      <c r="A718" s="73">
        <v>42803</v>
      </c>
      <c r="B718" s="130">
        <v>2364.8701169999999</v>
      </c>
      <c r="C718" s="125">
        <f t="shared" si="44"/>
        <v>4.4845312167285378E-4</v>
      </c>
      <c r="D718" s="128">
        <f t="shared" si="45"/>
        <v>448.4531216728538</v>
      </c>
      <c r="E718" s="128">
        <f t="shared" ca="1" si="46"/>
        <v>-25388.530656441842</v>
      </c>
      <c r="F718" s="128">
        <f t="shared" ca="1" si="47"/>
        <v>30632.498865348356</v>
      </c>
    </row>
    <row r="719" spans="1:6" x14ac:dyDescent="0.3">
      <c r="A719" s="73">
        <v>42802</v>
      </c>
      <c r="B719" s="130">
        <v>2362.9799800000001</v>
      </c>
      <c r="C719" s="125">
        <f t="shared" si="44"/>
        <v>6.7678450071495533E-5</v>
      </c>
      <c r="D719" s="128">
        <f t="shared" si="45"/>
        <v>67.678450071495533</v>
      </c>
      <c r="E719" s="128">
        <f t="shared" ca="1" si="46"/>
        <v>-25388.530656441842</v>
      </c>
      <c r="F719" s="128">
        <f t="shared" ca="1" si="47"/>
        <v>30632.498865348356</v>
      </c>
    </row>
    <row r="720" spans="1:6" x14ac:dyDescent="0.3">
      <c r="A720" s="73">
        <v>42801</v>
      </c>
      <c r="B720" s="130">
        <v>2368.389893</v>
      </c>
      <c r="C720" s="125">
        <f t="shared" si="44"/>
        <v>1.2725270987687942E-3</v>
      </c>
      <c r="D720" s="128">
        <f t="shared" si="45"/>
        <v>1272.5270987687943</v>
      </c>
      <c r="E720" s="128">
        <f t="shared" ca="1" si="46"/>
        <v>-25388.530656441842</v>
      </c>
      <c r="F720" s="128">
        <f t="shared" ca="1" si="47"/>
        <v>30632.498865348356</v>
      </c>
    </row>
    <row r="721" spans="1:6" x14ac:dyDescent="0.3">
      <c r="A721" s="73">
        <v>42800</v>
      </c>
      <c r="B721" s="130">
        <v>2375.3100589999999</v>
      </c>
      <c r="C721" s="125">
        <f t="shared" si="44"/>
        <v>1.0271588451615132E-2</v>
      </c>
      <c r="D721" s="128">
        <f t="shared" si="45"/>
        <v>10271.588451615133</v>
      </c>
      <c r="E721" s="128">
        <f t="shared" ca="1" si="46"/>
        <v>-25388.530656441842</v>
      </c>
      <c r="F721" s="128">
        <f t="shared" ca="1" si="47"/>
        <v>30632.498865348356</v>
      </c>
    </row>
    <row r="722" spans="1:6" x14ac:dyDescent="0.3">
      <c r="A722" s="73">
        <v>42797</v>
      </c>
      <c r="B722" s="130">
        <v>2383.1201169999999</v>
      </c>
      <c r="C722" s="125">
        <f t="shared" si="44"/>
        <v>1.5294751426601527E-2</v>
      </c>
      <c r="D722" s="128">
        <f t="shared" si="45"/>
        <v>15294.751426601528</v>
      </c>
      <c r="E722" s="128">
        <f t="shared" ca="1" si="46"/>
        <v>-25388.530656441842</v>
      </c>
      <c r="F722" s="128">
        <f t="shared" ca="1" si="47"/>
        <v>30632.498865348356</v>
      </c>
    </row>
    <row r="723" spans="1:6" x14ac:dyDescent="0.3">
      <c r="A723" s="73">
        <v>42796</v>
      </c>
      <c r="B723" s="130">
        <v>2381.919922</v>
      </c>
      <c r="C723" s="125">
        <f t="shared" si="44"/>
        <v>1.3906532723209519E-2</v>
      </c>
      <c r="D723" s="128">
        <f t="shared" si="45"/>
        <v>13906.532723209519</v>
      </c>
      <c r="E723" s="128">
        <f t="shared" ca="1" si="46"/>
        <v>-25388.530656441842</v>
      </c>
      <c r="F723" s="128">
        <f t="shared" ca="1" si="47"/>
        <v>30632.498865348356</v>
      </c>
    </row>
    <row r="724" spans="1:6" x14ac:dyDescent="0.3">
      <c r="A724" s="73">
        <v>42795</v>
      </c>
      <c r="B724" s="130">
        <v>2395.959961</v>
      </c>
      <c r="C724" s="125">
        <f t="shared" si="44"/>
        <v>2.4974495440579281E-2</v>
      </c>
      <c r="D724" s="128">
        <f t="shared" si="45"/>
        <v>24974.495440579281</v>
      </c>
      <c r="E724" s="128">
        <f t="shared" ca="1" si="46"/>
        <v>-25388.530656441842</v>
      </c>
      <c r="F724" s="128">
        <f t="shared" ca="1" si="47"/>
        <v>30632.498865348356</v>
      </c>
    </row>
    <row r="725" spans="1:6" x14ac:dyDescent="0.3">
      <c r="A725" s="73">
        <v>42794</v>
      </c>
      <c r="B725" s="130">
        <v>2363.639893</v>
      </c>
      <c r="C725" s="125">
        <f t="shared" si="44"/>
        <v>1.5200211747020242E-2</v>
      </c>
      <c r="D725" s="128">
        <f t="shared" si="45"/>
        <v>15200.211747020243</v>
      </c>
      <c r="E725" s="128">
        <f t="shared" ca="1" si="46"/>
        <v>-25388.530656441842</v>
      </c>
      <c r="F725" s="128">
        <f t="shared" ca="1" si="47"/>
        <v>30632.498865348356</v>
      </c>
    </row>
    <row r="726" spans="1:6" x14ac:dyDescent="0.3">
      <c r="A726" s="73">
        <v>42793</v>
      </c>
      <c r="B726" s="130">
        <v>2369.75</v>
      </c>
      <c r="C726" s="125">
        <f t="shared" si="44"/>
        <v>2.3163896088225222E-2</v>
      </c>
      <c r="D726" s="128">
        <f t="shared" si="45"/>
        <v>23163.896088225221</v>
      </c>
      <c r="E726" s="128">
        <f t="shared" ca="1" si="46"/>
        <v>-25388.530656441842</v>
      </c>
      <c r="F726" s="128">
        <f t="shared" ca="1" si="47"/>
        <v>30632.498865348356</v>
      </c>
    </row>
    <row r="727" spans="1:6" x14ac:dyDescent="0.3">
      <c r="A727" s="73">
        <v>42790</v>
      </c>
      <c r="B727" s="130">
        <v>2367.3400879999999</v>
      </c>
      <c r="C727" s="125">
        <f t="shared" si="44"/>
        <v>2.5768335298394174E-2</v>
      </c>
      <c r="D727" s="128">
        <f t="shared" si="45"/>
        <v>25768.335298394173</v>
      </c>
      <c r="E727" s="128">
        <f t="shared" ca="1" si="46"/>
        <v>-25388.530656441842</v>
      </c>
      <c r="F727" s="128">
        <f t="shared" ca="1" si="47"/>
        <v>30632.498865348356</v>
      </c>
    </row>
    <row r="728" spans="1:6" x14ac:dyDescent="0.3">
      <c r="A728" s="73">
        <v>42789</v>
      </c>
      <c r="B728" s="130">
        <v>2363.8100589999999</v>
      </c>
      <c r="C728" s="125">
        <f t="shared" si="44"/>
        <v>3.0130754901662948E-2</v>
      </c>
      <c r="D728" s="128">
        <f t="shared" si="45"/>
        <v>30130.754901662949</v>
      </c>
      <c r="E728" s="128">
        <f t="shared" ca="1" si="46"/>
        <v>-25388.530656441842</v>
      </c>
      <c r="F728" s="128">
        <f t="shared" ca="1" si="47"/>
        <v>30632.498865348356</v>
      </c>
    </row>
    <row r="729" spans="1:6" x14ac:dyDescent="0.3">
      <c r="A729" s="73">
        <v>42788</v>
      </c>
      <c r="B729" s="130">
        <v>2362.820068</v>
      </c>
      <c r="C729" s="125">
        <f t="shared" si="44"/>
        <v>3.0413237927925607E-2</v>
      </c>
      <c r="D729" s="128">
        <f t="shared" si="45"/>
        <v>30413.237927925606</v>
      </c>
      <c r="E729" s="128">
        <f t="shared" ca="1" si="46"/>
        <v>-25388.530656441842</v>
      </c>
      <c r="F729" s="128">
        <f t="shared" ca="1" si="47"/>
        <v>30632.498865348356</v>
      </c>
    </row>
    <row r="730" spans="1:6" x14ac:dyDescent="0.3">
      <c r="A730" s="73">
        <v>42787</v>
      </c>
      <c r="B730" s="130">
        <v>2365.3798830000001</v>
      </c>
      <c r="C730" s="125">
        <f t="shared" si="44"/>
        <v>3.1763540376675614E-2</v>
      </c>
      <c r="D730" s="128">
        <f t="shared" si="45"/>
        <v>31763.540376675614</v>
      </c>
      <c r="E730" s="128">
        <f t="shared" ca="1" si="46"/>
        <v>-25388.530656441842</v>
      </c>
      <c r="F730" s="128">
        <f t="shared" ca="1" si="47"/>
        <v>30632.498865348356</v>
      </c>
    </row>
    <row r="731" spans="1:6" x14ac:dyDescent="0.3">
      <c r="A731" s="73">
        <v>42783</v>
      </c>
      <c r="B731" s="130">
        <v>2351.1599120000001</v>
      </c>
      <c r="C731" s="125">
        <f t="shared" si="44"/>
        <v>2.3391452944839575E-2</v>
      </c>
      <c r="D731" s="128">
        <f t="shared" si="45"/>
        <v>23391.452944839573</v>
      </c>
      <c r="E731" s="128">
        <f t="shared" ca="1" si="46"/>
        <v>-25388.530656441842</v>
      </c>
      <c r="F731" s="128">
        <f t="shared" ca="1" si="47"/>
        <v>30632.498865348356</v>
      </c>
    </row>
    <row r="732" spans="1:6" x14ac:dyDescent="0.3">
      <c r="A732" s="73">
        <v>42782</v>
      </c>
      <c r="B732" s="130">
        <v>2347.219971</v>
      </c>
      <c r="C732" s="125">
        <f t="shared" si="44"/>
        <v>2.9098743954369288E-2</v>
      </c>
      <c r="D732" s="128">
        <f t="shared" si="45"/>
        <v>29098.743954369289</v>
      </c>
      <c r="E732" s="128">
        <f t="shared" ca="1" si="46"/>
        <v>-25388.530656441842</v>
      </c>
      <c r="F732" s="128">
        <f t="shared" ca="1" si="47"/>
        <v>30632.498865348356</v>
      </c>
    </row>
    <row r="733" spans="1:6" x14ac:dyDescent="0.3">
      <c r="A733" s="73">
        <v>42781</v>
      </c>
      <c r="B733" s="130">
        <v>2349.25</v>
      </c>
      <c r="C733" s="125">
        <f t="shared" si="44"/>
        <v>3.0576188064208587E-2</v>
      </c>
      <c r="D733" s="128">
        <f t="shared" si="45"/>
        <v>30576.188064208585</v>
      </c>
      <c r="E733" s="128">
        <f t="shared" ca="1" si="46"/>
        <v>-25388.530656441842</v>
      </c>
      <c r="F733" s="128">
        <f t="shared" ca="1" si="47"/>
        <v>30632.498865348356</v>
      </c>
    </row>
    <row r="734" spans="1:6" x14ac:dyDescent="0.3">
      <c r="A734" s="73">
        <v>42780</v>
      </c>
      <c r="B734" s="130">
        <v>2337.580078</v>
      </c>
      <c r="C734" s="125">
        <f t="shared" si="44"/>
        <v>2.5762749953160302E-2</v>
      </c>
      <c r="D734" s="128">
        <f t="shared" si="45"/>
        <v>25762.749953160303</v>
      </c>
      <c r="E734" s="128">
        <f t="shared" ca="1" si="46"/>
        <v>-25388.530656441842</v>
      </c>
      <c r="F734" s="128">
        <f t="shared" ca="1" si="47"/>
        <v>30632.498865348356</v>
      </c>
    </row>
    <row r="735" spans="1:6" x14ac:dyDescent="0.3">
      <c r="A735" s="73">
        <v>42779</v>
      </c>
      <c r="B735" s="130">
        <v>2328.25</v>
      </c>
      <c r="C735" s="125">
        <f t="shared" si="44"/>
        <v>2.0759393237064439E-2</v>
      </c>
      <c r="D735" s="128">
        <f t="shared" si="45"/>
        <v>20759.39323706444</v>
      </c>
      <c r="E735" s="128">
        <f t="shared" ca="1" si="46"/>
        <v>-25388.530656441842</v>
      </c>
      <c r="F735" s="128">
        <f t="shared" ca="1" si="47"/>
        <v>30632.498865348356</v>
      </c>
    </row>
    <row r="736" spans="1:6" x14ac:dyDescent="0.3">
      <c r="A736" s="73">
        <v>42776</v>
      </c>
      <c r="B736" s="130">
        <v>2316.1000979999999</v>
      </c>
      <c r="C736" s="125">
        <f t="shared" si="44"/>
        <v>9.3303049869428722E-3</v>
      </c>
      <c r="D736" s="128">
        <f t="shared" si="45"/>
        <v>9330.3049869428723</v>
      </c>
      <c r="E736" s="128">
        <f t="shared" ca="1" si="46"/>
        <v>-25388.530656441842</v>
      </c>
      <c r="F736" s="128">
        <f t="shared" ca="1" si="47"/>
        <v>30632.498865348356</v>
      </c>
    </row>
    <row r="737" spans="1:6" x14ac:dyDescent="0.3">
      <c r="A737" s="73">
        <v>42775</v>
      </c>
      <c r="B737" s="130">
        <v>2307.8701169999999</v>
      </c>
      <c r="C737" s="125">
        <f t="shared" si="44"/>
        <v>4.8723310741236592E-3</v>
      </c>
      <c r="D737" s="128">
        <f t="shared" si="45"/>
        <v>4872.3310741236592</v>
      </c>
      <c r="E737" s="128">
        <f t="shared" ca="1" si="46"/>
        <v>-25388.530656441842</v>
      </c>
      <c r="F737" s="128">
        <f t="shared" ca="1" si="47"/>
        <v>30632.498865348356</v>
      </c>
    </row>
    <row r="738" spans="1:6" x14ac:dyDescent="0.3">
      <c r="A738" s="73">
        <v>42774</v>
      </c>
      <c r="B738" s="130">
        <v>2294.669922</v>
      </c>
      <c r="C738" s="125">
        <f t="shared" si="44"/>
        <v>-1.6099212971101284E-3</v>
      </c>
      <c r="D738" s="128">
        <f t="shared" si="45"/>
        <v>-1609.9212971101285</v>
      </c>
      <c r="E738" s="128">
        <f t="shared" ca="1" si="46"/>
        <v>-27083.620354849401</v>
      </c>
      <c r="F738" s="128">
        <f t="shared" ca="1" si="47"/>
        <v>34881.62472588574</v>
      </c>
    </row>
    <row r="739" spans="1:6" x14ac:dyDescent="0.3">
      <c r="A739" s="73">
        <v>42773</v>
      </c>
      <c r="B739" s="130">
        <v>2293.080078</v>
      </c>
      <c r="C739" s="125">
        <f t="shared" si="44"/>
        <v>5.7059693833934055E-3</v>
      </c>
      <c r="D739" s="128">
        <f t="shared" si="45"/>
        <v>5705.9693833934052</v>
      </c>
      <c r="E739" s="128">
        <f t="shared" ca="1" si="46"/>
        <v>-31027.626965398336</v>
      </c>
      <c r="F739" s="128">
        <f t="shared" ca="1" si="47"/>
        <v>36869.797973103268</v>
      </c>
    </row>
    <row r="740" spans="1:6" x14ac:dyDescent="0.3">
      <c r="A740" s="73">
        <v>42772</v>
      </c>
      <c r="B740" s="130">
        <v>2292.5600589999999</v>
      </c>
      <c r="C740" s="125">
        <f t="shared" si="44"/>
        <v>1.207845161215082E-2</v>
      </c>
      <c r="D740" s="128">
        <f t="shared" si="45"/>
        <v>12078.45161215082</v>
      </c>
      <c r="E740" s="128">
        <f t="shared" ca="1" si="46"/>
        <v>-31027.626965398336</v>
      </c>
      <c r="F740" s="128">
        <f t="shared" ca="1" si="47"/>
        <v>36869.797973103268</v>
      </c>
    </row>
    <row r="741" spans="1:6" x14ac:dyDescent="0.3">
      <c r="A741" s="73">
        <v>42769</v>
      </c>
      <c r="B741" s="130">
        <v>2297.419922</v>
      </c>
      <c r="C741" s="125">
        <f t="shared" si="44"/>
        <v>1.1495508020378242E-2</v>
      </c>
      <c r="D741" s="128">
        <f t="shared" si="45"/>
        <v>11495.508020378242</v>
      </c>
      <c r="E741" s="128">
        <f t="shared" ca="1" si="46"/>
        <v>-31027.626965398336</v>
      </c>
      <c r="F741" s="128">
        <f t="shared" ca="1" si="47"/>
        <v>36869.797973103268</v>
      </c>
    </row>
    <row r="742" spans="1:6" x14ac:dyDescent="0.3">
      <c r="A742" s="73">
        <v>42768</v>
      </c>
      <c r="B742" s="130">
        <v>2280.8500979999999</v>
      </c>
      <c r="C742" s="125">
        <f t="shared" si="44"/>
        <v>7.5806128256323824E-3</v>
      </c>
      <c r="D742" s="128">
        <f t="shared" si="45"/>
        <v>7580.6128256323827</v>
      </c>
      <c r="E742" s="128">
        <f t="shared" ca="1" si="46"/>
        <v>-31027.626965398336</v>
      </c>
      <c r="F742" s="128">
        <f t="shared" ca="1" si="47"/>
        <v>36869.797973103268</v>
      </c>
    </row>
    <row r="743" spans="1:6" x14ac:dyDescent="0.3">
      <c r="A743" s="73">
        <v>42767</v>
      </c>
      <c r="B743" s="130">
        <v>2279.5500489999999</v>
      </c>
      <c r="C743" s="125">
        <f t="shared" si="44"/>
        <v>3.3717109370492437E-3</v>
      </c>
      <c r="D743" s="128">
        <f t="shared" si="45"/>
        <v>3371.7109370492435</v>
      </c>
      <c r="E743" s="128">
        <f t="shared" ca="1" si="46"/>
        <v>-31027.626965398336</v>
      </c>
      <c r="F743" s="128">
        <f t="shared" ca="1" si="47"/>
        <v>36869.797973103268</v>
      </c>
    </row>
    <row r="744" spans="1:6" x14ac:dyDescent="0.3">
      <c r="A744" s="73">
        <v>42766</v>
      </c>
      <c r="B744" s="130">
        <v>2278.8701169999999</v>
      </c>
      <c r="C744" s="125">
        <f t="shared" si="44"/>
        <v>4.841603657166571E-3</v>
      </c>
      <c r="D744" s="128">
        <f t="shared" si="45"/>
        <v>4841.6036571665709</v>
      </c>
      <c r="E744" s="128">
        <f t="shared" ca="1" si="46"/>
        <v>-31027.626965398336</v>
      </c>
      <c r="F744" s="128">
        <f t="shared" ca="1" si="47"/>
        <v>36869.797973103268</v>
      </c>
    </row>
    <row r="745" spans="1:6" x14ac:dyDescent="0.3">
      <c r="A745" s="73">
        <v>42765</v>
      </c>
      <c r="B745" s="130">
        <v>2280.8999020000001</v>
      </c>
      <c r="C745" s="125">
        <f t="shared" si="44"/>
        <v>2.7520879323643666E-3</v>
      </c>
      <c r="D745" s="128">
        <f t="shared" si="45"/>
        <v>2752.0879323643667</v>
      </c>
      <c r="E745" s="128">
        <f t="shared" ca="1" si="46"/>
        <v>-31027.626965398336</v>
      </c>
      <c r="F745" s="128">
        <f t="shared" ca="1" si="47"/>
        <v>36869.797973103268</v>
      </c>
    </row>
    <row r="746" spans="1:6" x14ac:dyDescent="0.3">
      <c r="A746" s="73">
        <v>42762</v>
      </c>
      <c r="B746" s="130">
        <v>2294.6899410000001</v>
      </c>
      <c r="C746" s="125">
        <f t="shared" si="44"/>
        <v>1.068074938345176E-2</v>
      </c>
      <c r="D746" s="128">
        <f t="shared" si="45"/>
        <v>10680.749383451759</v>
      </c>
      <c r="E746" s="128">
        <f t="shared" ca="1" si="46"/>
        <v>-31027.626965398336</v>
      </c>
      <c r="F746" s="128">
        <f t="shared" ca="1" si="47"/>
        <v>36869.797973103268</v>
      </c>
    </row>
    <row r="747" spans="1:6" x14ac:dyDescent="0.3">
      <c r="A747" s="73">
        <v>42761</v>
      </c>
      <c r="B747" s="130">
        <v>2296.679932</v>
      </c>
      <c r="C747" s="125">
        <f t="shared" si="44"/>
        <v>9.3876304702815716E-3</v>
      </c>
      <c r="D747" s="128">
        <f t="shared" si="45"/>
        <v>9387.6304702815723</v>
      </c>
      <c r="E747" s="128">
        <f t="shared" ca="1" si="46"/>
        <v>-31027.626965398336</v>
      </c>
      <c r="F747" s="128">
        <f t="shared" ca="1" si="47"/>
        <v>36869.797973103268</v>
      </c>
    </row>
    <row r="748" spans="1:6" x14ac:dyDescent="0.3">
      <c r="A748" s="73">
        <v>42760</v>
      </c>
      <c r="B748" s="130">
        <v>2298.3701169999999</v>
      </c>
      <c r="C748" s="125">
        <f t="shared" si="44"/>
        <v>1.2988768245801641E-2</v>
      </c>
      <c r="D748" s="128">
        <f t="shared" si="45"/>
        <v>12988.768245801641</v>
      </c>
      <c r="E748" s="128">
        <f t="shared" ca="1" si="46"/>
        <v>-31027.626965398336</v>
      </c>
      <c r="F748" s="128">
        <f t="shared" ca="1" si="47"/>
        <v>36869.797973103268</v>
      </c>
    </row>
    <row r="749" spans="1:6" x14ac:dyDescent="0.3">
      <c r="A749" s="73">
        <v>42759</v>
      </c>
      <c r="B749" s="130">
        <v>2280.070068</v>
      </c>
      <c r="C749" s="125">
        <f t="shared" si="44"/>
        <v>4.9231638602273975E-3</v>
      </c>
      <c r="D749" s="128">
        <f t="shared" si="45"/>
        <v>4923.1638602273979</v>
      </c>
      <c r="E749" s="128">
        <f t="shared" ca="1" si="46"/>
        <v>-31027.626965398336</v>
      </c>
      <c r="F749" s="128">
        <f t="shared" ca="1" si="47"/>
        <v>36869.797973103268</v>
      </c>
    </row>
    <row r="750" spans="1:6" x14ac:dyDescent="0.3">
      <c r="A750" s="73">
        <v>42758</v>
      </c>
      <c r="B750" s="130">
        <v>2265.1999510000001</v>
      </c>
      <c r="C750" s="125">
        <f t="shared" si="44"/>
        <v>-5.1735320922760009E-3</v>
      </c>
      <c r="D750" s="128">
        <f t="shared" si="45"/>
        <v>-5173.5320922760011</v>
      </c>
      <c r="E750" s="128">
        <f t="shared" ca="1" si="46"/>
        <v>-31400.366994106927</v>
      </c>
      <c r="F750" s="128">
        <f t="shared" ca="1" si="47"/>
        <v>36869.797973103268</v>
      </c>
    </row>
    <row r="751" spans="1:6" x14ac:dyDescent="0.3">
      <c r="A751" s="73">
        <v>42755</v>
      </c>
      <c r="B751" s="130">
        <v>2271.3100589999999</v>
      </c>
      <c r="C751" s="125">
        <f t="shared" si="44"/>
        <v>1.0180956368444072E-3</v>
      </c>
      <c r="D751" s="128">
        <f t="shared" si="45"/>
        <v>1018.0956368444072</v>
      </c>
      <c r="E751" s="128">
        <f t="shared" ca="1" si="46"/>
        <v>-31400.366994106927</v>
      </c>
      <c r="F751" s="128">
        <f t="shared" ca="1" si="47"/>
        <v>36869.797973103268</v>
      </c>
    </row>
    <row r="752" spans="1:6" x14ac:dyDescent="0.3">
      <c r="A752" s="73">
        <v>42754</v>
      </c>
      <c r="B752" s="130">
        <v>2263.6899410000001</v>
      </c>
      <c r="C752" s="125">
        <f t="shared" si="44"/>
        <v>-3.1091309038863146E-3</v>
      </c>
      <c r="D752" s="128">
        <f t="shared" si="45"/>
        <v>-3109.1309038863146</v>
      </c>
      <c r="E752" s="128">
        <f t="shared" ca="1" si="46"/>
        <v>-31400.366994106927</v>
      </c>
      <c r="F752" s="128">
        <f t="shared" ca="1" si="47"/>
        <v>36869.797973103268</v>
      </c>
    </row>
    <row r="753" spans="1:6" x14ac:dyDescent="0.3">
      <c r="A753" s="73">
        <v>42753</v>
      </c>
      <c r="B753" s="130">
        <v>2271.889893</v>
      </c>
      <c r="C753" s="125">
        <f t="shared" si="44"/>
        <v>6.2271360174519508E-3</v>
      </c>
      <c r="D753" s="128">
        <f t="shared" si="45"/>
        <v>6227.1360174519505</v>
      </c>
      <c r="E753" s="128">
        <f t="shared" ca="1" si="46"/>
        <v>-31400.366994106927</v>
      </c>
      <c r="F753" s="128">
        <f t="shared" ca="1" si="47"/>
        <v>36869.797973103268</v>
      </c>
    </row>
    <row r="754" spans="1:6" x14ac:dyDescent="0.3">
      <c r="A754" s="73">
        <v>42752</v>
      </c>
      <c r="B754" s="130">
        <v>2267.889893</v>
      </c>
      <c r="C754" s="125">
        <f t="shared" si="44"/>
        <v>1.2979910930069227E-2</v>
      </c>
      <c r="D754" s="128">
        <f t="shared" si="45"/>
        <v>12979.910930069227</v>
      </c>
      <c r="E754" s="128">
        <f t="shared" ca="1" si="46"/>
        <v>-35896.827345320969</v>
      </c>
      <c r="F754" s="128">
        <f t="shared" ca="1" si="47"/>
        <v>45863.633195072289</v>
      </c>
    </row>
    <row r="755" spans="1:6" x14ac:dyDescent="0.3">
      <c r="A755" s="73">
        <v>42748</v>
      </c>
      <c r="B755" s="130">
        <v>2274.639893</v>
      </c>
      <c r="C755" s="125">
        <f t="shared" si="44"/>
        <v>1.1283659019928116E-2</v>
      </c>
      <c r="D755" s="128">
        <f t="shared" si="45"/>
        <v>11283.659019928116</v>
      </c>
      <c r="E755" s="128">
        <f t="shared" ca="1" si="46"/>
        <v>-38340.826135906646</v>
      </c>
      <c r="F755" s="128">
        <f t="shared" ca="1" si="47"/>
        <v>59287.273262744748</v>
      </c>
    </row>
    <row r="756" spans="1:6" x14ac:dyDescent="0.3">
      <c r="A756" s="73">
        <v>42747</v>
      </c>
      <c r="B756" s="130">
        <v>2270.4399410000001</v>
      </c>
      <c r="C756" s="125">
        <f t="shared" si="44"/>
        <v>9.1203330391240733E-3</v>
      </c>
      <c r="D756" s="128">
        <f t="shared" si="45"/>
        <v>9120.3330391240725</v>
      </c>
      <c r="E756" s="128">
        <f t="shared" ca="1" si="46"/>
        <v>-50132.308327694736</v>
      </c>
      <c r="F756" s="128">
        <f t="shared" ca="1" si="47"/>
        <v>68073.912213878182</v>
      </c>
    </row>
    <row r="757" spans="1:6" x14ac:dyDescent="0.3">
      <c r="A757" s="73">
        <v>42746</v>
      </c>
      <c r="B757" s="130">
        <v>2275.320068</v>
      </c>
      <c r="C757" s="125">
        <f t="shared" si="44"/>
        <v>2.8384865361337219E-3</v>
      </c>
      <c r="D757" s="128">
        <f t="shared" si="45"/>
        <v>2838.486536133722</v>
      </c>
      <c r="E757" s="128">
        <f t="shared" ca="1" si="46"/>
        <v>-63135.072495295455</v>
      </c>
      <c r="F757" s="128">
        <f t="shared" ca="1" si="47"/>
        <v>74445.455105994493</v>
      </c>
    </row>
    <row r="758" spans="1:6" x14ac:dyDescent="0.3">
      <c r="A758" s="73">
        <v>42745</v>
      </c>
      <c r="B758" s="130">
        <v>2268.8999020000001</v>
      </c>
      <c r="C758" s="125">
        <f t="shared" si="44"/>
        <v>2.2572159572966655E-3</v>
      </c>
      <c r="D758" s="128">
        <f t="shared" si="45"/>
        <v>2257.2159572966657</v>
      </c>
      <c r="E758" s="128">
        <f t="shared" ca="1" si="46"/>
        <v>-66952.960489997917</v>
      </c>
      <c r="F758" s="128">
        <f t="shared" ca="1" si="47"/>
        <v>75557.198709626333</v>
      </c>
    </row>
    <row r="759" spans="1:6" x14ac:dyDescent="0.3">
      <c r="A759" s="73">
        <v>42744</v>
      </c>
      <c r="B759" s="130">
        <v>2268.8999020000001</v>
      </c>
      <c r="C759" s="125">
        <f t="shared" si="44"/>
        <v>3.511756571084268E-3</v>
      </c>
      <c r="D759" s="128">
        <f t="shared" si="45"/>
        <v>3511.7565710842678</v>
      </c>
      <c r="E759" s="128">
        <f t="shared" ca="1" si="46"/>
        <v>-73407.11780363883</v>
      </c>
      <c r="F759" s="128">
        <f t="shared" ca="1" si="47"/>
        <v>82859.611237150501</v>
      </c>
    </row>
    <row r="760" spans="1:6" x14ac:dyDescent="0.3">
      <c r="A760" s="73">
        <v>42741</v>
      </c>
      <c r="B760" s="130">
        <v>2276.9799800000001</v>
      </c>
      <c r="C760" s="125">
        <f t="shared" si="44"/>
        <v>5.2093203870040572E-3</v>
      </c>
      <c r="D760" s="128">
        <f t="shared" si="45"/>
        <v>5209.320387004057</v>
      </c>
      <c r="E760" s="128">
        <f t="shared" ca="1" si="46"/>
        <v>-73407.11780363883</v>
      </c>
      <c r="F760" s="128">
        <f t="shared" ca="1" si="47"/>
        <v>82859.611237150501</v>
      </c>
    </row>
    <row r="761" spans="1:6" x14ac:dyDescent="0.3">
      <c r="A761" s="73">
        <v>42740</v>
      </c>
      <c r="B761" s="130">
        <v>2269</v>
      </c>
      <c r="C761" s="125">
        <f t="shared" si="44"/>
        <v>-7.750753017709E-4</v>
      </c>
      <c r="D761" s="128">
        <f t="shared" si="45"/>
        <v>-775.07530177089996</v>
      </c>
      <c r="E761" s="128">
        <f t="shared" ca="1" si="46"/>
        <v>-73407.11780363883</v>
      </c>
      <c r="F761" s="128">
        <f t="shared" ca="1" si="47"/>
        <v>82859.611237150501</v>
      </c>
    </row>
    <row r="762" spans="1:6" x14ac:dyDescent="0.3">
      <c r="A762" s="73">
        <v>42739</v>
      </c>
      <c r="B762" s="130">
        <v>2270.75</v>
      </c>
      <c r="C762" s="125">
        <f t="shared" si="44"/>
        <v>3.6330881334791787E-3</v>
      </c>
      <c r="D762" s="128">
        <f t="shared" si="45"/>
        <v>3633.0881334791789</v>
      </c>
      <c r="E762" s="128">
        <f t="shared" ca="1" si="46"/>
        <v>-73567.600531975768</v>
      </c>
      <c r="F762" s="128">
        <f t="shared" ca="1" si="47"/>
        <v>82859.611237150501</v>
      </c>
    </row>
    <row r="763" spans="1:6" x14ac:dyDescent="0.3">
      <c r="A763" s="73">
        <v>42738</v>
      </c>
      <c r="B763" s="130">
        <v>2257.830078</v>
      </c>
      <c r="C763" s="125">
        <f t="shared" si="44"/>
        <v>-1.0628102440268794E-4</v>
      </c>
      <c r="D763" s="128">
        <f t="shared" si="45"/>
        <v>-106.28102440268793</v>
      </c>
      <c r="E763" s="128">
        <f t="shared" ca="1" si="46"/>
        <v>-73567.600531975768</v>
      </c>
      <c r="F763" s="128">
        <f t="shared" ca="1" si="47"/>
        <v>82859.611237150501</v>
      </c>
    </row>
    <row r="764" spans="1:6" x14ac:dyDescent="0.3">
      <c r="A764" s="73">
        <v>42734</v>
      </c>
      <c r="B764" s="130">
        <v>2238.830078</v>
      </c>
      <c r="C764" s="125">
        <f t="shared" si="44"/>
        <v>-1.0256252438105906E-2</v>
      </c>
      <c r="D764" s="128">
        <f t="shared" si="45"/>
        <v>-10256.252438105907</v>
      </c>
      <c r="E764" s="128">
        <f t="shared" ca="1" si="46"/>
        <v>-73567.600531975768</v>
      </c>
      <c r="F764" s="128">
        <f t="shared" ca="1" si="47"/>
        <v>82859.611237150501</v>
      </c>
    </row>
    <row r="765" spans="1:6" x14ac:dyDescent="0.3">
      <c r="A765" s="73">
        <v>42733</v>
      </c>
      <c r="B765" s="130">
        <v>2249.26001</v>
      </c>
      <c r="C765" s="125">
        <f t="shared" si="44"/>
        <v>-1.7840743042417673E-3</v>
      </c>
      <c r="D765" s="128">
        <f t="shared" si="45"/>
        <v>-1784.0743042417673</v>
      </c>
      <c r="E765" s="128">
        <f t="shared" ca="1" si="46"/>
        <v>-73567.600531975768</v>
      </c>
      <c r="F765" s="128">
        <f t="shared" ca="1" si="47"/>
        <v>82859.611237150501</v>
      </c>
    </row>
    <row r="766" spans="1:6" x14ac:dyDescent="0.3">
      <c r="A766" s="73">
        <v>42732</v>
      </c>
      <c r="B766" s="130">
        <v>2249.919922</v>
      </c>
      <c r="C766" s="125">
        <f t="shared" si="44"/>
        <v>-9.5962747514182212E-3</v>
      </c>
      <c r="D766" s="128">
        <f t="shared" si="45"/>
        <v>-9596.2747514182211</v>
      </c>
      <c r="E766" s="128">
        <f t="shared" ca="1" si="46"/>
        <v>-73567.600531975768</v>
      </c>
      <c r="F766" s="128">
        <f t="shared" ca="1" si="47"/>
        <v>82859.611237150501</v>
      </c>
    </row>
    <row r="767" spans="1:6" x14ac:dyDescent="0.3">
      <c r="A767" s="73">
        <v>42731</v>
      </c>
      <c r="B767" s="130">
        <v>2268.8798830000001</v>
      </c>
      <c r="C767" s="125">
        <f t="shared" si="44"/>
        <v>5.2814060532639928E-3</v>
      </c>
      <c r="D767" s="128">
        <f t="shared" si="45"/>
        <v>5281.4060532639924</v>
      </c>
      <c r="E767" s="128">
        <f t="shared" ca="1" si="46"/>
        <v>-73567.600531975768</v>
      </c>
      <c r="F767" s="128">
        <f t="shared" ca="1" si="47"/>
        <v>82859.611237150501</v>
      </c>
    </row>
    <row r="768" spans="1:6" x14ac:dyDescent="0.3">
      <c r="A768" s="73">
        <v>42727</v>
      </c>
      <c r="B768" s="130">
        <v>2263.790039</v>
      </c>
      <c r="C768" s="125">
        <f t="shared" si="44"/>
        <v>1.8853522393262878E-3</v>
      </c>
      <c r="D768" s="128">
        <f t="shared" si="45"/>
        <v>1885.3522393262879</v>
      </c>
      <c r="E768" s="128">
        <f t="shared" ca="1" si="46"/>
        <v>-73567.600531975768</v>
      </c>
      <c r="F768" s="128">
        <f t="shared" ca="1" si="47"/>
        <v>82859.611237150501</v>
      </c>
    </row>
    <row r="769" spans="1:6" x14ac:dyDescent="0.3">
      <c r="A769" s="73">
        <v>42726</v>
      </c>
      <c r="B769" s="130">
        <v>2260.959961</v>
      </c>
      <c r="C769" s="125">
        <f t="shared" si="44"/>
        <v>6.575588168391544E-3</v>
      </c>
      <c r="D769" s="128">
        <f t="shared" si="45"/>
        <v>6575.5881683915441</v>
      </c>
      <c r="E769" s="128">
        <f t="shared" ca="1" si="46"/>
        <v>-73567.600531975768</v>
      </c>
      <c r="F769" s="128">
        <f t="shared" ca="1" si="47"/>
        <v>82859.611237150501</v>
      </c>
    </row>
    <row r="770" spans="1:6" x14ac:dyDescent="0.3">
      <c r="A770" s="73">
        <v>42725</v>
      </c>
      <c r="B770" s="130">
        <v>2265.179932</v>
      </c>
      <c r="C770" s="125">
        <f t="shared" si="44"/>
        <v>1.063191066012581E-2</v>
      </c>
      <c r="D770" s="128">
        <f t="shared" si="45"/>
        <v>10631.91066012581</v>
      </c>
      <c r="E770" s="128">
        <f t="shared" ca="1" si="46"/>
        <v>-73567.600531975768</v>
      </c>
      <c r="F770" s="128">
        <f t="shared" ca="1" si="47"/>
        <v>82859.611237150501</v>
      </c>
    </row>
    <row r="771" spans="1:6" x14ac:dyDescent="0.3">
      <c r="A771" s="73">
        <v>42724</v>
      </c>
      <c r="B771" s="130">
        <v>2270.76001</v>
      </c>
      <c r="C771" s="125">
        <f t="shared" si="44"/>
        <v>2.6457479796019978E-2</v>
      </c>
      <c r="D771" s="128">
        <f t="shared" si="45"/>
        <v>26457.479796019979</v>
      </c>
      <c r="E771" s="128">
        <f t="shared" ca="1" si="46"/>
        <v>-73567.600531975768</v>
      </c>
      <c r="F771" s="128">
        <f t="shared" ca="1" si="47"/>
        <v>82859.611237150501</v>
      </c>
    </row>
    <row r="772" spans="1:6" x14ac:dyDescent="0.3">
      <c r="A772" s="73">
        <v>42723</v>
      </c>
      <c r="B772" s="130">
        <v>2262.530029</v>
      </c>
      <c r="C772" s="125">
        <f t="shared" si="44"/>
        <v>2.6225702710470866E-2</v>
      </c>
      <c r="D772" s="128">
        <f t="shared" si="45"/>
        <v>26225.702710470865</v>
      </c>
      <c r="E772" s="128">
        <f t="shared" ca="1" si="46"/>
        <v>-73567.600531975768</v>
      </c>
      <c r="F772" s="128">
        <f t="shared" ca="1" si="47"/>
        <v>82859.611237150501</v>
      </c>
    </row>
    <row r="773" spans="1:6" x14ac:dyDescent="0.3">
      <c r="A773" s="73">
        <v>42720</v>
      </c>
      <c r="B773" s="130">
        <v>2258.070068</v>
      </c>
      <c r="C773" s="125">
        <f t="shared" si="44"/>
        <v>3.0164975696564067E-2</v>
      </c>
      <c r="D773" s="128">
        <f t="shared" si="45"/>
        <v>30164.975696564066</v>
      </c>
      <c r="E773" s="128">
        <f t="shared" ca="1" si="46"/>
        <v>-73567.600531975768</v>
      </c>
      <c r="F773" s="128">
        <f t="shared" ca="1" si="47"/>
        <v>82859.611237150501</v>
      </c>
    </row>
    <row r="774" spans="1:6" x14ac:dyDescent="0.3">
      <c r="A774" s="73">
        <v>42719</v>
      </c>
      <c r="B774" s="130">
        <v>2262.030029</v>
      </c>
      <c r="C774" s="125">
        <f t="shared" si="44"/>
        <v>3.2381267901793187E-2</v>
      </c>
      <c r="D774" s="128">
        <f t="shared" si="45"/>
        <v>32381.267901793188</v>
      </c>
      <c r="E774" s="128">
        <f t="shared" ca="1" si="46"/>
        <v>-73567.600531975768</v>
      </c>
      <c r="F774" s="128">
        <f t="shared" ca="1" si="47"/>
        <v>82859.611237150501</v>
      </c>
    </row>
    <row r="775" spans="1:6" x14ac:dyDescent="0.3">
      <c r="A775" s="73">
        <v>42718</v>
      </c>
      <c r="B775" s="130">
        <v>2253.280029</v>
      </c>
      <c r="C775" s="125">
        <f t="shared" si="44"/>
        <v>2.4772476265991106E-2</v>
      </c>
      <c r="D775" s="128">
        <f t="shared" si="45"/>
        <v>24772.476265991107</v>
      </c>
      <c r="E775" s="128">
        <f t="shared" ca="1" si="46"/>
        <v>-73567.600531975768</v>
      </c>
      <c r="F775" s="128">
        <f t="shared" ca="1" si="47"/>
        <v>82859.611237150501</v>
      </c>
    </row>
    <row r="776" spans="1:6" x14ac:dyDescent="0.3">
      <c r="A776" s="73">
        <v>42717</v>
      </c>
      <c r="B776" s="130">
        <v>2271.719971</v>
      </c>
      <c r="C776" s="125">
        <f t="shared" ref="C776:C839" si="48">B776/B786-1</f>
        <v>3.041741659790298E-2</v>
      </c>
      <c r="D776" s="128">
        <f t="shared" ref="D776:D839" si="49">C776*$B$5</f>
        <v>30417.416597902979</v>
      </c>
      <c r="E776" s="128">
        <f t="shared" ref="E776:E839" ca="1" si="50">_xlfn.PERCENTILE.INC(OFFSET(D776,0,0,Window),1-VaRLevel)</f>
        <v>-73567.600531975768</v>
      </c>
      <c r="F776" s="128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0">
        <v>2256.959961</v>
      </c>
      <c r="C777" s="125">
        <f t="shared" si="48"/>
        <v>2.508947128953487E-2</v>
      </c>
      <c r="D777" s="128">
        <f t="shared" si="49"/>
        <v>25089.471289534871</v>
      </c>
      <c r="E777" s="128">
        <f t="shared" ca="1" si="50"/>
        <v>-73567.600531975768</v>
      </c>
      <c r="F777" s="128">
        <f t="shared" ca="1" si="51"/>
        <v>82859.611237150501</v>
      </c>
    </row>
    <row r="778" spans="1:6" x14ac:dyDescent="0.3">
      <c r="A778" s="73">
        <v>42713</v>
      </c>
      <c r="B778" s="130">
        <v>2259.530029</v>
      </c>
      <c r="C778" s="125">
        <f t="shared" si="48"/>
        <v>2.0864268622360571E-2</v>
      </c>
      <c r="D778" s="128">
        <f t="shared" si="49"/>
        <v>20864.268622360571</v>
      </c>
      <c r="E778" s="128">
        <f t="shared" ca="1" si="50"/>
        <v>-73567.600531975768</v>
      </c>
      <c r="F778" s="128">
        <f t="shared" ca="1" si="51"/>
        <v>82859.611237150501</v>
      </c>
    </row>
    <row r="779" spans="1:6" x14ac:dyDescent="0.3">
      <c r="A779" s="73">
        <v>42712</v>
      </c>
      <c r="B779" s="130">
        <v>2246.1899410000001</v>
      </c>
      <c r="C779" s="125">
        <f t="shared" si="48"/>
        <v>1.8809631402390892E-2</v>
      </c>
      <c r="D779" s="128">
        <f t="shared" si="49"/>
        <v>18809.631402390893</v>
      </c>
      <c r="E779" s="128">
        <f t="shared" ca="1" si="50"/>
        <v>-73567.600531975768</v>
      </c>
      <c r="F779" s="128">
        <f t="shared" ca="1" si="51"/>
        <v>82859.611237150501</v>
      </c>
    </row>
    <row r="780" spans="1:6" x14ac:dyDescent="0.3">
      <c r="A780" s="73">
        <v>42711</v>
      </c>
      <c r="B780" s="130">
        <v>2241.3500979999999</v>
      </c>
      <c r="C780" s="125">
        <f t="shared" si="48"/>
        <v>1.7435862088261977E-2</v>
      </c>
      <c r="D780" s="128">
        <f t="shared" si="49"/>
        <v>17435.862088261976</v>
      </c>
      <c r="E780" s="128">
        <f t="shared" ca="1" si="50"/>
        <v>-73567.600531975768</v>
      </c>
      <c r="F780" s="128">
        <f t="shared" ca="1" si="51"/>
        <v>82859.611237150501</v>
      </c>
    </row>
    <row r="781" spans="1:6" x14ac:dyDescent="0.3">
      <c r="A781" s="73">
        <v>42710</v>
      </c>
      <c r="B781" s="130">
        <v>2212.2299800000001</v>
      </c>
      <c r="C781" s="125">
        <f t="shared" si="48"/>
        <v>6.3916733091164968E-3</v>
      </c>
      <c r="D781" s="128">
        <f t="shared" si="49"/>
        <v>6391.673309116497</v>
      </c>
      <c r="E781" s="128">
        <f t="shared" ca="1" si="50"/>
        <v>-73567.600531975768</v>
      </c>
      <c r="F781" s="128">
        <f t="shared" ca="1" si="51"/>
        <v>82859.611237150501</v>
      </c>
    </row>
    <row r="782" spans="1:6" x14ac:dyDescent="0.3">
      <c r="A782" s="73">
        <v>42709</v>
      </c>
      <c r="B782" s="130">
        <v>2204.709961</v>
      </c>
      <c r="C782" s="125">
        <f t="shared" si="48"/>
        <v>1.0454218811363214E-2</v>
      </c>
      <c r="D782" s="128">
        <f t="shared" si="49"/>
        <v>10454.218811363215</v>
      </c>
      <c r="E782" s="128">
        <f t="shared" ca="1" si="50"/>
        <v>-73567.600531975768</v>
      </c>
      <c r="F782" s="128">
        <f t="shared" ca="1" si="51"/>
        <v>82859.611237150501</v>
      </c>
    </row>
    <row r="783" spans="1:6" x14ac:dyDescent="0.3">
      <c r="A783" s="73">
        <v>42706</v>
      </c>
      <c r="B783" s="130">
        <v>2191.9499510000001</v>
      </c>
      <c r="C783" s="125">
        <f t="shared" si="48"/>
        <v>2.2083076107521915E-3</v>
      </c>
      <c r="D783" s="128">
        <f t="shared" si="49"/>
        <v>2208.3076107521915</v>
      </c>
      <c r="E783" s="128">
        <f t="shared" ca="1" si="50"/>
        <v>-73567.600531975768</v>
      </c>
      <c r="F783" s="128">
        <f t="shared" ca="1" si="51"/>
        <v>82859.611237150501</v>
      </c>
    </row>
    <row r="784" spans="1:6" x14ac:dyDescent="0.3">
      <c r="A784" s="73">
        <v>42705</v>
      </c>
      <c r="B784" s="130">
        <v>2191.080078</v>
      </c>
      <c r="C784" s="125">
        <f t="shared" si="48"/>
        <v>6.4954189749049096E-3</v>
      </c>
      <c r="D784" s="128">
        <f t="shared" si="49"/>
        <v>6495.4189749049092</v>
      </c>
      <c r="E784" s="128">
        <f t="shared" ca="1" si="50"/>
        <v>-73567.600531975768</v>
      </c>
      <c r="F784" s="128">
        <f t="shared" ca="1" si="51"/>
        <v>82859.611237150501</v>
      </c>
    </row>
    <row r="785" spans="1:6" x14ac:dyDescent="0.3">
      <c r="A785" s="73">
        <v>42704</v>
      </c>
      <c r="B785" s="130">
        <v>2198.8100589999999</v>
      </c>
      <c r="C785" s="125">
        <f t="shared" si="48"/>
        <v>8.4481064873473954E-3</v>
      </c>
      <c r="D785" s="128">
        <f t="shared" si="49"/>
        <v>8448.1064873473952</v>
      </c>
      <c r="E785" s="128">
        <f t="shared" ca="1" si="50"/>
        <v>-73567.600531975768</v>
      </c>
      <c r="F785" s="128">
        <f t="shared" ca="1" si="51"/>
        <v>82859.611237150501</v>
      </c>
    </row>
    <row r="786" spans="1:6" x14ac:dyDescent="0.3">
      <c r="A786" s="73">
        <v>42703</v>
      </c>
      <c r="B786" s="130">
        <v>2204.6599120000001</v>
      </c>
      <c r="C786" s="125">
        <f t="shared" si="48"/>
        <v>1.8695112242889111E-2</v>
      </c>
      <c r="D786" s="128">
        <f t="shared" si="49"/>
        <v>18695.11224288911</v>
      </c>
      <c r="E786" s="128">
        <f t="shared" ca="1" si="50"/>
        <v>-73567.600531975768</v>
      </c>
      <c r="F786" s="128">
        <f t="shared" ca="1" si="51"/>
        <v>82859.611237150501</v>
      </c>
    </row>
    <row r="787" spans="1:6" x14ac:dyDescent="0.3">
      <c r="A787" s="73">
        <v>42702</v>
      </c>
      <c r="B787" s="130">
        <v>2201.719971</v>
      </c>
      <c r="C787" s="125">
        <f t="shared" si="48"/>
        <v>1.7219164611674609E-2</v>
      </c>
      <c r="D787" s="128">
        <f t="shared" si="49"/>
        <v>17219.164611674609</v>
      </c>
      <c r="E787" s="128">
        <f t="shared" ca="1" si="50"/>
        <v>-73567.600531975768</v>
      </c>
      <c r="F787" s="128">
        <f t="shared" ca="1" si="51"/>
        <v>82859.611237150501</v>
      </c>
    </row>
    <row r="788" spans="1:6" x14ac:dyDescent="0.3">
      <c r="A788" s="73">
        <v>42699</v>
      </c>
      <c r="B788" s="130">
        <v>2213.3500979999999</v>
      </c>
      <c r="C788" s="125">
        <f t="shared" si="48"/>
        <v>2.116287966821262E-2</v>
      </c>
      <c r="D788" s="128">
        <f t="shared" si="49"/>
        <v>21162.879668212619</v>
      </c>
      <c r="E788" s="128">
        <f t="shared" ca="1" si="50"/>
        <v>-73567.600531975768</v>
      </c>
      <c r="F788" s="128">
        <f t="shared" ca="1" si="51"/>
        <v>82859.611237150501</v>
      </c>
    </row>
    <row r="789" spans="1:6" x14ac:dyDescent="0.3">
      <c r="A789" s="73">
        <v>42697</v>
      </c>
      <c r="B789" s="130">
        <v>2204.719971</v>
      </c>
      <c r="C789" s="125">
        <f t="shared" si="48"/>
        <v>1.9165500590934581E-2</v>
      </c>
      <c r="D789" s="128">
        <f t="shared" si="49"/>
        <v>19165.500590934582</v>
      </c>
      <c r="E789" s="128">
        <f t="shared" ca="1" si="50"/>
        <v>-73567.600531975768</v>
      </c>
      <c r="F789" s="128">
        <f t="shared" ca="1" si="51"/>
        <v>82859.611237150501</v>
      </c>
    </row>
    <row r="790" spans="1:6" x14ac:dyDescent="0.3">
      <c r="A790" s="73">
        <v>42696</v>
      </c>
      <c r="B790" s="130">
        <v>2202.9399410000001</v>
      </c>
      <c r="C790" s="125">
        <f t="shared" si="48"/>
        <v>2.9622857153924986E-2</v>
      </c>
      <c r="D790" s="128">
        <f t="shared" si="49"/>
        <v>29622.857153924986</v>
      </c>
      <c r="E790" s="128">
        <f t="shared" ca="1" si="50"/>
        <v>-73567.600531975768</v>
      </c>
      <c r="F790" s="128">
        <f t="shared" ca="1" si="51"/>
        <v>82859.611237150501</v>
      </c>
    </row>
    <row r="791" spans="1:6" x14ac:dyDescent="0.3">
      <c r="A791" s="73">
        <v>42695</v>
      </c>
      <c r="B791" s="130">
        <v>2198.179932</v>
      </c>
      <c r="C791" s="125">
        <f t="shared" si="48"/>
        <v>3.1273415860292975E-2</v>
      </c>
      <c r="D791" s="128">
        <f t="shared" si="49"/>
        <v>31273.415860292975</v>
      </c>
      <c r="E791" s="128">
        <f t="shared" ca="1" si="50"/>
        <v>-73567.600531975768</v>
      </c>
      <c r="F791" s="128">
        <f t="shared" ca="1" si="51"/>
        <v>82859.611237150501</v>
      </c>
    </row>
    <row r="792" spans="1:6" x14ac:dyDescent="0.3">
      <c r="A792" s="73">
        <v>42692</v>
      </c>
      <c r="B792" s="130">
        <v>2181.8999020000001</v>
      </c>
      <c r="C792" s="125">
        <f t="shared" si="48"/>
        <v>4.6384471918081038E-2</v>
      </c>
      <c r="D792" s="128">
        <f t="shared" si="49"/>
        <v>46384.471918081035</v>
      </c>
      <c r="E792" s="128">
        <f t="shared" ca="1" si="50"/>
        <v>-73567.600531975768</v>
      </c>
      <c r="F792" s="128">
        <f t="shared" ca="1" si="51"/>
        <v>82859.611237150501</v>
      </c>
    </row>
    <row r="793" spans="1:6" x14ac:dyDescent="0.3">
      <c r="A793" s="73">
        <v>42691</v>
      </c>
      <c r="B793" s="130">
        <v>2187.1201169999999</v>
      </c>
      <c r="C793" s="125">
        <f t="shared" si="48"/>
        <v>4.7140371888365173E-2</v>
      </c>
      <c r="D793" s="128">
        <f t="shared" si="49"/>
        <v>47140.371888365175</v>
      </c>
      <c r="E793" s="128">
        <f t="shared" ca="1" si="50"/>
        <v>-73567.600531975768</v>
      </c>
      <c r="F793" s="128">
        <f t="shared" ca="1" si="51"/>
        <v>82859.611237150501</v>
      </c>
    </row>
    <row r="794" spans="1:6" x14ac:dyDescent="0.3">
      <c r="A794" s="73">
        <v>42690</v>
      </c>
      <c r="B794" s="130">
        <v>2176.9399410000001</v>
      </c>
      <c r="C794" s="125">
        <f t="shared" si="48"/>
        <v>3.7655987407505975E-2</v>
      </c>
      <c r="D794" s="128">
        <f t="shared" si="49"/>
        <v>37655.987407505978</v>
      </c>
      <c r="E794" s="128">
        <f t="shared" ca="1" si="50"/>
        <v>-73567.600531975768</v>
      </c>
      <c r="F794" s="128">
        <f t="shared" ca="1" si="51"/>
        <v>82859.611237150501</v>
      </c>
    </row>
    <row r="795" spans="1:6" x14ac:dyDescent="0.3">
      <c r="A795" s="73">
        <v>42689</v>
      </c>
      <c r="B795" s="130">
        <v>2180.389893</v>
      </c>
      <c r="C795" s="125">
        <f t="shared" si="48"/>
        <v>3.2518479222167773E-2</v>
      </c>
      <c r="D795" s="128">
        <f t="shared" si="49"/>
        <v>32518.479222167774</v>
      </c>
      <c r="E795" s="128">
        <f t="shared" ca="1" si="50"/>
        <v>-73567.600531975768</v>
      </c>
      <c r="F795" s="128">
        <f t="shared" ca="1" si="51"/>
        <v>82859.611237150501</v>
      </c>
    </row>
    <row r="796" spans="1:6" x14ac:dyDescent="0.3">
      <c r="A796" s="73">
        <v>42688</v>
      </c>
      <c r="B796" s="130">
        <v>2164.1999510000001</v>
      </c>
      <c r="C796" s="125">
        <f t="shared" si="48"/>
        <v>1.7896221223257847E-2</v>
      </c>
      <c r="D796" s="128">
        <f t="shared" si="49"/>
        <v>17896.221223257846</v>
      </c>
      <c r="E796" s="128">
        <f t="shared" ca="1" si="50"/>
        <v>-73567.600531975768</v>
      </c>
      <c r="F796" s="128">
        <f t="shared" ca="1" si="51"/>
        <v>82859.611237150501</v>
      </c>
    </row>
    <row r="797" spans="1:6" x14ac:dyDescent="0.3">
      <c r="A797" s="73">
        <v>42685</v>
      </c>
      <c r="B797" s="130">
        <v>2164.4499510000001</v>
      </c>
      <c r="C797" s="125">
        <f t="shared" si="48"/>
        <v>1.7889325470751505E-2</v>
      </c>
      <c r="D797" s="128">
        <f t="shared" si="49"/>
        <v>17889.325470751504</v>
      </c>
      <c r="E797" s="128">
        <f t="shared" ca="1" si="50"/>
        <v>-73567.600531975768</v>
      </c>
      <c r="F797" s="128">
        <f t="shared" ca="1" si="51"/>
        <v>82859.611237150501</v>
      </c>
    </row>
    <row r="798" spans="1:6" x14ac:dyDescent="0.3">
      <c r="A798" s="73">
        <v>42684</v>
      </c>
      <c r="B798" s="130">
        <v>2167.4799800000001</v>
      </c>
      <c r="C798" s="125">
        <f t="shared" si="48"/>
        <v>1.6145942115622924E-2</v>
      </c>
      <c r="D798" s="128">
        <f t="shared" si="49"/>
        <v>16145.942115622924</v>
      </c>
      <c r="E798" s="128">
        <f t="shared" ca="1" si="50"/>
        <v>-73567.600531975768</v>
      </c>
      <c r="F798" s="128">
        <f t="shared" ca="1" si="51"/>
        <v>82859.611237150501</v>
      </c>
    </row>
    <row r="799" spans="1:6" x14ac:dyDescent="0.3">
      <c r="A799" s="73">
        <v>42683</v>
      </c>
      <c r="B799" s="130">
        <v>2163.26001</v>
      </c>
      <c r="C799" s="125">
        <f t="shared" si="48"/>
        <v>1.1138517622646837E-2</v>
      </c>
      <c r="D799" s="128">
        <f t="shared" si="49"/>
        <v>11138.517622646837</v>
      </c>
      <c r="E799" s="128">
        <f t="shared" ca="1" si="50"/>
        <v>-73567.600531975768</v>
      </c>
      <c r="F799" s="128">
        <f t="shared" ca="1" si="51"/>
        <v>82859.611237150501</v>
      </c>
    </row>
    <row r="800" spans="1:6" x14ac:dyDescent="0.3">
      <c r="A800" s="73">
        <v>42682</v>
      </c>
      <c r="B800" s="130">
        <v>2139.5600589999999</v>
      </c>
      <c r="C800" s="125">
        <f t="shared" si="48"/>
        <v>-1.6796940722173526E-3</v>
      </c>
      <c r="D800" s="128">
        <f t="shared" si="49"/>
        <v>-1679.6940722173526</v>
      </c>
      <c r="E800" s="128">
        <f t="shared" ca="1" si="50"/>
        <v>-73567.600531975768</v>
      </c>
      <c r="F800" s="128">
        <f t="shared" ca="1" si="51"/>
        <v>82859.611237150501</v>
      </c>
    </row>
    <row r="801" spans="1:6" x14ac:dyDescent="0.3">
      <c r="A801" s="73">
        <v>42681</v>
      </c>
      <c r="B801" s="130">
        <v>2131.5200199999999</v>
      </c>
      <c r="C801" s="125">
        <f t="shared" si="48"/>
        <v>-9.2082838438333203E-3</v>
      </c>
      <c r="D801" s="128">
        <f t="shared" si="49"/>
        <v>-9208.2838438333201</v>
      </c>
      <c r="E801" s="128">
        <f t="shared" ca="1" si="50"/>
        <v>-73567.600531975768</v>
      </c>
      <c r="F801" s="128">
        <f t="shared" ca="1" si="51"/>
        <v>82859.611237150501</v>
      </c>
    </row>
    <row r="802" spans="1:6" x14ac:dyDescent="0.3">
      <c r="A802" s="73">
        <v>42678</v>
      </c>
      <c r="B802" s="130">
        <v>2085.179932</v>
      </c>
      <c r="C802" s="125">
        <f t="shared" si="48"/>
        <v>-2.614469834142874E-2</v>
      </c>
      <c r="D802" s="128">
        <f t="shared" si="49"/>
        <v>-26144.698341428739</v>
      </c>
      <c r="E802" s="128">
        <f t="shared" ca="1" si="50"/>
        <v>-73567.600531975768</v>
      </c>
      <c r="F802" s="128">
        <f t="shared" ca="1" si="51"/>
        <v>82859.611237150501</v>
      </c>
    </row>
    <row r="803" spans="1:6" x14ac:dyDescent="0.3">
      <c r="A803" s="73">
        <v>42677</v>
      </c>
      <c r="B803" s="130">
        <v>2088.6599120000001</v>
      </c>
      <c r="C803" s="125">
        <f t="shared" si="48"/>
        <v>-2.4601498984312631E-2</v>
      </c>
      <c r="D803" s="128">
        <f t="shared" si="49"/>
        <v>-24601.498984312631</v>
      </c>
      <c r="E803" s="128">
        <f t="shared" ca="1" si="50"/>
        <v>-73567.600531975768</v>
      </c>
      <c r="F803" s="128">
        <f t="shared" ca="1" si="51"/>
        <v>82859.611237150501</v>
      </c>
    </row>
    <row r="804" spans="1:6" x14ac:dyDescent="0.3">
      <c r="A804" s="73">
        <v>42676</v>
      </c>
      <c r="B804" s="130">
        <v>2097.9399410000001</v>
      </c>
      <c r="C804" s="125">
        <f t="shared" si="48"/>
        <v>-2.1615591714269855E-2</v>
      </c>
      <c r="D804" s="128">
        <f t="shared" si="49"/>
        <v>-21615.591714269856</v>
      </c>
      <c r="E804" s="128">
        <f t="shared" ca="1" si="50"/>
        <v>-73567.600531975768</v>
      </c>
      <c r="F804" s="128">
        <f t="shared" ca="1" si="51"/>
        <v>82859.611237150501</v>
      </c>
    </row>
    <row r="805" spans="1:6" x14ac:dyDescent="0.3">
      <c r="A805" s="73">
        <v>42675</v>
      </c>
      <c r="B805" s="130">
        <v>2111.719971</v>
      </c>
      <c r="C805" s="125">
        <f t="shared" si="48"/>
        <v>-1.3030531745657048E-2</v>
      </c>
      <c r="D805" s="128">
        <f t="shared" si="49"/>
        <v>-13030.531745657048</v>
      </c>
      <c r="E805" s="128">
        <f t="shared" ca="1" si="50"/>
        <v>-73567.600531975768</v>
      </c>
      <c r="F805" s="128">
        <f t="shared" ca="1" si="51"/>
        <v>82859.611237150501</v>
      </c>
    </row>
    <row r="806" spans="1:6" x14ac:dyDescent="0.3">
      <c r="A806" s="73">
        <v>42674</v>
      </c>
      <c r="B806" s="130">
        <v>2126.1499020000001</v>
      </c>
      <c r="C806" s="125">
        <f t="shared" si="48"/>
        <v>-1.6463578650360855E-4</v>
      </c>
      <c r="D806" s="128">
        <f t="shared" si="49"/>
        <v>-164.63578650360856</v>
      </c>
      <c r="E806" s="128">
        <f t="shared" ca="1" si="50"/>
        <v>-73567.600531975768</v>
      </c>
      <c r="F806" s="128">
        <f t="shared" ca="1" si="51"/>
        <v>82859.611237150501</v>
      </c>
    </row>
    <row r="807" spans="1:6" x14ac:dyDescent="0.3">
      <c r="A807" s="73">
        <v>42671</v>
      </c>
      <c r="B807" s="130">
        <v>2126.4099120000001</v>
      </c>
      <c r="C807" s="125">
        <f t="shared" si="48"/>
        <v>-3.0802295668991286E-3</v>
      </c>
      <c r="D807" s="128">
        <f t="shared" si="49"/>
        <v>-3080.2295668991287</v>
      </c>
      <c r="E807" s="128">
        <f t="shared" ca="1" si="50"/>
        <v>-73567.600531975768</v>
      </c>
      <c r="F807" s="128">
        <f t="shared" ca="1" si="51"/>
        <v>82859.611237150501</v>
      </c>
    </row>
    <row r="808" spans="1:6" x14ac:dyDescent="0.3">
      <c r="A808" s="73">
        <v>42670</v>
      </c>
      <c r="B808" s="130">
        <v>2133.040039</v>
      </c>
      <c r="C808" s="125">
        <f t="shared" si="48"/>
        <v>2.2976717485700959E-4</v>
      </c>
      <c r="D808" s="128">
        <f t="shared" si="49"/>
        <v>229.76717485700959</v>
      </c>
      <c r="E808" s="128">
        <f t="shared" ca="1" si="50"/>
        <v>-73567.600531975768</v>
      </c>
      <c r="F808" s="128">
        <f t="shared" ca="1" si="51"/>
        <v>82859.611237150501</v>
      </c>
    </row>
    <row r="809" spans="1:6" x14ac:dyDescent="0.3">
      <c r="A809" s="73">
        <v>42669</v>
      </c>
      <c r="B809" s="130">
        <v>2139.429932</v>
      </c>
      <c r="C809" s="125">
        <f t="shared" si="48"/>
        <v>1.168672145153149E-4</v>
      </c>
      <c r="D809" s="128">
        <f t="shared" si="49"/>
        <v>116.8672145153149</v>
      </c>
      <c r="E809" s="128">
        <f t="shared" ca="1" si="50"/>
        <v>-73567.600531975768</v>
      </c>
      <c r="F809" s="128">
        <f t="shared" ca="1" si="51"/>
        <v>82859.611237150501</v>
      </c>
    </row>
    <row r="810" spans="1:6" x14ac:dyDescent="0.3">
      <c r="A810" s="73">
        <v>42668</v>
      </c>
      <c r="B810" s="130">
        <v>2143.1599120000001</v>
      </c>
      <c r="C810" s="125">
        <f t="shared" si="48"/>
        <v>3.009239379886397E-3</v>
      </c>
      <c r="D810" s="128">
        <f t="shared" si="49"/>
        <v>3009.2393798863968</v>
      </c>
      <c r="E810" s="128">
        <f t="shared" ca="1" si="50"/>
        <v>-73567.600531975768</v>
      </c>
      <c r="F810" s="128">
        <f t="shared" ca="1" si="51"/>
        <v>82859.611237150501</v>
      </c>
    </row>
    <row r="811" spans="1:6" x14ac:dyDescent="0.3">
      <c r="A811" s="73">
        <v>42667</v>
      </c>
      <c r="B811" s="130">
        <v>2151.330078</v>
      </c>
      <c r="C811" s="125">
        <f t="shared" si="48"/>
        <v>-5.6986007512627168E-3</v>
      </c>
      <c r="D811" s="128">
        <f t="shared" si="49"/>
        <v>-5698.6007512627166</v>
      </c>
      <c r="E811" s="128">
        <f t="shared" ca="1" si="50"/>
        <v>-73567.600531975768</v>
      </c>
      <c r="F811" s="128">
        <f t="shared" ca="1" si="51"/>
        <v>82859.611237150501</v>
      </c>
    </row>
    <row r="812" spans="1:6" x14ac:dyDescent="0.3">
      <c r="A812" s="73">
        <v>42664</v>
      </c>
      <c r="B812" s="130">
        <v>2141.1599120000001</v>
      </c>
      <c r="C812" s="125">
        <f t="shared" si="48"/>
        <v>-5.8410384068691146E-3</v>
      </c>
      <c r="D812" s="128">
        <f t="shared" si="49"/>
        <v>-5841.0384068691146</v>
      </c>
      <c r="E812" s="128">
        <f t="shared" ca="1" si="50"/>
        <v>-73567.600531975768</v>
      </c>
      <c r="F812" s="128">
        <f t="shared" ca="1" si="51"/>
        <v>82859.611237150501</v>
      </c>
    </row>
    <row r="813" spans="1:6" x14ac:dyDescent="0.3">
      <c r="A813" s="73">
        <v>42663</v>
      </c>
      <c r="B813" s="130">
        <v>2141.3400879999999</v>
      </c>
      <c r="C813" s="125">
        <f t="shared" si="48"/>
        <v>-8.9921332766362827E-3</v>
      </c>
      <c r="D813" s="128">
        <f t="shared" si="49"/>
        <v>-8992.133276636283</v>
      </c>
      <c r="E813" s="128">
        <f t="shared" ca="1" si="50"/>
        <v>-73567.600531975768</v>
      </c>
      <c r="F813" s="128">
        <f t="shared" ca="1" si="51"/>
        <v>82859.611237150501</v>
      </c>
    </row>
    <row r="814" spans="1:6" x14ac:dyDescent="0.3">
      <c r="A814" s="73">
        <v>42662</v>
      </c>
      <c r="B814" s="130">
        <v>2144.290039</v>
      </c>
      <c r="C814" s="125">
        <f t="shared" si="48"/>
        <v>-7.1490145263437554E-3</v>
      </c>
      <c r="D814" s="128">
        <f t="shared" si="49"/>
        <v>-7149.0145263437553</v>
      </c>
      <c r="E814" s="128">
        <f t="shared" ca="1" si="50"/>
        <v>-73567.600531975768</v>
      </c>
      <c r="F814" s="128">
        <f t="shared" ca="1" si="51"/>
        <v>82859.611237150501</v>
      </c>
    </row>
    <row r="815" spans="1:6" x14ac:dyDescent="0.3">
      <c r="A815" s="73">
        <v>42661</v>
      </c>
      <c r="B815" s="130">
        <v>2139.6000979999999</v>
      </c>
      <c r="C815" s="125">
        <f t="shared" si="48"/>
        <v>-5.063911969197421E-3</v>
      </c>
      <c r="D815" s="128">
        <f t="shared" si="49"/>
        <v>-5063.9119691974211</v>
      </c>
      <c r="E815" s="128">
        <f t="shared" ca="1" si="50"/>
        <v>-73567.600531975768</v>
      </c>
      <c r="F815" s="128">
        <f t="shared" ca="1" si="51"/>
        <v>82859.611237150501</v>
      </c>
    </row>
    <row r="816" spans="1:6" x14ac:dyDescent="0.3">
      <c r="A816" s="73">
        <v>42660</v>
      </c>
      <c r="B816" s="130">
        <v>2126.5</v>
      </c>
      <c r="C816" s="125">
        <f t="shared" si="48"/>
        <v>-1.6055872564657458E-2</v>
      </c>
      <c r="D816" s="128">
        <f t="shared" si="49"/>
        <v>-16055.872564657458</v>
      </c>
      <c r="E816" s="128">
        <f t="shared" ca="1" si="50"/>
        <v>-73567.600531975768</v>
      </c>
      <c r="F816" s="128">
        <f t="shared" ca="1" si="51"/>
        <v>82859.611237150501</v>
      </c>
    </row>
    <row r="817" spans="1:6" x14ac:dyDescent="0.3">
      <c r="A817" s="73">
        <v>42657</v>
      </c>
      <c r="B817" s="130">
        <v>2132.9799800000001</v>
      </c>
      <c r="C817" s="125">
        <f t="shared" si="48"/>
        <v>-1.6275666625690799E-2</v>
      </c>
      <c r="D817" s="128">
        <f t="shared" si="49"/>
        <v>-16275.666625690799</v>
      </c>
      <c r="E817" s="128">
        <f t="shared" ca="1" si="50"/>
        <v>-73567.600531975768</v>
      </c>
      <c r="F817" s="128">
        <f t="shared" ca="1" si="51"/>
        <v>82859.611237150501</v>
      </c>
    </row>
    <row r="818" spans="1:6" x14ac:dyDescent="0.3">
      <c r="A818" s="73">
        <v>42656</v>
      </c>
      <c r="B818" s="130">
        <v>2132.5500489999999</v>
      </c>
      <c r="C818" s="125">
        <f t="shared" si="48"/>
        <v>-8.6372441510079723E-3</v>
      </c>
      <c r="D818" s="128">
        <f t="shared" si="49"/>
        <v>-8637.2441510079716</v>
      </c>
      <c r="E818" s="128">
        <f t="shared" ca="1" si="50"/>
        <v>-73567.600531975768</v>
      </c>
      <c r="F818" s="128">
        <f t="shared" ca="1" si="51"/>
        <v>82859.611237150501</v>
      </c>
    </row>
    <row r="819" spans="1:6" x14ac:dyDescent="0.3">
      <c r="A819" s="73">
        <v>42655</v>
      </c>
      <c r="B819" s="130">
        <v>2139.179932</v>
      </c>
      <c r="C819" s="125">
        <f t="shared" si="48"/>
        <v>-1.482482638403182E-2</v>
      </c>
      <c r="D819" s="128">
        <f t="shared" si="49"/>
        <v>-14824.82638403182</v>
      </c>
      <c r="E819" s="128">
        <f t="shared" ca="1" si="50"/>
        <v>-73567.600531975768</v>
      </c>
      <c r="F819" s="128">
        <f t="shared" ca="1" si="51"/>
        <v>82859.611237150501</v>
      </c>
    </row>
    <row r="820" spans="1:6" x14ac:dyDescent="0.3">
      <c r="A820" s="73">
        <v>42654</v>
      </c>
      <c r="B820" s="130">
        <v>2136.7299800000001</v>
      </c>
      <c r="C820" s="125">
        <f t="shared" si="48"/>
        <v>-1.0741066946795774E-2</v>
      </c>
      <c r="D820" s="128">
        <f t="shared" si="49"/>
        <v>-10741.066946795774</v>
      </c>
      <c r="E820" s="128">
        <f t="shared" ca="1" si="50"/>
        <v>-73567.600531975768</v>
      </c>
      <c r="F820" s="128">
        <f t="shared" ca="1" si="51"/>
        <v>82859.611237150501</v>
      </c>
    </row>
    <row r="821" spans="1:6" x14ac:dyDescent="0.3">
      <c r="A821" s="73">
        <v>42653</v>
      </c>
      <c r="B821" s="130">
        <v>2163.6599120000001</v>
      </c>
      <c r="C821" s="125">
        <f t="shared" si="48"/>
        <v>8.1821971008548822E-3</v>
      </c>
      <c r="D821" s="128">
        <f t="shared" si="49"/>
        <v>8182.1971008548826</v>
      </c>
      <c r="E821" s="128">
        <f t="shared" ca="1" si="50"/>
        <v>-73567.600531975768</v>
      </c>
      <c r="F821" s="128">
        <f t="shared" ca="1" si="51"/>
        <v>82859.611237150501</v>
      </c>
    </row>
    <row r="822" spans="1:6" x14ac:dyDescent="0.3">
      <c r="A822" s="73">
        <v>42650</v>
      </c>
      <c r="B822" s="130">
        <v>2153.73999</v>
      </c>
      <c r="C822" s="125">
        <f t="shared" si="48"/>
        <v>-5.05843852858745E-3</v>
      </c>
      <c r="D822" s="128">
        <f t="shared" si="49"/>
        <v>-5058.4385285874496</v>
      </c>
      <c r="E822" s="128">
        <f t="shared" ca="1" si="50"/>
        <v>-73567.600531975768</v>
      </c>
      <c r="F822" s="128">
        <f t="shared" ca="1" si="51"/>
        <v>82859.611237150501</v>
      </c>
    </row>
    <row r="823" spans="1:6" x14ac:dyDescent="0.3">
      <c r="A823" s="73">
        <v>42649</v>
      </c>
      <c r="B823" s="130">
        <v>2160.7700199999999</v>
      </c>
      <c r="C823" s="125">
        <f t="shared" si="48"/>
        <v>-7.5372328023093349E-3</v>
      </c>
      <c r="D823" s="128">
        <f t="shared" si="49"/>
        <v>-7537.2328023093351</v>
      </c>
      <c r="E823" s="128">
        <f t="shared" ca="1" si="50"/>
        <v>-73567.600531975768</v>
      </c>
      <c r="F823" s="128">
        <f t="shared" ca="1" si="51"/>
        <v>82859.611237150501</v>
      </c>
    </row>
    <row r="824" spans="1:6" x14ac:dyDescent="0.3">
      <c r="A824" s="73">
        <v>42648</v>
      </c>
      <c r="B824" s="130">
        <v>2159.7299800000001</v>
      </c>
      <c r="C824" s="125">
        <f t="shared" si="48"/>
        <v>-1.5672439886055267E-3</v>
      </c>
      <c r="D824" s="128">
        <f t="shared" si="49"/>
        <v>-1567.2439886055267</v>
      </c>
      <c r="E824" s="128">
        <f t="shared" ca="1" si="50"/>
        <v>-73567.600531975768</v>
      </c>
      <c r="F824" s="128">
        <f t="shared" ca="1" si="51"/>
        <v>82859.611237150501</v>
      </c>
    </row>
    <row r="825" spans="1:6" x14ac:dyDescent="0.3">
      <c r="A825" s="73">
        <v>42647</v>
      </c>
      <c r="B825" s="130">
        <v>2150.48999</v>
      </c>
      <c r="C825" s="125">
        <f t="shared" si="48"/>
        <v>5.0145717042351379E-3</v>
      </c>
      <c r="D825" s="128">
        <f t="shared" si="49"/>
        <v>5014.571704235138</v>
      </c>
      <c r="E825" s="128">
        <f t="shared" ca="1" si="50"/>
        <v>-73567.600531975768</v>
      </c>
      <c r="F825" s="128">
        <f t="shared" ca="1" si="51"/>
        <v>82859.611237150501</v>
      </c>
    </row>
    <row r="826" spans="1:6" x14ac:dyDescent="0.3">
      <c r="A826" s="73">
        <v>42646</v>
      </c>
      <c r="B826" s="130">
        <v>2161.1999510000001</v>
      </c>
      <c r="C826" s="125">
        <f t="shared" si="48"/>
        <v>1.032192340417315E-2</v>
      </c>
      <c r="D826" s="128">
        <f t="shared" si="49"/>
        <v>10321.923404173151</v>
      </c>
      <c r="E826" s="128">
        <f t="shared" ca="1" si="50"/>
        <v>-73567.600531975768</v>
      </c>
      <c r="F826" s="128">
        <f t="shared" ca="1" si="51"/>
        <v>82859.611237150501</v>
      </c>
    </row>
    <row r="827" spans="1:6" x14ac:dyDescent="0.3">
      <c r="A827" s="73">
        <v>42643</v>
      </c>
      <c r="B827" s="130">
        <v>2168.2700199999999</v>
      </c>
      <c r="C827" s="125">
        <f t="shared" si="48"/>
        <v>1.3608196300193054E-2</v>
      </c>
      <c r="D827" s="128">
        <f t="shared" si="49"/>
        <v>13608.196300193054</v>
      </c>
      <c r="E827" s="128">
        <f t="shared" ca="1" si="50"/>
        <v>-73567.600531975768</v>
      </c>
      <c r="F827" s="128">
        <f t="shared" ca="1" si="51"/>
        <v>82859.611237150501</v>
      </c>
    </row>
    <row r="828" spans="1:6" x14ac:dyDescent="0.3">
      <c r="A828" s="73">
        <v>42642</v>
      </c>
      <c r="B828" s="130">
        <v>2151.1298830000001</v>
      </c>
      <c r="C828" s="125">
        <f t="shared" si="48"/>
        <v>1.8022377271396106E-3</v>
      </c>
      <c r="D828" s="128">
        <f t="shared" si="49"/>
        <v>1802.2377271396106</v>
      </c>
      <c r="E828" s="128">
        <f t="shared" ca="1" si="50"/>
        <v>-73567.600531975768</v>
      </c>
      <c r="F828" s="128">
        <f t="shared" ca="1" si="51"/>
        <v>82859.611237150501</v>
      </c>
    </row>
    <row r="829" spans="1:6" x14ac:dyDescent="0.3">
      <c r="A829" s="73">
        <v>42641</v>
      </c>
      <c r="B829" s="130">
        <v>2171.3701169999999</v>
      </c>
      <c r="C829" s="125">
        <f t="shared" si="48"/>
        <v>2.1451096106812173E-2</v>
      </c>
      <c r="D829" s="128">
        <f t="shared" si="49"/>
        <v>21451.096106812172</v>
      </c>
      <c r="E829" s="128">
        <f t="shared" ca="1" si="50"/>
        <v>-73567.600531975768</v>
      </c>
      <c r="F829" s="128">
        <f t="shared" ca="1" si="51"/>
        <v>82859.611237150501</v>
      </c>
    </row>
    <row r="830" spans="1:6" x14ac:dyDescent="0.3">
      <c r="A830" s="73">
        <v>42640</v>
      </c>
      <c r="B830" s="130">
        <v>2159.929932</v>
      </c>
      <c r="C830" s="125">
        <f t="shared" si="48"/>
        <v>1.5472309470787149E-2</v>
      </c>
      <c r="D830" s="128">
        <f t="shared" si="49"/>
        <v>15472.30947078715</v>
      </c>
      <c r="E830" s="128">
        <f t="shared" ca="1" si="50"/>
        <v>-73567.600531975768</v>
      </c>
      <c r="F830" s="128">
        <f t="shared" ca="1" si="51"/>
        <v>82859.611237150501</v>
      </c>
    </row>
    <row r="831" spans="1:6" x14ac:dyDescent="0.3">
      <c r="A831" s="73">
        <v>42639</v>
      </c>
      <c r="B831" s="130">
        <v>2146.1000979999999</v>
      </c>
      <c r="C831" s="125">
        <f t="shared" si="48"/>
        <v>-5.9933770408414633E-3</v>
      </c>
      <c r="D831" s="128">
        <f t="shared" si="49"/>
        <v>-5993.377040841463</v>
      </c>
      <c r="E831" s="128">
        <f t="shared" ca="1" si="50"/>
        <v>-73567.600531975768</v>
      </c>
      <c r="F831" s="128">
        <f t="shared" ca="1" si="51"/>
        <v>82859.611237150501</v>
      </c>
    </row>
    <row r="832" spans="1:6" x14ac:dyDescent="0.3">
      <c r="A832" s="73">
        <v>42636</v>
      </c>
      <c r="B832" s="130">
        <v>2164.6899410000001</v>
      </c>
      <c r="C832" s="125">
        <f t="shared" si="48"/>
        <v>1.7332318664445401E-2</v>
      </c>
      <c r="D832" s="128">
        <f t="shared" si="49"/>
        <v>17332.3186644454</v>
      </c>
      <c r="E832" s="128">
        <f t="shared" ca="1" si="50"/>
        <v>-73567.600531975768</v>
      </c>
      <c r="F832" s="128">
        <f t="shared" ca="1" si="51"/>
        <v>82859.611237150501</v>
      </c>
    </row>
    <row r="833" spans="1:6" x14ac:dyDescent="0.3">
      <c r="A833" s="73">
        <v>42635</v>
      </c>
      <c r="B833" s="130">
        <v>2177.179932</v>
      </c>
      <c r="C833" s="125">
        <f t="shared" si="48"/>
        <v>-1.8888355143478197E-3</v>
      </c>
      <c r="D833" s="128">
        <f t="shared" si="49"/>
        <v>-1888.8355143478198</v>
      </c>
      <c r="E833" s="128">
        <f t="shared" ca="1" si="50"/>
        <v>-73567.600531975768</v>
      </c>
      <c r="F833" s="128">
        <f t="shared" ca="1" si="51"/>
        <v>82859.611237150501</v>
      </c>
    </row>
    <row r="834" spans="1:6" x14ac:dyDescent="0.3">
      <c r="A834" s="73">
        <v>42634</v>
      </c>
      <c r="B834" s="130">
        <v>2163.1201169999999</v>
      </c>
      <c r="C834" s="125">
        <f t="shared" si="48"/>
        <v>-1.0538933988100796E-2</v>
      </c>
      <c r="D834" s="128">
        <f t="shared" si="49"/>
        <v>-10538.933988100796</v>
      </c>
      <c r="E834" s="128">
        <f t="shared" ca="1" si="50"/>
        <v>-73567.600531975768</v>
      </c>
      <c r="F834" s="128">
        <f t="shared" ca="1" si="51"/>
        <v>82859.611237150501</v>
      </c>
    </row>
    <row r="835" spans="1:6" x14ac:dyDescent="0.3">
      <c r="A835" s="73">
        <v>42633</v>
      </c>
      <c r="B835" s="130">
        <v>2139.76001</v>
      </c>
      <c r="C835" s="125">
        <f t="shared" si="48"/>
        <v>-2.1367664203355785E-2</v>
      </c>
      <c r="D835" s="128">
        <f t="shared" si="49"/>
        <v>-21367.664203355784</v>
      </c>
      <c r="E835" s="128">
        <f t="shared" ca="1" si="50"/>
        <v>-73567.600531975768</v>
      </c>
      <c r="F835" s="128">
        <f t="shared" ca="1" si="51"/>
        <v>82859.611237150501</v>
      </c>
    </row>
    <row r="836" spans="1:6" x14ac:dyDescent="0.3">
      <c r="A836" s="73">
        <v>42632</v>
      </c>
      <c r="B836" s="130">
        <v>2139.1201169999999</v>
      </c>
      <c r="C836" s="125">
        <f t="shared" si="48"/>
        <v>-1.8743228550199831E-2</v>
      </c>
      <c r="D836" s="128">
        <f t="shared" si="49"/>
        <v>-18743.22855019983</v>
      </c>
      <c r="E836" s="128">
        <f t="shared" ca="1" si="50"/>
        <v>-73567.600531975768</v>
      </c>
      <c r="F836" s="128">
        <f t="shared" ca="1" si="51"/>
        <v>82859.611237150501</v>
      </c>
    </row>
    <row r="837" spans="1:6" x14ac:dyDescent="0.3">
      <c r="A837" s="73">
        <v>42629</v>
      </c>
      <c r="B837" s="130">
        <v>2139.1599120000001</v>
      </c>
      <c r="C837" s="125">
        <f t="shared" si="48"/>
        <v>-1.4602596868302009E-2</v>
      </c>
      <c r="D837" s="128">
        <f t="shared" si="49"/>
        <v>-14602.596868302009</v>
      </c>
      <c r="E837" s="128">
        <f t="shared" ca="1" si="50"/>
        <v>-73567.600531975768</v>
      </c>
      <c r="F837" s="128">
        <f t="shared" ca="1" si="51"/>
        <v>82859.611237150501</v>
      </c>
    </row>
    <row r="838" spans="1:6" x14ac:dyDescent="0.3">
      <c r="A838" s="73">
        <v>42628</v>
      </c>
      <c r="B838" s="130">
        <v>2147.26001</v>
      </c>
      <c r="C838" s="125">
        <f t="shared" si="48"/>
        <v>-1.091224649793876E-2</v>
      </c>
      <c r="D838" s="128">
        <f t="shared" si="49"/>
        <v>-10912.246497938761</v>
      </c>
      <c r="E838" s="128">
        <f t="shared" ca="1" si="50"/>
        <v>-73567.600531975768</v>
      </c>
      <c r="F838" s="128">
        <f t="shared" ca="1" si="51"/>
        <v>82859.611237150501</v>
      </c>
    </row>
    <row r="839" spans="1:6" x14ac:dyDescent="0.3">
      <c r="A839" s="73">
        <v>42627</v>
      </c>
      <c r="B839" s="130">
        <v>2125.7700199999999</v>
      </c>
      <c r="C839" s="125">
        <f t="shared" si="48"/>
        <v>-2.3137554129784244E-2</v>
      </c>
      <c r="D839" s="128">
        <f t="shared" si="49"/>
        <v>-23137.554129784243</v>
      </c>
      <c r="E839" s="128">
        <f t="shared" ca="1" si="50"/>
        <v>-73567.600531975768</v>
      </c>
      <c r="F839" s="128">
        <f t="shared" ca="1" si="51"/>
        <v>82859.611237150501</v>
      </c>
    </row>
    <row r="840" spans="1:6" x14ac:dyDescent="0.3">
      <c r="A840" s="73">
        <v>42626</v>
      </c>
      <c r="B840" s="130">
        <v>2127.0200199999999</v>
      </c>
      <c r="C840" s="125">
        <f t="shared" ref="C840:C903" si="52">B840/B850-1</f>
        <v>-2.4472736799691086E-2</v>
      </c>
      <c r="D840" s="128">
        <f t="shared" ref="D840:D903" si="53">C840*$B$5</f>
        <v>-24472.736799691087</v>
      </c>
      <c r="E840" s="128">
        <f t="shared" ref="E840:E903" ca="1" si="54">_xlfn.PERCENTILE.INC(OFFSET(D840,0,0,Window),1-VaRLevel)</f>
        <v>-73567.600531975768</v>
      </c>
      <c r="F840" s="128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0">
        <v>2159.040039</v>
      </c>
      <c r="C841" s="125">
        <f t="shared" si="52"/>
        <v>-4.6103344429779813E-3</v>
      </c>
      <c r="D841" s="128">
        <f t="shared" si="53"/>
        <v>-4610.3344429779818</v>
      </c>
      <c r="E841" s="128">
        <f t="shared" ca="1" si="54"/>
        <v>-73567.600531975768</v>
      </c>
      <c r="F841" s="128">
        <f t="shared" ca="1" si="55"/>
        <v>82859.611237150501</v>
      </c>
    </row>
    <row r="842" spans="1:6" x14ac:dyDescent="0.3">
      <c r="A842" s="73">
        <v>42622</v>
      </c>
      <c r="B842" s="130">
        <v>2127.8100589999999</v>
      </c>
      <c r="C842" s="125">
        <f t="shared" si="52"/>
        <v>-2.0557205667355194E-2</v>
      </c>
      <c r="D842" s="128">
        <f t="shared" si="53"/>
        <v>-20557.205667355192</v>
      </c>
      <c r="E842" s="128">
        <f t="shared" ca="1" si="54"/>
        <v>-73567.600531975768</v>
      </c>
      <c r="F842" s="128">
        <f t="shared" ca="1" si="55"/>
        <v>82859.611237150501</v>
      </c>
    </row>
    <row r="843" spans="1:6" x14ac:dyDescent="0.3">
      <c r="A843" s="73">
        <v>42621</v>
      </c>
      <c r="B843" s="130">
        <v>2181.3000489999999</v>
      </c>
      <c r="C843" s="125">
        <f t="shared" si="52"/>
        <v>2.6937576577297229E-3</v>
      </c>
      <c r="D843" s="128">
        <f t="shared" si="53"/>
        <v>2693.7576577297227</v>
      </c>
      <c r="E843" s="128">
        <f t="shared" ca="1" si="54"/>
        <v>-73567.600531975768</v>
      </c>
      <c r="F843" s="128">
        <f t="shared" ca="1" si="55"/>
        <v>82859.611237150501</v>
      </c>
    </row>
    <row r="844" spans="1:6" x14ac:dyDescent="0.3">
      <c r="A844" s="73">
        <v>42620</v>
      </c>
      <c r="B844" s="130">
        <v>2186.1599120000001</v>
      </c>
      <c r="C844" s="125">
        <f t="shared" si="52"/>
        <v>-3.3837396916214235E-4</v>
      </c>
      <c r="D844" s="128">
        <f t="shared" si="53"/>
        <v>-338.37396916214237</v>
      </c>
      <c r="E844" s="128">
        <f t="shared" ca="1" si="54"/>
        <v>-73567.600531975768</v>
      </c>
      <c r="F844" s="128">
        <f t="shared" ca="1" si="55"/>
        <v>82859.611237150501</v>
      </c>
    </row>
    <row r="845" spans="1:6" x14ac:dyDescent="0.3">
      <c r="A845" s="73">
        <v>42619</v>
      </c>
      <c r="B845" s="130">
        <v>2186.4799800000001</v>
      </c>
      <c r="C845" s="125">
        <f t="shared" si="52"/>
        <v>1.7593772625139614E-3</v>
      </c>
      <c r="D845" s="128">
        <f t="shared" si="53"/>
        <v>1759.3772625139613</v>
      </c>
      <c r="E845" s="128">
        <f t="shared" ca="1" si="54"/>
        <v>-73567.600531975768</v>
      </c>
      <c r="F845" s="128">
        <f t="shared" ca="1" si="55"/>
        <v>82859.611237150501</v>
      </c>
    </row>
    <row r="846" spans="1:6" x14ac:dyDescent="0.3">
      <c r="A846" s="73">
        <v>42615</v>
      </c>
      <c r="B846" s="130">
        <v>2179.9799800000001</v>
      </c>
      <c r="C846" s="125">
        <f t="shared" si="52"/>
        <v>-1.781304194657829E-3</v>
      </c>
      <c r="D846" s="128">
        <f t="shared" si="53"/>
        <v>-1781.3041946578289</v>
      </c>
      <c r="E846" s="128">
        <f t="shared" ca="1" si="54"/>
        <v>-73567.600531975768</v>
      </c>
      <c r="F846" s="128">
        <f t="shared" ca="1" si="55"/>
        <v>82859.611237150501</v>
      </c>
    </row>
    <row r="847" spans="1:6" x14ac:dyDescent="0.3">
      <c r="A847" s="73">
        <v>42614</v>
      </c>
      <c r="B847" s="130">
        <v>2170.860107</v>
      </c>
      <c r="C847" s="125">
        <f t="shared" si="52"/>
        <v>-7.3890100923721391E-3</v>
      </c>
      <c r="D847" s="128">
        <f t="shared" si="53"/>
        <v>-7389.0100923721393</v>
      </c>
      <c r="E847" s="128">
        <f t="shared" ca="1" si="54"/>
        <v>-73567.600531975768</v>
      </c>
      <c r="F847" s="128">
        <f t="shared" ca="1" si="55"/>
        <v>82859.611237150501</v>
      </c>
    </row>
    <row r="848" spans="1:6" x14ac:dyDescent="0.3">
      <c r="A848" s="73">
        <v>42613</v>
      </c>
      <c r="B848" s="130">
        <v>2170.9499510000001</v>
      </c>
      <c r="C848" s="125">
        <f t="shared" si="52"/>
        <v>-5.1644747778728517E-3</v>
      </c>
      <c r="D848" s="128">
        <f t="shared" si="53"/>
        <v>-5164.4747778728515</v>
      </c>
      <c r="E848" s="128">
        <f t="shared" ca="1" si="54"/>
        <v>-73567.600531975768</v>
      </c>
      <c r="F848" s="128">
        <f t="shared" ca="1" si="55"/>
        <v>82859.611237150501</v>
      </c>
    </row>
    <row r="849" spans="1:6" x14ac:dyDescent="0.3">
      <c r="A849" s="73">
        <v>42612</v>
      </c>
      <c r="B849" s="130">
        <v>2176.1201169999999</v>
      </c>
      <c r="C849" s="125">
        <f t="shared" si="52"/>
        <v>-9.3188489834261645E-4</v>
      </c>
      <c r="D849" s="128">
        <f t="shared" si="53"/>
        <v>-931.88489834261645</v>
      </c>
      <c r="E849" s="128">
        <f t="shared" ca="1" si="54"/>
        <v>-73567.600531975768</v>
      </c>
      <c r="F849" s="128">
        <f t="shared" ca="1" si="55"/>
        <v>82859.611237150501</v>
      </c>
    </row>
    <row r="850" spans="1:6" x14ac:dyDescent="0.3">
      <c r="A850" s="73">
        <v>42611</v>
      </c>
      <c r="B850" s="130">
        <v>2180.3798830000001</v>
      </c>
      <c r="C850" s="125">
        <f t="shared" si="52"/>
        <v>-4.4608905495820972E-3</v>
      </c>
      <c r="D850" s="128">
        <f t="shared" si="53"/>
        <v>-4460.8905495820973</v>
      </c>
      <c r="E850" s="128">
        <f t="shared" ca="1" si="54"/>
        <v>-73567.600531975768</v>
      </c>
      <c r="F850" s="128">
        <f t="shared" ca="1" si="55"/>
        <v>82859.611237150501</v>
      </c>
    </row>
    <row r="851" spans="1:6" x14ac:dyDescent="0.3">
      <c r="A851" s="73">
        <v>42608</v>
      </c>
      <c r="B851" s="130">
        <v>2169.040039</v>
      </c>
      <c r="C851" s="125">
        <f t="shared" si="52"/>
        <v>-6.8725577084978173E-3</v>
      </c>
      <c r="D851" s="128">
        <f t="shared" si="53"/>
        <v>-6872.5577084978177</v>
      </c>
      <c r="E851" s="128">
        <f t="shared" ca="1" si="54"/>
        <v>-79062.270064976998</v>
      </c>
      <c r="F851" s="128">
        <f t="shared" ca="1" si="55"/>
        <v>85948.350445470482</v>
      </c>
    </row>
    <row r="852" spans="1:6" x14ac:dyDescent="0.3">
      <c r="A852" s="73">
        <v>42607</v>
      </c>
      <c r="B852" s="130">
        <v>2172.469971</v>
      </c>
      <c r="C852" s="125">
        <f t="shared" si="52"/>
        <v>-6.0939375522517381E-3</v>
      </c>
      <c r="D852" s="128">
        <f t="shared" si="53"/>
        <v>-6093.9375522517385</v>
      </c>
      <c r="E852" s="128">
        <f t="shared" ca="1" si="54"/>
        <v>-79062.270064976998</v>
      </c>
      <c r="F852" s="128">
        <f t="shared" ca="1" si="55"/>
        <v>85948.350445470482</v>
      </c>
    </row>
    <row r="853" spans="1:6" x14ac:dyDescent="0.3">
      <c r="A853" s="73">
        <v>42606</v>
      </c>
      <c r="B853" s="130">
        <v>2175.4399410000001</v>
      </c>
      <c r="C853" s="125">
        <f t="shared" si="52"/>
        <v>-2.3005851661039856E-5</v>
      </c>
      <c r="D853" s="128">
        <f t="shared" si="53"/>
        <v>-23.005851661039856</v>
      </c>
      <c r="E853" s="128">
        <f t="shared" ca="1" si="54"/>
        <v>-79062.270064976998</v>
      </c>
      <c r="F853" s="128">
        <f t="shared" ca="1" si="55"/>
        <v>85948.350445470482</v>
      </c>
    </row>
    <row r="854" spans="1:6" x14ac:dyDescent="0.3">
      <c r="A854" s="73">
        <v>42605</v>
      </c>
      <c r="B854" s="130">
        <v>2186.8999020000001</v>
      </c>
      <c r="C854" s="125">
        <f t="shared" si="52"/>
        <v>2.3650444249316838E-3</v>
      </c>
      <c r="D854" s="128">
        <f t="shared" si="53"/>
        <v>2365.0444249316838</v>
      </c>
      <c r="E854" s="128">
        <f t="shared" ca="1" si="54"/>
        <v>-79062.270064976998</v>
      </c>
      <c r="F854" s="128">
        <f t="shared" ca="1" si="55"/>
        <v>85948.350445470482</v>
      </c>
    </row>
    <row r="855" spans="1:6" x14ac:dyDescent="0.3">
      <c r="A855" s="73">
        <v>42604</v>
      </c>
      <c r="B855" s="130">
        <v>2182.639893</v>
      </c>
      <c r="C855" s="125">
        <f t="shared" si="52"/>
        <v>8.0242473754266186E-4</v>
      </c>
      <c r="D855" s="128">
        <f t="shared" si="53"/>
        <v>802.42473754266189</v>
      </c>
      <c r="E855" s="128">
        <f t="shared" ca="1" si="54"/>
        <v>-79062.270064976998</v>
      </c>
      <c r="F855" s="128">
        <f t="shared" ca="1" si="55"/>
        <v>85948.350445470482</v>
      </c>
    </row>
    <row r="856" spans="1:6" x14ac:dyDescent="0.3">
      <c r="A856" s="73">
        <v>42601</v>
      </c>
      <c r="B856" s="130">
        <v>2183.8701169999999</v>
      </c>
      <c r="C856" s="125">
        <f t="shared" si="52"/>
        <v>4.5811246038507392E-4</v>
      </c>
      <c r="D856" s="128">
        <f t="shared" si="53"/>
        <v>458.11246038507392</v>
      </c>
      <c r="E856" s="128">
        <f t="shared" ca="1" si="54"/>
        <v>-83747.873465294833</v>
      </c>
      <c r="F856" s="128">
        <f t="shared" ca="1" si="55"/>
        <v>93887.595151963716</v>
      </c>
    </row>
    <row r="857" spans="1:6" x14ac:dyDescent="0.3">
      <c r="A857" s="73">
        <v>42600</v>
      </c>
      <c r="B857" s="130">
        <v>2187.0200199999999</v>
      </c>
      <c r="C857" s="125">
        <f t="shared" si="52"/>
        <v>1.052097493357973E-2</v>
      </c>
      <c r="D857" s="128">
        <f t="shared" si="53"/>
        <v>10520.97493357973</v>
      </c>
      <c r="E857" s="128">
        <f t="shared" ca="1" si="54"/>
        <v>-88931.240147518372</v>
      </c>
      <c r="F857" s="128">
        <f t="shared" ca="1" si="55"/>
        <v>98206.965233281677</v>
      </c>
    </row>
    <row r="858" spans="1:6" x14ac:dyDescent="0.3">
      <c r="A858" s="73">
        <v>42599</v>
      </c>
      <c r="B858" s="130">
        <v>2182.219971</v>
      </c>
      <c r="C858" s="125">
        <f t="shared" si="52"/>
        <v>8.5174308356263939E-3</v>
      </c>
      <c r="D858" s="128">
        <f t="shared" si="53"/>
        <v>8517.4308356263937</v>
      </c>
      <c r="E858" s="128">
        <f t="shared" ca="1" si="54"/>
        <v>-88931.240147518372</v>
      </c>
      <c r="F858" s="128">
        <f t="shared" ca="1" si="55"/>
        <v>98206.965233281677</v>
      </c>
    </row>
    <row r="859" spans="1:6" x14ac:dyDescent="0.3">
      <c r="A859" s="73">
        <v>42598</v>
      </c>
      <c r="B859" s="130">
        <v>2178.1499020000001</v>
      </c>
      <c r="C859" s="125">
        <f t="shared" si="52"/>
        <v>9.7911817248976796E-3</v>
      </c>
      <c r="D859" s="128">
        <f t="shared" si="53"/>
        <v>9791.1817248976804</v>
      </c>
      <c r="E859" s="128">
        <f t="shared" ca="1" si="54"/>
        <v>-88931.240147518372</v>
      </c>
      <c r="F859" s="128">
        <f t="shared" ca="1" si="55"/>
        <v>98206.965233281677</v>
      </c>
    </row>
    <row r="860" spans="1:6" x14ac:dyDescent="0.3">
      <c r="A860" s="73">
        <v>42597</v>
      </c>
      <c r="B860" s="130">
        <v>2190.1499020000001</v>
      </c>
      <c r="C860" s="125">
        <f t="shared" si="52"/>
        <v>8.8950881765732515E-3</v>
      </c>
      <c r="D860" s="128">
        <f t="shared" si="53"/>
        <v>8895.088176573252</v>
      </c>
      <c r="E860" s="128">
        <f t="shared" ca="1" si="54"/>
        <v>-88931.240147518372</v>
      </c>
      <c r="F860" s="128">
        <f t="shared" ca="1" si="55"/>
        <v>98206.965233281677</v>
      </c>
    </row>
    <row r="861" spans="1:6" x14ac:dyDescent="0.3">
      <c r="A861" s="73">
        <v>42594</v>
      </c>
      <c r="B861" s="130">
        <v>2184.0500489999999</v>
      </c>
      <c r="C861" s="125">
        <f t="shared" si="52"/>
        <v>4.8076695476850784E-3</v>
      </c>
      <c r="D861" s="128">
        <f t="shared" si="53"/>
        <v>4807.6695476850782</v>
      </c>
      <c r="E861" s="128">
        <f t="shared" ca="1" si="54"/>
        <v>-88931.240147518372</v>
      </c>
      <c r="F861" s="128">
        <f t="shared" ca="1" si="55"/>
        <v>98206.965233281677</v>
      </c>
    </row>
    <row r="862" spans="1:6" x14ac:dyDescent="0.3">
      <c r="A862" s="73">
        <v>42593</v>
      </c>
      <c r="B862" s="130">
        <v>2185.790039</v>
      </c>
      <c r="C862" s="125">
        <f t="shared" si="52"/>
        <v>7.2486380894216662E-3</v>
      </c>
      <c r="D862" s="128">
        <f t="shared" si="53"/>
        <v>7248.6380894216663</v>
      </c>
      <c r="E862" s="128">
        <f t="shared" ca="1" si="54"/>
        <v>-88931.240147518372</v>
      </c>
      <c r="F862" s="128">
        <f t="shared" ca="1" si="55"/>
        <v>98206.965233281677</v>
      </c>
    </row>
    <row r="863" spans="1:6" x14ac:dyDescent="0.3">
      <c r="A863" s="73">
        <v>42592</v>
      </c>
      <c r="B863" s="130">
        <v>2175.48999</v>
      </c>
      <c r="C863" s="125">
        <f t="shared" si="52"/>
        <v>4.1124314261327122E-3</v>
      </c>
      <c r="D863" s="128">
        <f t="shared" si="53"/>
        <v>4112.4314261327117</v>
      </c>
      <c r="E863" s="128">
        <f t="shared" ca="1" si="54"/>
        <v>-88931.240147518372</v>
      </c>
      <c r="F863" s="128">
        <f t="shared" ca="1" si="55"/>
        <v>98206.965233281677</v>
      </c>
    </row>
    <row r="864" spans="1:6" x14ac:dyDescent="0.3">
      <c r="A864" s="73">
        <v>42591</v>
      </c>
      <c r="B864" s="130">
        <v>2181.73999</v>
      </c>
      <c r="C864" s="125">
        <f t="shared" si="52"/>
        <v>5.7902333571837605E-3</v>
      </c>
      <c r="D864" s="128">
        <f t="shared" si="53"/>
        <v>5790.2333571837607</v>
      </c>
      <c r="E864" s="128">
        <f t="shared" ca="1" si="54"/>
        <v>-88931.240147518372</v>
      </c>
      <c r="F864" s="128">
        <f t="shared" ca="1" si="55"/>
        <v>98206.965233281677</v>
      </c>
    </row>
    <row r="865" spans="1:6" x14ac:dyDescent="0.3">
      <c r="A865" s="73">
        <v>42590</v>
      </c>
      <c r="B865" s="130">
        <v>2180.889893</v>
      </c>
      <c r="C865" s="125">
        <f t="shared" si="52"/>
        <v>5.7228626108873915E-3</v>
      </c>
      <c r="D865" s="128">
        <f t="shared" si="53"/>
        <v>5722.8626108873914</v>
      </c>
      <c r="E865" s="128">
        <f t="shared" ca="1" si="54"/>
        <v>-88931.240147518372</v>
      </c>
      <c r="F865" s="128">
        <f t="shared" ca="1" si="55"/>
        <v>98206.965233281677</v>
      </c>
    </row>
    <row r="866" spans="1:6" x14ac:dyDescent="0.3">
      <c r="A866" s="73">
        <v>42587</v>
      </c>
      <c r="B866" s="130">
        <v>2182.8701169999999</v>
      </c>
      <c r="C866" s="125">
        <f t="shared" si="52"/>
        <v>3.6045883943978119E-3</v>
      </c>
      <c r="D866" s="128">
        <f t="shared" si="53"/>
        <v>3604.588394397812</v>
      </c>
      <c r="E866" s="128">
        <f t="shared" ca="1" si="54"/>
        <v>-88931.240147518372</v>
      </c>
      <c r="F866" s="128">
        <f t="shared" ca="1" si="55"/>
        <v>98206.965233281677</v>
      </c>
    </row>
    <row r="867" spans="1:6" x14ac:dyDescent="0.3">
      <c r="A867" s="73">
        <v>42586</v>
      </c>
      <c r="B867" s="130">
        <v>2164.25</v>
      </c>
      <c r="C867" s="125">
        <f t="shared" si="52"/>
        <v>-4.2487288902959275E-4</v>
      </c>
      <c r="D867" s="128">
        <f t="shared" si="53"/>
        <v>-424.87288902959273</v>
      </c>
      <c r="E867" s="128">
        <f t="shared" ca="1" si="54"/>
        <v>-88931.240147518372</v>
      </c>
      <c r="F867" s="128">
        <f t="shared" ca="1" si="55"/>
        <v>98206.965233281677</v>
      </c>
    </row>
    <row r="868" spans="1:6" x14ac:dyDescent="0.3">
      <c r="A868" s="73">
        <v>42585</v>
      </c>
      <c r="B868" s="130">
        <v>2163.790039</v>
      </c>
      <c r="C868" s="125">
        <f t="shared" si="52"/>
        <v>-4.2475361087561669E-3</v>
      </c>
      <c r="D868" s="128">
        <f t="shared" si="53"/>
        <v>-4247.5361087561669</v>
      </c>
      <c r="E868" s="128">
        <f t="shared" ca="1" si="54"/>
        <v>-88931.240147518372</v>
      </c>
      <c r="F868" s="128">
        <f t="shared" ca="1" si="55"/>
        <v>98206.965233281677</v>
      </c>
    </row>
    <row r="869" spans="1:6" x14ac:dyDescent="0.3">
      <c r="A869" s="73">
        <v>42584</v>
      </c>
      <c r="B869" s="130">
        <v>2157.030029</v>
      </c>
      <c r="C869" s="125">
        <f t="shared" si="52"/>
        <v>-3.119540761784112E-3</v>
      </c>
      <c r="D869" s="128">
        <f t="shared" si="53"/>
        <v>-3119.540761784112</v>
      </c>
      <c r="E869" s="128">
        <f t="shared" ca="1" si="54"/>
        <v>-88931.240147518372</v>
      </c>
      <c r="F869" s="128">
        <f t="shared" ca="1" si="55"/>
        <v>98206.965233281677</v>
      </c>
    </row>
    <row r="870" spans="1:6" x14ac:dyDescent="0.3">
      <c r="A870" s="73">
        <v>42583</v>
      </c>
      <c r="B870" s="130">
        <v>2170.8400879999999</v>
      </c>
      <c r="C870" s="125">
        <f t="shared" si="52"/>
        <v>1.8229791060269118E-3</v>
      </c>
      <c r="D870" s="128">
        <f t="shared" si="53"/>
        <v>1822.9791060269117</v>
      </c>
      <c r="E870" s="128">
        <f t="shared" ca="1" si="54"/>
        <v>-88931.240147518372</v>
      </c>
      <c r="F870" s="128">
        <f t="shared" ca="1" si="55"/>
        <v>98206.965233281677</v>
      </c>
    </row>
    <row r="871" spans="1:6" x14ac:dyDescent="0.3">
      <c r="A871" s="73">
        <v>42580</v>
      </c>
      <c r="B871" s="130">
        <v>2173.6000979999999</v>
      </c>
      <c r="C871" s="125">
        <f t="shared" si="52"/>
        <v>5.4863711893491374E-3</v>
      </c>
      <c r="D871" s="128">
        <f t="shared" si="53"/>
        <v>5486.3711893491372</v>
      </c>
      <c r="E871" s="128">
        <f t="shared" ca="1" si="54"/>
        <v>-88931.240147518372</v>
      </c>
      <c r="F871" s="128">
        <f t="shared" ca="1" si="55"/>
        <v>98206.965233281677</v>
      </c>
    </row>
    <row r="872" spans="1:6" x14ac:dyDescent="0.3">
      <c r="A872" s="73">
        <v>42579</v>
      </c>
      <c r="B872" s="130">
        <v>2170.0600589999999</v>
      </c>
      <c r="C872" s="125">
        <f t="shared" si="52"/>
        <v>2.916260658578862E-3</v>
      </c>
      <c r="D872" s="128">
        <f t="shared" si="53"/>
        <v>2916.2606585788621</v>
      </c>
      <c r="E872" s="128">
        <f t="shared" ca="1" si="54"/>
        <v>-88931.240147518372</v>
      </c>
      <c r="F872" s="128">
        <f t="shared" ca="1" si="55"/>
        <v>98206.965233281677</v>
      </c>
    </row>
    <row r="873" spans="1:6" x14ac:dyDescent="0.3">
      <c r="A873" s="73">
        <v>42578</v>
      </c>
      <c r="B873" s="130">
        <v>2166.580078</v>
      </c>
      <c r="C873" s="125">
        <f t="shared" si="52"/>
        <v>6.5740332772885601E-3</v>
      </c>
      <c r="D873" s="128">
        <f t="shared" si="53"/>
        <v>6574.0332772885604</v>
      </c>
      <c r="E873" s="128">
        <f t="shared" ca="1" si="54"/>
        <v>-88931.240147518372</v>
      </c>
      <c r="F873" s="128">
        <f t="shared" ca="1" si="55"/>
        <v>98206.965233281677</v>
      </c>
    </row>
    <row r="874" spans="1:6" x14ac:dyDescent="0.3">
      <c r="A874" s="73">
        <v>42577</v>
      </c>
      <c r="B874" s="130">
        <v>2169.179932</v>
      </c>
      <c r="C874" s="125">
        <f t="shared" si="52"/>
        <v>7.9177190364920769E-3</v>
      </c>
      <c r="D874" s="128">
        <f t="shared" si="53"/>
        <v>7917.7190364920771</v>
      </c>
      <c r="E874" s="128">
        <f t="shared" ca="1" si="54"/>
        <v>-88931.240147518372</v>
      </c>
      <c r="F874" s="128">
        <f t="shared" ca="1" si="55"/>
        <v>98206.965233281677</v>
      </c>
    </row>
    <row r="875" spans="1:6" x14ac:dyDescent="0.3">
      <c r="A875" s="73">
        <v>42576</v>
      </c>
      <c r="B875" s="130">
        <v>2168.4799800000001</v>
      </c>
      <c r="C875" s="125">
        <f t="shared" si="52"/>
        <v>1.4654995082090005E-2</v>
      </c>
      <c r="D875" s="128">
        <f t="shared" si="53"/>
        <v>14654.995082090005</v>
      </c>
      <c r="E875" s="128">
        <f t="shared" ca="1" si="54"/>
        <v>-88931.240147518372</v>
      </c>
      <c r="F875" s="128">
        <f t="shared" ca="1" si="55"/>
        <v>98206.965233281677</v>
      </c>
    </row>
    <row r="876" spans="1:6" x14ac:dyDescent="0.3">
      <c r="A876" s="73">
        <v>42573</v>
      </c>
      <c r="B876" s="130">
        <v>2175.030029</v>
      </c>
      <c r="C876" s="125">
        <f t="shared" si="52"/>
        <v>2.1188848808163296E-2</v>
      </c>
      <c r="D876" s="128">
        <f t="shared" si="53"/>
        <v>21188.848808163297</v>
      </c>
      <c r="E876" s="128">
        <f t="shared" ca="1" si="54"/>
        <v>-88931.240147518372</v>
      </c>
      <c r="F876" s="128">
        <f t="shared" ca="1" si="55"/>
        <v>98206.965233281677</v>
      </c>
    </row>
    <row r="877" spans="1:6" x14ac:dyDescent="0.3">
      <c r="A877" s="73">
        <v>42572</v>
      </c>
      <c r="B877" s="130">
        <v>2165.169922</v>
      </c>
      <c r="C877" s="125">
        <f t="shared" si="52"/>
        <v>3.2065409763291974E-2</v>
      </c>
      <c r="D877" s="128">
        <f t="shared" si="53"/>
        <v>32065.409763291973</v>
      </c>
      <c r="E877" s="128">
        <f t="shared" ca="1" si="54"/>
        <v>-88931.240147518372</v>
      </c>
      <c r="F877" s="128">
        <f t="shared" ca="1" si="55"/>
        <v>98206.965233281677</v>
      </c>
    </row>
    <row r="878" spans="1:6" x14ac:dyDescent="0.3">
      <c r="A878" s="73">
        <v>42571</v>
      </c>
      <c r="B878" s="130">
        <v>2173.0200199999999</v>
      </c>
      <c r="C878" s="125">
        <f t="shared" si="52"/>
        <v>3.4904507102384574E-2</v>
      </c>
      <c r="D878" s="128">
        <f t="shared" si="53"/>
        <v>34904.507102384574</v>
      </c>
      <c r="E878" s="128">
        <f t="shared" ca="1" si="54"/>
        <v>-88931.240147518372</v>
      </c>
      <c r="F878" s="128">
        <f t="shared" ca="1" si="55"/>
        <v>98206.965233281677</v>
      </c>
    </row>
    <row r="879" spans="1:6" x14ac:dyDescent="0.3">
      <c r="A879" s="73">
        <v>42570</v>
      </c>
      <c r="B879" s="130">
        <v>2163.780029</v>
      </c>
      <c r="C879" s="125">
        <f t="shared" si="52"/>
        <v>3.6020194984563769E-2</v>
      </c>
      <c r="D879" s="128">
        <f t="shared" si="53"/>
        <v>36020.194984563772</v>
      </c>
      <c r="E879" s="128">
        <f t="shared" ca="1" si="54"/>
        <v>-88931.240147518372</v>
      </c>
      <c r="F879" s="128">
        <f t="shared" ca="1" si="55"/>
        <v>98206.965233281677</v>
      </c>
    </row>
    <row r="880" spans="1:6" x14ac:dyDescent="0.3">
      <c r="A880" s="73">
        <v>42569</v>
      </c>
      <c r="B880" s="130">
        <v>2166.889893</v>
      </c>
      <c r="C880" s="125">
        <f t="shared" si="52"/>
        <v>3.0404880520145117E-2</v>
      </c>
      <c r="D880" s="128">
        <f t="shared" si="53"/>
        <v>30404.880520145118</v>
      </c>
      <c r="E880" s="128">
        <f t="shared" ca="1" si="54"/>
        <v>-88931.240147518372</v>
      </c>
      <c r="F880" s="128">
        <f t="shared" ca="1" si="55"/>
        <v>98206.965233281677</v>
      </c>
    </row>
    <row r="881" spans="1:6" x14ac:dyDescent="0.3">
      <c r="A881" s="73">
        <v>42566</v>
      </c>
      <c r="B881" s="130">
        <v>2161.73999</v>
      </c>
      <c r="C881" s="125">
        <f t="shared" si="52"/>
        <v>2.9959063393642404E-2</v>
      </c>
      <c r="D881" s="128">
        <f t="shared" si="53"/>
        <v>29959.063393642406</v>
      </c>
      <c r="E881" s="128">
        <f t="shared" ca="1" si="54"/>
        <v>-88931.240147518372</v>
      </c>
      <c r="F881" s="128">
        <f t="shared" ca="1" si="55"/>
        <v>98206.965233281677</v>
      </c>
    </row>
    <row r="882" spans="1:6" x14ac:dyDescent="0.3">
      <c r="A882" s="73">
        <v>42565</v>
      </c>
      <c r="B882" s="130">
        <v>2163.75</v>
      </c>
      <c r="C882" s="125">
        <f t="shared" si="52"/>
        <v>4.4901161935887002E-2</v>
      </c>
      <c r="D882" s="128">
        <f t="shared" si="53"/>
        <v>44901.161935887001</v>
      </c>
      <c r="E882" s="128">
        <f t="shared" ca="1" si="54"/>
        <v>-88931.240147518372</v>
      </c>
      <c r="F882" s="128">
        <f t="shared" ca="1" si="55"/>
        <v>98206.965233281677</v>
      </c>
    </row>
    <row r="883" spans="1:6" x14ac:dyDescent="0.3">
      <c r="A883" s="73">
        <v>42564</v>
      </c>
      <c r="B883" s="130">
        <v>2152.429932</v>
      </c>
      <c r="C883" s="125">
        <f t="shared" si="52"/>
        <v>5.7138912298927425E-2</v>
      </c>
      <c r="D883" s="128">
        <f t="shared" si="53"/>
        <v>57138.912298927426</v>
      </c>
      <c r="E883" s="128">
        <f t="shared" ca="1" si="54"/>
        <v>-88931.240147518372</v>
      </c>
      <c r="F883" s="128">
        <f t="shared" ca="1" si="55"/>
        <v>98206.965233281677</v>
      </c>
    </row>
    <row r="884" spans="1:6" x14ac:dyDescent="0.3">
      <c r="A884" s="73">
        <v>42563</v>
      </c>
      <c r="B884" s="130">
        <v>2152.139893</v>
      </c>
      <c r="C884" s="125">
        <f t="shared" si="52"/>
        <v>7.5779465066732499E-2</v>
      </c>
      <c r="D884" s="128">
        <f t="shared" si="53"/>
        <v>75779.465066732504</v>
      </c>
      <c r="E884" s="128">
        <f t="shared" ca="1" si="54"/>
        <v>-88931.240147518372</v>
      </c>
      <c r="F884" s="128">
        <f t="shared" ca="1" si="55"/>
        <v>98206.965233281677</v>
      </c>
    </row>
    <row r="885" spans="1:6" x14ac:dyDescent="0.3">
      <c r="A885" s="73">
        <v>42562</v>
      </c>
      <c r="B885" s="130">
        <v>2137.1599120000001</v>
      </c>
      <c r="C885" s="125">
        <f t="shared" si="52"/>
        <v>4.8959157133511955E-2</v>
      </c>
      <c r="D885" s="128">
        <f t="shared" si="53"/>
        <v>48959.157133511952</v>
      </c>
      <c r="E885" s="128">
        <f t="shared" ca="1" si="54"/>
        <v>-88931.240147518372</v>
      </c>
      <c r="F885" s="128">
        <f t="shared" ca="1" si="55"/>
        <v>98206.965233281677</v>
      </c>
    </row>
    <row r="886" spans="1:6" x14ac:dyDescent="0.3">
      <c r="A886" s="73">
        <v>42559</v>
      </c>
      <c r="B886" s="130">
        <v>2129.8999020000001</v>
      </c>
      <c r="C886" s="125">
        <f t="shared" si="52"/>
        <v>7.845396563943563E-3</v>
      </c>
      <c r="D886" s="128">
        <f t="shared" si="53"/>
        <v>7845.3965639435628</v>
      </c>
      <c r="E886" s="128">
        <f t="shared" ca="1" si="54"/>
        <v>-88931.240147518372</v>
      </c>
      <c r="F886" s="128">
        <f t="shared" ca="1" si="55"/>
        <v>98206.965233281677</v>
      </c>
    </row>
    <row r="887" spans="1:6" x14ac:dyDescent="0.3">
      <c r="A887" s="73">
        <v>42558</v>
      </c>
      <c r="B887" s="130">
        <v>2097.8999020000001</v>
      </c>
      <c r="C887" s="125">
        <f t="shared" si="52"/>
        <v>5.9699111906426072E-3</v>
      </c>
      <c r="D887" s="128">
        <f t="shared" si="53"/>
        <v>5969.9111906426069</v>
      </c>
      <c r="E887" s="128">
        <f t="shared" ca="1" si="54"/>
        <v>-88931.240147518372</v>
      </c>
      <c r="F887" s="128">
        <f t="shared" ca="1" si="55"/>
        <v>98206.965233281677</v>
      </c>
    </row>
    <row r="888" spans="1:6" x14ac:dyDescent="0.3">
      <c r="A888" s="73">
        <v>42557</v>
      </c>
      <c r="B888" s="130">
        <v>2099.7299800000001</v>
      </c>
      <c r="C888" s="125">
        <f t="shared" si="52"/>
        <v>5.1845844741678082E-3</v>
      </c>
      <c r="D888" s="128">
        <f t="shared" si="53"/>
        <v>5184.5844741678084</v>
      </c>
      <c r="E888" s="128">
        <f t="shared" ca="1" si="54"/>
        <v>-88931.240147518372</v>
      </c>
      <c r="F888" s="128">
        <f t="shared" ca="1" si="55"/>
        <v>98206.965233281677</v>
      </c>
    </row>
    <row r="889" spans="1:6" x14ac:dyDescent="0.3">
      <c r="A889" s="73">
        <v>42556</v>
      </c>
      <c r="B889" s="130">
        <v>2088.5500489999999</v>
      </c>
      <c r="C889" s="125">
        <f t="shared" si="52"/>
        <v>2.544125285011356E-3</v>
      </c>
      <c r="D889" s="128">
        <f t="shared" si="53"/>
        <v>2544.125285011356</v>
      </c>
      <c r="E889" s="128">
        <f t="shared" ca="1" si="54"/>
        <v>-88931.240147518372</v>
      </c>
      <c r="F889" s="128">
        <f t="shared" ca="1" si="55"/>
        <v>98206.965233281677</v>
      </c>
    </row>
    <row r="890" spans="1:6" x14ac:dyDescent="0.3">
      <c r="A890" s="73">
        <v>42552</v>
      </c>
      <c r="B890" s="130">
        <v>2102.9499510000001</v>
      </c>
      <c r="C890" s="125">
        <f t="shared" si="52"/>
        <v>1.531946410534113E-2</v>
      </c>
      <c r="D890" s="128">
        <f t="shared" si="53"/>
        <v>15319.464105341129</v>
      </c>
      <c r="E890" s="128">
        <f t="shared" ca="1" si="54"/>
        <v>-88931.240147518372</v>
      </c>
      <c r="F890" s="128">
        <f t="shared" ca="1" si="55"/>
        <v>98206.965233281677</v>
      </c>
    </row>
    <row r="891" spans="1:6" x14ac:dyDescent="0.3">
      <c r="A891" s="73">
        <v>42551</v>
      </c>
      <c r="B891" s="130">
        <v>2098.860107</v>
      </c>
      <c r="C891" s="125">
        <f t="shared" si="52"/>
        <v>1.0043415560437863E-2</v>
      </c>
      <c r="D891" s="128">
        <f t="shared" si="53"/>
        <v>10043.415560437863</v>
      </c>
      <c r="E891" s="128">
        <f t="shared" ca="1" si="54"/>
        <v>-88931.240147518372</v>
      </c>
      <c r="F891" s="128">
        <f t="shared" ca="1" si="55"/>
        <v>98206.965233281677</v>
      </c>
    </row>
    <row r="892" spans="1:6" x14ac:dyDescent="0.3">
      <c r="A892" s="73">
        <v>42550</v>
      </c>
      <c r="B892" s="130">
        <v>2070.7700199999999</v>
      </c>
      <c r="C892" s="125">
        <f t="shared" si="52"/>
        <v>-3.523919864832914E-4</v>
      </c>
      <c r="D892" s="128">
        <f t="shared" si="53"/>
        <v>-352.39198648329142</v>
      </c>
      <c r="E892" s="128">
        <f t="shared" ca="1" si="54"/>
        <v>-88931.240147518372</v>
      </c>
      <c r="F892" s="128">
        <f t="shared" ca="1" si="55"/>
        <v>98206.965233281677</v>
      </c>
    </row>
    <row r="893" spans="1:6" x14ac:dyDescent="0.3">
      <c r="A893" s="73">
        <v>42549</v>
      </c>
      <c r="B893" s="130">
        <v>2036.089966</v>
      </c>
      <c r="C893" s="125">
        <f t="shared" si="52"/>
        <v>-1.8903157447808239E-2</v>
      </c>
      <c r="D893" s="128">
        <f t="shared" si="53"/>
        <v>-18903.15744780824</v>
      </c>
      <c r="E893" s="128">
        <f t="shared" ca="1" si="54"/>
        <v>-88931.240147518372</v>
      </c>
      <c r="F893" s="128">
        <f t="shared" ca="1" si="55"/>
        <v>98206.965233281677</v>
      </c>
    </row>
    <row r="894" spans="1:6" x14ac:dyDescent="0.3">
      <c r="A894" s="73">
        <v>42548</v>
      </c>
      <c r="B894" s="130">
        <v>2000.540039</v>
      </c>
      <c r="C894" s="125">
        <f t="shared" si="52"/>
        <v>-3.7767076357460794E-2</v>
      </c>
      <c r="D894" s="128">
        <f t="shared" si="53"/>
        <v>-37767.076357460792</v>
      </c>
      <c r="E894" s="128">
        <f t="shared" ca="1" si="54"/>
        <v>-88931.240147518372</v>
      </c>
      <c r="F894" s="128">
        <f t="shared" ca="1" si="55"/>
        <v>98206.965233281677</v>
      </c>
    </row>
    <row r="895" spans="1:6" x14ac:dyDescent="0.3">
      <c r="A895" s="73">
        <v>42545</v>
      </c>
      <c r="B895" s="130">
        <v>2037.410034</v>
      </c>
      <c r="C895" s="125">
        <f t="shared" si="52"/>
        <v>-2.7985721897155535E-2</v>
      </c>
      <c r="D895" s="128">
        <f t="shared" si="53"/>
        <v>-27985.721897155534</v>
      </c>
      <c r="E895" s="128">
        <f t="shared" ca="1" si="54"/>
        <v>-88931.240147518372</v>
      </c>
      <c r="F895" s="128">
        <f t="shared" ca="1" si="55"/>
        <v>98206.965233281677</v>
      </c>
    </row>
    <row r="896" spans="1:6" x14ac:dyDescent="0.3">
      <c r="A896" s="73">
        <v>42544</v>
      </c>
      <c r="B896" s="130">
        <v>2113.320068</v>
      </c>
      <c r="C896" s="125">
        <f t="shared" si="52"/>
        <v>-1.0210032807779212E-3</v>
      </c>
      <c r="D896" s="128">
        <f t="shared" si="53"/>
        <v>-1021.0032807779212</v>
      </c>
      <c r="E896" s="128">
        <f t="shared" ca="1" si="54"/>
        <v>-88931.240147518372</v>
      </c>
      <c r="F896" s="128">
        <f t="shared" ca="1" si="55"/>
        <v>98206.965233281677</v>
      </c>
    </row>
    <row r="897" spans="1:6" x14ac:dyDescent="0.3">
      <c r="A897" s="73">
        <v>42543</v>
      </c>
      <c r="B897" s="130">
        <v>2085.4499510000001</v>
      </c>
      <c r="C897" s="125">
        <f t="shared" si="52"/>
        <v>-1.5888748226158156E-2</v>
      </c>
      <c r="D897" s="128">
        <f t="shared" si="53"/>
        <v>-15888.748226158155</v>
      </c>
      <c r="E897" s="128">
        <f t="shared" ca="1" si="54"/>
        <v>-88931.240147518372</v>
      </c>
      <c r="F897" s="128">
        <f t="shared" ca="1" si="55"/>
        <v>98206.965233281677</v>
      </c>
    </row>
    <row r="898" spans="1:6" x14ac:dyDescent="0.3">
      <c r="A898" s="73">
        <v>42542</v>
      </c>
      <c r="B898" s="130">
        <v>2088.8999020000001</v>
      </c>
      <c r="C898" s="125">
        <f t="shared" si="52"/>
        <v>-1.0998367660517538E-2</v>
      </c>
      <c r="D898" s="128">
        <f t="shared" si="53"/>
        <v>-10998.367660517539</v>
      </c>
      <c r="E898" s="128">
        <f t="shared" ca="1" si="54"/>
        <v>-88931.240147518372</v>
      </c>
      <c r="F898" s="128">
        <f t="shared" ca="1" si="55"/>
        <v>98206.965233281677</v>
      </c>
    </row>
    <row r="899" spans="1:6" x14ac:dyDescent="0.3">
      <c r="A899" s="73">
        <v>42541</v>
      </c>
      <c r="B899" s="130">
        <v>2083.25</v>
      </c>
      <c r="C899" s="125">
        <f t="shared" si="52"/>
        <v>-1.2401530803084593E-2</v>
      </c>
      <c r="D899" s="128">
        <f t="shared" si="53"/>
        <v>-12401.530803084594</v>
      </c>
      <c r="E899" s="128">
        <f t="shared" ca="1" si="54"/>
        <v>-88931.240147518372</v>
      </c>
      <c r="F899" s="128">
        <f t="shared" ca="1" si="55"/>
        <v>98206.965233281677</v>
      </c>
    </row>
    <row r="900" spans="1:6" x14ac:dyDescent="0.3">
      <c r="A900" s="73">
        <v>42538</v>
      </c>
      <c r="B900" s="130">
        <v>2071.219971</v>
      </c>
      <c r="C900" s="125">
        <f t="shared" si="52"/>
        <v>-1.3295943345874472E-2</v>
      </c>
      <c r="D900" s="128">
        <f t="shared" si="53"/>
        <v>-13295.943345874472</v>
      </c>
      <c r="E900" s="128">
        <f t="shared" ca="1" si="54"/>
        <v>-88931.240147518372</v>
      </c>
      <c r="F900" s="128">
        <f t="shared" ca="1" si="55"/>
        <v>98206.965233281677</v>
      </c>
    </row>
    <row r="901" spans="1:6" x14ac:dyDescent="0.3">
      <c r="A901" s="73">
        <v>42537</v>
      </c>
      <c r="B901" s="130">
        <v>2077.98999</v>
      </c>
      <c r="C901" s="125">
        <f t="shared" si="52"/>
        <v>-1.295327886839015E-2</v>
      </c>
      <c r="D901" s="128">
        <f t="shared" si="53"/>
        <v>-12953.278868390151</v>
      </c>
      <c r="E901" s="128">
        <f t="shared" ca="1" si="54"/>
        <v>-88931.240147518372</v>
      </c>
      <c r="F901" s="128">
        <f t="shared" ca="1" si="55"/>
        <v>98206.965233281677</v>
      </c>
    </row>
    <row r="902" spans="1:6" x14ac:dyDescent="0.3">
      <c r="A902" s="73">
        <v>42536</v>
      </c>
      <c r="B902" s="130">
        <v>2071.5</v>
      </c>
      <c r="C902" s="125">
        <f t="shared" si="52"/>
        <v>-1.3256647104543551E-2</v>
      </c>
      <c r="D902" s="128">
        <f t="shared" si="53"/>
        <v>-13256.64710454355</v>
      </c>
      <c r="E902" s="128">
        <f t="shared" ca="1" si="54"/>
        <v>-88931.240147518372</v>
      </c>
      <c r="F902" s="128">
        <f t="shared" ca="1" si="55"/>
        <v>98206.965233281677</v>
      </c>
    </row>
    <row r="903" spans="1:6" x14ac:dyDescent="0.3">
      <c r="A903" s="73">
        <v>42535</v>
      </c>
      <c r="B903" s="130">
        <v>2075.320068</v>
      </c>
      <c r="C903" s="125">
        <f t="shared" si="52"/>
        <v>-1.0314925728048596E-2</v>
      </c>
      <c r="D903" s="128">
        <f t="shared" si="53"/>
        <v>-10314.925728048596</v>
      </c>
      <c r="E903" s="128">
        <f t="shared" ca="1" si="54"/>
        <v>-88931.240147518372</v>
      </c>
      <c r="F903" s="128">
        <f t="shared" ca="1" si="55"/>
        <v>98206.965233281677</v>
      </c>
    </row>
    <row r="904" spans="1:6" x14ac:dyDescent="0.3">
      <c r="A904" s="73">
        <v>42534</v>
      </c>
      <c r="B904" s="130">
        <v>2079.0600589999999</v>
      </c>
      <c r="C904" s="125">
        <f t="shared" ref="C904:C967" si="56">B904/B914-1</f>
        <v>-9.5280742036166766E-3</v>
      </c>
      <c r="D904" s="128">
        <f t="shared" ref="D904:D967" si="57">C904*$B$5</f>
        <v>-9528.0742036166757</v>
      </c>
      <c r="E904" s="128">
        <f t="shared" ref="E904:E967" ca="1" si="58">_xlfn.PERCENTILE.INC(OFFSET(D904,0,0,Window),1-VaRLevel)</f>
        <v>-88931.240147518372</v>
      </c>
      <c r="F904" s="128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0">
        <v>2096.070068</v>
      </c>
      <c r="C905" s="125">
        <f t="shared" si="56"/>
        <v>2.8563081766814769E-3</v>
      </c>
      <c r="D905" s="128">
        <f t="shared" si="57"/>
        <v>2856.3081766814767</v>
      </c>
      <c r="E905" s="128">
        <f t="shared" ca="1" si="58"/>
        <v>-88931.240147518372</v>
      </c>
      <c r="F905" s="128">
        <f t="shared" ca="1" si="59"/>
        <v>98206.965233281677</v>
      </c>
    </row>
    <row r="906" spans="1:6" x14ac:dyDescent="0.3">
      <c r="A906" s="73">
        <v>42530</v>
      </c>
      <c r="B906" s="130">
        <v>2115.4799800000001</v>
      </c>
      <c r="C906" s="125">
        <f t="shared" si="56"/>
        <v>1.1929903534366071E-2</v>
      </c>
      <c r="D906" s="128">
        <f t="shared" si="57"/>
        <v>11929.903534366071</v>
      </c>
      <c r="E906" s="128">
        <f t="shared" ca="1" si="58"/>
        <v>-88931.240147518372</v>
      </c>
      <c r="F906" s="128">
        <f t="shared" ca="1" si="59"/>
        <v>98206.965233281677</v>
      </c>
    </row>
    <row r="907" spans="1:6" x14ac:dyDescent="0.3">
      <c r="A907" s="73">
        <v>42529</v>
      </c>
      <c r="B907" s="130">
        <v>2119.1201169999999</v>
      </c>
      <c r="C907" s="125">
        <f t="shared" si="56"/>
        <v>2.0741239066436767E-2</v>
      </c>
      <c r="D907" s="128">
        <f t="shared" si="57"/>
        <v>20741.239066436767</v>
      </c>
      <c r="E907" s="128">
        <f t="shared" ca="1" si="58"/>
        <v>-88931.240147518372</v>
      </c>
      <c r="F907" s="128">
        <f t="shared" ca="1" si="59"/>
        <v>98206.965233281677</v>
      </c>
    </row>
    <row r="908" spans="1:6" x14ac:dyDescent="0.3">
      <c r="A908" s="73">
        <v>42528</v>
      </c>
      <c r="B908" s="130">
        <v>2112.1298830000001</v>
      </c>
      <c r="C908" s="125">
        <f t="shared" si="56"/>
        <v>3.1293257348276038E-2</v>
      </c>
      <c r="D908" s="128">
        <f t="shared" si="57"/>
        <v>31293.257348276038</v>
      </c>
      <c r="E908" s="128">
        <f t="shared" ca="1" si="58"/>
        <v>-88931.240147518372</v>
      </c>
      <c r="F908" s="128">
        <f t="shared" ca="1" si="59"/>
        <v>98206.965233281677</v>
      </c>
    </row>
    <row r="909" spans="1:6" x14ac:dyDescent="0.3">
      <c r="A909" s="73">
        <v>42527</v>
      </c>
      <c r="B909" s="130">
        <v>2109.4099120000001</v>
      </c>
      <c r="C909" s="125">
        <f t="shared" si="56"/>
        <v>2.7817222513267348E-2</v>
      </c>
      <c r="D909" s="128">
        <f t="shared" si="57"/>
        <v>27817.222513267348</v>
      </c>
      <c r="E909" s="128">
        <f t="shared" ca="1" si="58"/>
        <v>-88931.240147518372</v>
      </c>
      <c r="F909" s="128">
        <f t="shared" ca="1" si="59"/>
        <v>98206.965233281677</v>
      </c>
    </row>
    <row r="910" spans="1:6" x14ac:dyDescent="0.3">
      <c r="A910" s="73">
        <v>42524</v>
      </c>
      <c r="B910" s="130">
        <v>2099.1298830000001</v>
      </c>
      <c r="C910" s="125">
        <f t="shared" si="56"/>
        <v>2.8965041308191664E-2</v>
      </c>
      <c r="D910" s="128">
        <f t="shared" si="57"/>
        <v>28965.041308191663</v>
      </c>
      <c r="E910" s="128">
        <f t="shared" ca="1" si="58"/>
        <v>-88931.240147518372</v>
      </c>
      <c r="F910" s="128">
        <f t="shared" ca="1" si="59"/>
        <v>98206.965233281677</v>
      </c>
    </row>
    <row r="911" spans="1:6" x14ac:dyDescent="0.3">
      <c r="A911" s="73">
        <v>42523</v>
      </c>
      <c r="B911" s="130">
        <v>2105.26001</v>
      </c>
      <c r="C911" s="125">
        <f t="shared" si="56"/>
        <v>2.8144735552456446E-2</v>
      </c>
      <c r="D911" s="128">
        <f t="shared" si="57"/>
        <v>28144.735552456445</v>
      </c>
      <c r="E911" s="128">
        <f t="shared" ca="1" si="58"/>
        <v>-88931.240147518372</v>
      </c>
      <c r="F911" s="128">
        <f t="shared" ca="1" si="59"/>
        <v>98206.965233281677</v>
      </c>
    </row>
    <row r="912" spans="1:6" x14ac:dyDescent="0.3">
      <c r="A912" s="73">
        <v>42522</v>
      </c>
      <c r="B912" s="130">
        <v>2099.330078</v>
      </c>
      <c r="C912" s="125">
        <f t="shared" si="56"/>
        <v>2.5459097011496068E-2</v>
      </c>
      <c r="D912" s="128">
        <f t="shared" si="57"/>
        <v>25459.097011496069</v>
      </c>
      <c r="E912" s="128">
        <f t="shared" ca="1" si="58"/>
        <v>-88931.240147518372</v>
      </c>
      <c r="F912" s="128">
        <f t="shared" ca="1" si="59"/>
        <v>98206.965233281677</v>
      </c>
    </row>
    <row r="913" spans="1:6" x14ac:dyDescent="0.3">
      <c r="A913" s="73">
        <v>42521</v>
      </c>
      <c r="B913" s="130">
        <v>2096.9499510000001</v>
      </c>
      <c r="C913" s="125">
        <f t="shared" si="56"/>
        <v>1.4656518387046624E-2</v>
      </c>
      <c r="D913" s="128">
        <f t="shared" si="57"/>
        <v>14656.518387046624</v>
      </c>
      <c r="E913" s="128">
        <f t="shared" ca="1" si="58"/>
        <v>-88931.240147518372</v>
      </c>
      <c r="F913" s="128">
        <f t="shared" ca="1" si="59"/>
        <v>98206.965233281677</v>
      </c>
    </row>
    <row r="914" spans="1:6" x14ac:dyDescent="0.3">
      <c r="A914" s="73">
        <v>42517</v>
      </c>
      <c r="B914" s="130">
        <v>2099.0600589999999</v>
      </c>
      <c r="C914" s="125">
        <f t="shared" si="56"/>
        <v>2.5627781738785993E-2</v>
      </c>
      <c r="D914" s="128">
        <f t="shared" si="57"/>
        <v>25627.781738785994</v>
      </c>
      <c r="E914" s="128">
        <f t="shared" ca="1" si="58"/>
        <v>-88931.240147518372</v>
      </c>
      <c r="F914" s="128">
        <f t="shared" ca="1" si="59"/>
        <v>98206.965233281677</v>
      </c>
    </row>
    <row r="915" spans="1:6" x14ac:dyDescent="0.3">
      <c r="A915" s="73">
        <v>42516</v>
      </c>
      <c r="B915" s="130">
        <v>2090.1000979999999</v>
      </c>
      <c r="C915" s="125">
        <f t="shared" si="56"/>
        <v>1.2591378198217429E-2</v>
      </c>
      <c r="D915" s="128">
        <f t="shared" si="57"/>
        <v>12591.37819821743</v>
      </c>
      <c r="E915" s="128">
        <f t="shared" ca="1" si="58"/>
        <v>-88931.240147518372</v>
      </c>
      <c r="F915" s="128">
        <f t="shared" ca="1" si="59"/>
        <v>98206.965233281677</v>
      </c>
    </row>
    <row r="916" spans="1:6" x14ac:dyDescent="0.3">
      <c r="A916" s="73">
        <v>42515</v>
      </c>
      <c r="B916" s="130">
        <v>2090.540039</v>
      </c>
      <c r="C916" s="125">
        <f t="shared" si="56"/>
        <v>1.2632881476358104E-2</v>
      </c>
      <c r="D916" s="128">
        <f t="shared" si="57"/>
        <v>12632.881476358105</v>
      </c>
      <c r="E916" s="128">
        <f t="shared" ca="1" si="58"/>
        <v>-88931.240147518372</v>
      </c>
      <c r="F916" s="128">
        <f t="shared" ca="1" si="59"/>
        <v>98206.965233281677</v>
      </c>
    </row>
    <row r="917" spans="1:6" x14ac:dyDescent="0.3">
      <c r="A917" s="73">
        <v>42514</v>
      </c>
      <c r="B917" s="130">
        <v>2076.0600589999999</v>
      </c>
      <c r="C917" s="125">
        <f t="shared" si="56"/>
        <v>-3.9962936051332054E-3</v>
      </c>
      <c r="D917" s="128">
        <f t="shared" si="57"/>
        <v>-3996.2936051332053</v>
      </c>
      <c r="E917" s="128">
        <f t="shared" ca="1" si="58"/>
        <v>-88931.240147518372</v>
      </c>
      <c r="F917" s="128">
        <f t="shared" ca="1" si="59"/>
        <v>98206.965233281677</v>
      </c>
    </row>
    <row r="918" spans="1:6" x14ac:dyDescent="0.3">
      <c r="A918" s="73">
        <v>42513</v>
      </c>
      <c r="B918" s="130">
        <v>2048.040039</v>
      </c>
      <c r="C918" s="125">
        <f t="shared" si="56"/>
        <v>-5.1731452065224559E-3</v>
      </c>
      <c r="D918" s="128">
        <f t="shared" si="57"/>
        <v>-5173.1452065224557</v>
      </c>
      <c r="E918" s="128">
        <f t="shared" ca="1" si="58"/>
        <v>-88931.240147518372</v>
      </c>
      <c r="F918" s="128">
        <f t="shared" ca="1" si="59"/>
        <v>98206.965233281677</v>
      </c>
    </row>
    <row r="919" spans="1:6" x14ac:dyDescent="0.3">
      <c r="A919" s="73">
        <v>42510</v>
      </c>
      <c r="B919" s="130">
        <v>2052.320068</v>
      </c>
      <c r="C919" s="125">
        <f t="shared" si="56"/>
        <v>-2.3429738621086882E-3</v>
      </c>
      <c r="D919" s="128">
        <f t="shared" si="57"/>
        <v>-2342.9738621086881</v>
      </c>
      <c r="E919" s="128">
        <f t="shared" ca="1" si="58"/>
        <v>-88931.240147518372</v>
      </c>
      <c r="F919" s="128">
        <f t="shared" ca="1" si="59"/>
        <v>98206.965233281677</v>
      </c>
    </row>
    <row r="920" spans="1:6" x14ac:dyDescent="0.3">
      <c r="A920" s="73">
        <v>42509</v>
      </c>
      <c r="B920" s="130">
        <v>2040.040039</v>
      </c>
      <c r="C920" s="125">
        <f t="shared" si="56"/>
        <v>-5.1641908117068258E-3</v>
      </c>
      <c r="D920" s="128">
        <f t="shared" si="57"/>
        <v>-5164.190811706826</v>
      </c>
      <c r="E920" s="128">
        <f t="shared" ca="1" si="58"/>
        <v>-88931.240147518372</v>
      </c>
      <c r="F920" s="128">
        <f t="shared" ca="1" si="59"/>
        <v>98206.965233281677</v>
      </c>
    </row>
    <row r="921" spans="1:6" x14ac:dyDescent="0.3">
      <c r="A921" s="73">
        <v>42508</v>
      </c>
      <c r="B921" s="130">
        <v>2047.630005</v>
      </c>
      <c r="C921" s="125">
        <f t="shared" si="56"/>
        <v>-1.7015639264972293E-3</v>
      </c>
      <c r="D921" s="128">
        <f t="shared" si="57"/>
        <v>-1701.5639264972292</v>
      </c>
      <c r="E921" s="128">
        <f t="shared" ca="1" si="58"/>
        <v>-88931.240147518372</v>
      </c>
      <c r="F921" s="128">
        <f t="shared" ca="1" si="59"/>
        <v>98206.965233281677</v>
      </c>
    </row>
    <row r="922" spans="1:6" x14ac:dyDescent="0.3">
      <c r="A922" s="73">
        <v>42507</v>
      </c>
      <c r="B922" s="130">
        <v>2047.209961</v>
      </c>
      <c r="C922" s="125">
        <f t="shared" si="56"/>
        <v>-7.8319230596862743E-3</v>
      </c>
      <c r="D922" s="128">
        <f t="shared" si="57"/>
        <v>-7831.9230596862744</v>
      </c>
      <c r="E922" s="128">
        <f t="shared" ca="1" si="58"/>
        <v>-88931.240147518372</v>
      </c>
      <c r="F922" s="128">
        <f t="shared" ca="1" si="59"/>
        <v>98206.965233281677</v>
      </c>
    </row>
    <row r="923" spans="1:6" x14ac:dyDescent="0.3">
      <c r="A923" s="73">
        <v>42506</v>
      </c>
      <c r="B923" s="130">
        <v>2066.6599120000001</v>
      </c>
      <c r="C923" s="125">
        <f t="shared" si="56"/>
        <v>-7.0960928220186181E-3</v>
      </c>
      <c r="D923" s="128">
        <f t="shared" si="57"/>
        <v>-7096.0928220186179</v>
      </c>
      <c r="E923" s="128">
        <f t="shared" ca="1" si="58"/>
        <v>-88931.240147518372</v>
      </c>
      <c r="F923" s="128">
        <f t="shared" ca="1" si="59"/>
        <v>98206.965233281677</v>
      </c>
    </row>
    <row r="924" spans="1:6" x14ac:dyDescent="0.3">
      <c r="A924" s="73">
        <v>42503</v>
      </c>
      <c r="B924" s="130">
        <v>2046.6099850000001</v>
      </c>
      <c r="C924" s="125">
        <f t="shared" si="56"/>
        <v>-9.0495635290617216E-3</v>
      </c>
      <c r="D924" s="128">
        <f t="shared" si="57"/>
        <v>-9049.5635290617211</v>
      </c>
      <c r="E924" s="128">
        <f t="shared" ca="1" si="58"/>
        <v>-88931.240147518372</v>
      </c>
      <c r="F924" s="128">
        <f t="shared" ca="1" si="59"/>
        <v>98206.965233281677</v>
      </c>
    </row>
    <row r="925" spans="1:6" x14ac:dyDescent="0.3">
      <c r="A925" s="73">
        <v>42502</v>
      </c>
      <c r="B925" s="130">
        <v>2064.110107</v>
      </c>
      <c r="C925" s="125">
        <f t="shared" si="56"/>
        <v>-5.6363307178673994E-3</v>
      </c>
      <c r="D925" s="128">
        <f t="shared" si="57"/>
        <v>-5636.3307178673995</v>
      </c>
      <c r="E925" s="128">
        <f t="shared" ca="1" si="58"/>
        <v>-88931.240147518372</v>
      </c>
      <c r="F925" s="128">
        <f t="shared" ca="1" si="59"/>
        <v>98206.965233281677</v>
      </c>
    </row>
    <row r="926" spans="1:6" x14ac:dyDescent="0.3">
      <c r="A926" s="73">
        <v>42501</v>
      </c>
      <c r="B926" s="130">
        <v>2064.459961</v>
      </c>
      <c r="C926" s="125">
        <f t="shared" si="56"/>
        <v>-1.464808841157561E-2</v>
      </c>
      <c r="D926" s="128">
        <f t="shared" si="57"/>
        <v>-14648.088411575611</v>
      </c>
      <c r="E926" s="128">
        <f t="shared" ca="1" si="58"/>
        <v>-88931.240147518372</v>
      </c>
      <c r="F926" s="128">
        <f t="shared" ca="1" si="59"/>
        <v>98206.965233281677</v>
      </c>
    </row>
    <row r="927" spans="1:6" x14ac:dyDescent="0.3">
      <c r="A927" s="73">
        <v>42500</v>
      </c>
      <c r="B927" s="130">
        <v>2084.389893</v>
      </c>
      <c r="C927" s="125">
        <f t="shared" si="56"/>
        <v>-3.4947928341755308E-3</v>
      </c>
      <c r="D927" s="128">
        <f t="shared" si="57"/>
        <v>-3494.792834175531</v>
      </c>
      <c r="E927" s="128">
        <f t="shared" ca="1" si="58"/>
        <v>-88931.240147518372</v>
      </c>
      <c r="F927" s="128">
        <f t="shared" ca="1" si="59"/>
        <v>98206.965233281677</v>
      </c>
    </row>
    <row r="928" spans="1:6" x14ac:dyDescent="0.3">
      <c r="A928" s="73">
        <v>42499</v>
      </c>
      <c r="B928" s="130">
        <v>2058.6899410000001</v>
      </c>
      <c r="C928" s="125">
        <f t="shared" si="56"/>
        <v>-1.3938230117209516E-2</v>
      </c>
      <c r="D928" s="128">
        <f t="shared" si="57"/>
        <v>-13938.230117209516</v>
      </c>
      <c r="E928" s="128">
        <f t="shared" ca="1" si="58"/>
        <v>-88931.240147518372</v>
      </c>
      <c r="F928" s="128">
        <f t="shared" ca="1" si="59"/>
        <v>98206.965233281677</v>
      </c>
    </row>
    <row r="929" spans="1:6" x14ac:dyDescent="0.3">
      <c r="A929" s="73">
        <v>42496</v>
      </c>
      <c r="B929" s="130">
        <v>2057.139893</v>
      </c>
      <c r="C929" s="125">
        <f t="shared" si="56"/>
        <v>-1.6466108738677709E-2</v>
      </c>
      <c r="D929" s="128">
        <f t="shared" si="57"/>
        <v>-16466.108738677711</v>
      </c>
      <c r="E929" s="128">
        <f t="shared" ca="1" si="58"/>
        <v>-88931.240147518372</v>
      </c>
      <c r="F929" s="128">
        <f t="shared" ca="1" si="59"/>
        <v>98206.965233281677</v>
      </c>
    </row>
    <row r="930" spans="1:6" x14ac:dyDescent="0.3">
      <c r="A930" s="73">
        <v>42495</v>
      </c>
      <c r="B930" s="130">
        <v>2050.6298830000001</v>
      </c>
      <c r="C930" s="125">
        <f t="shared" si="56"/>
        <v>-1.9531670104726562E-2</v>
      </c>
      <c r="D930" s="128">
        <f t="shared" si="57"/>
        <v>-19531.670104726563</v>
      </c>
      <c r="E930" s="128">
        <f t="shared" ca="1" si="58"/>
        <v>-88931.240147518372</v>
      </c>
      <c r="F930" s="128">
        <f t="shared" ca="1" si="59"/>
        <v>98206.965233281677</v>
      </c>
    </row>
    <row r="931" spans="1:6" x14ac:dyDescent="0.3">
      <c r="A931" s="73">
        <v>42494</v>
      </c>
      <c r="B931" s="130">
        <v>2051.1201169999999</v>
      </c>
      <c r="C931" s="125">
        <f t="shared" si="56"/>
        <v>-2.4391070866783271E-2</v>
      </c>
      <c r="D931" s="128">
        <f t="shared" si="57"/>
        <v>-24391.07086678327</v>
      </c>
      <c r="E931" s="128">
        <f t="shared" ca="1" si="58"/>
        <v>-88931.240147518372</v>
      </c>
      <c r="F931" s="128">
        <f t="shared" ca="1" si="59"/>
        <v>98206.965233281677</v>
      </c>
    </row>
    <row r="932" spans="1:6" x14ac:dyDescent="0.3">
      <c r="A932" s="73">
        <v>42493</v>
      </c>
      <c r="B932" s="130">
        <v>2063.3701169999999</v>
      </c>
      <c r="C932" s="125">
        <f t="shared" si="56"/>
        <v>-1.7816989302631203E-2</v>
      </c>
      <c r="D932" s="128">
        <f t="shared" si="57"/>
        <v>-17816.989302631202</v>
      </c>
      <c r="E932" s="128">
        <f t="shared" ca="1" si="58"/>
        <v>-88931.240147518372</v>
      </c>
      <c r="F932" s="128">
        <f t="shared" ca="1" si="59"/>
        <v>98206.965233281677</v>
      </c>
    </row>
    <row r="933" spans="1:6" x14ac:dyDescent="0.3">
      <c r="A933" s="73">
        <v>42492</v>
      </c>
      <c r="B933" s="130">
        <v>2081.429932</v>
      </c>
      <c r="C933" s="125">
        <f t="shared" si="56"/>
        <v>-6.1643073510226909E-3</v>
      </c>
      <c r="D933" s="128">
        <f t="shared" si="57"/>
        <v>-6164.3073510226905</v>
      </c>
      <c r="E933" s="128">
        <f t="shared" ca="1" si="58"/>
        <v>-88931.240147518372</v>
      </c>
      <c r="F933" s="128">
        <f t="shared" ca="1" si="59"/>
        <v>98206.965233281677</v>
      </c>
    </row>
    <row r="934" spans="1:6" x14ac:dyDescent="0.3">
      <c r="A934" s="73">
        <v>42489</v>
      </c>
      <c r="B934" s="130">
        <v>2065.3000489999999</v>
      </c>
      <c r="C934" s="125">
        <f t="shared" si="56"/>
        <v>-7.4156335268452667E-3</v>
      </c>
      <c r="D934" s="128">
        <f t="shared" si="57"/>
        <v>-7415.6335268452667</v>
      </c>
      <c r="E934" s="128">
        <f t="shared" ca="1" si="58"/>
        <v>-88931.240147518372</v>
      </c>
      <c r="F934" s="128">
        <f t="shared" ca="1" si="59"/>
        <v>98206.965233281677</v>
      </c>
    </row>
    <row r="935" spans="1:6" x14ac:dyDescent="0.3">
      <c r="A935" s="73">
        <v>42488</v>
      </c>
      <c r="B935" s="130">
        <v>2075.8100589999999</v>
      </c>
      <c r="C935" s="125">
        <f t="shared" si="56"/>
        <v>-3.3464743770116323E-3</v>
      </c>
      <c r="D935" s="128">
        <f t="shared" si="57"/>
        <v>-3346.4743770116324</v>
      </c>
      <c r="E935" s="128">
        <f t="shared" ca="1" si="58"/>
        <v>-88931.240147518372</v>
      </c>
      <c r="F935" s="128">
        <f t="shared" ca="1" si="59"/>
        <v>98206.965233281677</v>
      </c>
    </row>
    <row r="936" spans="1:6" x14ac:dyDescent="0.3">
      <c r="A936" s="73">
        <v>42487</v>
      </c>
      <c r="B936" s="130">
        <v>2095.1499020000001</v>
      </c>
      <c r="C936" s="125">
        <f t="shared" si="56"/>
        <v>6.1130705990239953E-3</v>
      </c>
      <c r="D936" s="128">
        <f t="shared" si="57"/>
        <v>6113.0705990239949</v>
      </c>
      <c r="E936" s="128">
        <f t="shared" ca="1" si="58"/>
        <v>-88931.240147518372</v>
      </c>
      <c r="F936" s="128">
        <f t="shared" ca="1" si="59"/>
        <v>98206.965233281677</v>
      </c>
    </row>
    <row r="937" spans="1:6" x14ac:dyDescent="0.3">
      <c r="A937" s="73">
        <v>42486</v>
      </c>
      <c r="B937" s="130">
        <v>2091.6999510000001</v>
      </c>
      <c r="C937" s="125">
        <f t="shared" si="56"/>
        <v>1.4541247318596184E-2</v>
      </c>
      <c r="D937" s="128">
        <f t="shared" si="57"/>
        <v>14541.247318596184</v>
      </c>
      <c r="E937" s="128">
        <f t="shared" ca="1" si="58"/>
        <v>-88931.240147518372</v>
      </c>
      <c r="F937" s="128">
        <f t="shared" ca="1" si="59"/>
        <v>98206.965233281677</v>
      </c>
    </row>
    <row r="938" spans="1:6" x14ac:dyDescent="0.3">
      <c r="A938" s="73">
        <v>42485</v>
      </c>
      <c r="B938" s="130">
        <v>2087.790039</v>
      </c>
      <c r="C938" s="125">
        <f t="shared" si="56"/>
        <v>2.2429125130040362E-2</v>
      </c>
      <c r="D938" s="128">
        <f t="shared" si="57"/>
        <v>22429.12513004036</v>
      </c>
      <c r="E938" s="128">
        <f t="shared" ca="1" si="58"/>
        <v>-88931.240147518372</v>
      </c>
      <c r="F938" s="128">
        <f t="shared" ca="1" si="59"/>
        <v>98206.965233281677</v>
      </c>
    </row>
    <row r="939" spans="1:6" x14ac:dyDescent="0.3">
      <c r="A939" s="73">
        <v>42482</v>
      </c>
      <c r="B939" s="130">
        <v>2091.580078</v>
      </c>
      <c r="C939" s="125">
        <f t="shared" si="56"/>
        <v>2.1478854520166291E-2</v>
      </c>
      <c r="D939" s="128">
        <f t="shared" si="57"/>
        <v>21478.854520166289</v>
      </c>
      <c r="E939" s="128">
        <f t="shared" ca="1" si="58"/>
        <v>-88931.240147518372</v>
      </c>
      <c r="F939" s="128">
        <f t="shared" ca="1" si="59"/>
        <v>98206.965233281677</v>
      </c>
    </row>
    <row r="940" spans="1:6" x14ac:dyDescent="0.3">
      <c r="A940" s="73">
        <v>42481</v>
      </c>
      <c r="B940" s="130">
        <v>2091.4799800000001</v>
      </c>
      <c r="C940" s="125">
        <f t="shared" si="56"/>
        <v>2.4276263485955463E-2</v>
      </c>
      <c r="D940" s="128">
        <f t="shared" si="57"/>
        <v>24276.263485955464</v>
      </c>
      <c r="E940" s="128">
        <f t="shared" ca="1" si="58"/>
        <v>-88931.240147518372</v>
      </c>
      <c r="F940" s="128">
        <f t="shared" ca="1" si="59"/>
        <v>98206.965233281677</v>
      </c>
    </row>
    <row r="941" spans="1:6" x14ac:dyDescent="0.3">
      <c r="A941" s="73">
        <v>42480</v>
      </c>
      <c r="B941" s="130">
        <v>2102.3999020000001</v>
      </c>
      <c r="C941" s="125">
        <f t="shared" si="56"/>
        <v>1.7293600070566351E-2</v>
      </c>
      <c r="D941" s="128">
        <f t="shared" si="57"/>
        <v>17293.60007056635</v>
      </c>
      <c r="E941" s="128">
        <f t="shared" ca="1" si="58"/>
        <v>-88931.240147518372</v>
      </c>
      <c r="F941" s="128">
        <f t="shared" ca="1" si="59"/>
        <v>98206.965233281677</v>
      </c>
    </row>
    <row r="942" spans="1:6" x14ac:dyDescent="0.3">
      <c r="A942" s="73">
        <v>42479</v>
      </c>
      <c r="B942" s="130">
        <v>2100.8000489999999</v>
      </c>
      <c r="C942" s="125">
        <f t="shared" si="56"/>
        <v>2.7200674664292102E-2</v>
      </c>
      <c r="D942" s="128">
        <f t="shared" si="57"/>
        <v>27200.674664292103</v>
      </c>
      <c r="E942" s="128">
        <f t="shared" ca="1" si="58"/>
        <v>-88931.240147518372</v>
      </c>
      <c r="F942" s="128">
        <f t="shared" ca="1" si="59"/>
        <v>98206.965233281677</v>
      </c>
    </row>
    <row r="943" spans="1:6" x14ac:dyDescent="0.3">
      <c r="A943" s="73">
        <v>42478</v>
      </c>
      <c r="B943" s="130">
        <v>2094.3400879999999</v>
      </c>
      <c r="C943" s="125">
        <f t="shared" si="56"/>
        <v>1.3653645509951629E-2</v>
      </c>
      <c r="D943" s="128">
        <f t="shared" si="57"/>
        <v>13653.645509951628</v>
      </c>
      <c r="E943" s="128">
        <f t="shared" ca="1" si="58"/>
        <v>-88931.240147518372</v>
      </c>
      <c r="F943" s="128">
        <f t="shared" ca="1" si="59"/>
        <v>98206.965233281677</v>
      </c>
    </row>
    <row r="944" spans="1:6" x14ac:dyDescent="0.3">
      <c r="A944" s="73">
        <v>42475</v>
      </c>
      <c r="B944" s="130">
        <v>2080.7299800000001</v>
      </c>
      <c r="C944" s="125">
        <f t="shared" si="56"/>
        <v>3.835405054455121E-3</v>
      </c>
      <c r="D944" s="128">
        <f t="shared" si="57"/>
        <v>3835.405054455121</v>
      </c>
      <c r="E944" s="128">
        <f t="shared" ca="1" si="58"/>
        <v>-88931.240147518372</v>
      </c>
      <c r="F944" s="128">
        <f t="shared" ca="1" si="59"/>
        <v>98206.965233281677</v>
      </c>
    </row>
    <row r="945" spans="1:6" x14ac:dyDescent="0.3">
      <c r="A945" s="73">
        <v>42474</v>
      </c>
      <c r="B945" s="130">
        <v>2082.780029</v>
      </c>
      <c r="C945" s="125">
        <f t="shared" si="56"/>
        <v>1.1185896817976548E-2</v>
      </c>
      <c r="D945" s="128">
        <f t="shared" si="57"/>
        <v>11185.896817976549</v>
      </c>
      <c r="E945" s="128">
        <f t="shared" ca="1" si="58"/>
        <v>-88931.240147518372</v>
      </c>
      <c r="F945" s="128">
        <f t="shared" ca="1" si="59"/>
        <v>98206.965233281677</v>
      </c>
    </row>
    <row r="946" spans="1:6" x14ac:dyDescent="0.3">
      <c r="A946" s="73">
        <v>42473</v>
      </c>
      <c r="B946" s="130">
        <v>2082.419922</v>
      </c>
      <c r="C946" s="125">
        <f t="shared" si="56"/>
        <v>8.9488463569822319E-3</v>
      </c>
      <c r="D946" s="128">
        <f t="shared" si="57"/>
        <v>8948.8463569822325</v>
      </c>
      <c r="E946" s="128">
        <f t="shared" ca="1" si="58"/>
        <v>-88931.240147518372</v>
      </c>
      <c r="F946" s="128">
        <f t="shared" ca="1" si="59"/>
        <v>98206.965233281677</v>
      </c>
    </row>
    <row r="947" spans="1:6" x14ac:dyDescent="0.3">
      <c r="A947" s="73">
        <v>42472</v>
      </c>
      <c r="B947" s="130">
        <v>2061.719971</v>
      </c>
      <c r="C947" s="125">
        <f t="shared" si="56"/>
        <v>3.2651719297465132E-3</v>
      </c>
      <c r="D947" s="128">
        <f t="shared" si="57"/>
        <v>3265.1719297465133</v>
      </c>
      <c r="E947" s="128">
        <f t="shared" ca="1" si="58"/>
        <v>-88931.240147518372</v>
      </c>
      <c r="F947" s="128">
        <f t="shared" ca="1" si="59"/>
        <v>98206.965233281677</v>
      </c>
    </row>
    <row r="948" spans="1:6" x14ac:dyDescent="0.3">
      <c r="A948" s="73">
        <v>42471</v>
      </c>
      <c r="B948" s="130">
        <v>2041.98999</v>
      </c>
      <c r="C948" s="125">
        <f t="shared" si="56"/>
        <v>2.4250464550072959E-3</v>
      </c>
      <c r="D948" s="128">
        <f t="shared" si="57"/>
        <v>2425.0464550072957</v>
      </c>
      <c r="E948" s="128">
        <f t="shared" ca="1" si="58"/>
        <v>-88931.240147518372</v>
      </c>
      <c r="F948" s="128">
        <f t="shared" ca="1" si="59"/>
        <v>98206.965233281677</v>
      </c>
    </row>
    <row r="949" spans="1:6" x14ac:dyDescent="0.3">
      <c r="A949" s="73">
        <v>42468</v>
      </c>
      <c r="B949" s="130">
        <v>2047.599976</v>
      </c>
      <c r="C949" s="125">
        <f t="shared" si="56"/>
        <v>5.7271016522584262E-3</v>
      </c>
      <c r="D949" s="128">
        <f t="shared" si="57"/>
        <v>5727.1016522584259</v>
      </c>
      <c r="E949" s="128">
        <f t="shared" ca="1" si="58"/>
        <v>-88931.240147518372</v>
      </c>
      <c r="F949" s="128">
        <f t="shared" ca="1" si="59"/>
        <v>98206.965233281677</v>
      </c>
    </row>
    <row r="950" spans="1:6" x14ac:dyDescent="0.3">
      <c r="A950" s="73">
        <v>42467</v>
      </c>
      <c r="B950" s="130">
        <v>2041.910034</v>
      </c>
      <c r="C950" s="125">
        <f t="shared" si="56"/>
        <v>2.5531730583017165E-3</v>
      </c>
      <c r="D950" s="128">
        <f t="shared" si="57"/>
        <v>2553.1730583017165</v>
      </c>
      <c r="E950" s="128">
        <f t="shared" ca="1" si="58"/>
        <v>-88931.240147518372</v>
      </c>
      <c r="F950" s="128">
        <f t="shared" ca="1" si="59"/>
        <v>98206.965233281677</v>
      </c>
    </row>
    <row r="951" spans="1:6" x14ac:dyDescent="0.3">
      <c r="A951" s="73">
        <v>42466</v>
      </c>
      <c r="B951" s="130">
        <v>2066.6599120000001</v>
      </c>
      <c r="C951" s="125">
        <f t="shared" si="56"/>
        <v>8.2251256693184338E-3</v>
      </c>
      <c r="D951" s="128">
        <f t="shared" si="57"/>
        <v>8225.1256693184332</v>
      </c>
      <c r="E951" s="128">
        <f t="shared" ca="1" si="58"/>
        <v>-88931.240147518372</v>
      </c>
      <c r="F951" s="128">
        <f t="shared" ca="1" si="59"/>
        <v>98206.965233281677</v>
      </c>
    </row>
    <row r="952" spans="1:6" x14ac:dyDescent="0.3">
      <c r="A952" s="73">
        <v>42465</v>
      </c>
      <c r="B952" s="130">
        <v>2045.170044</v>
      </c>
      <c r="C952" s="125">
        <f t="shared" si="56"/>
        <v>-3.134165379631404E-3</v>
      </c>
      <c r="D952" s="128">
        <f t="shared" si="57"/>
        <v>-3134.165379631404</v>
      </c>
      <c r="E952" s="128">
        <f t="shared" ca="1" si="58"/>
        <v>-88931.240147518372</v>
      </c>
      <c r="F952" s="128">
        <f t="shared" ca="1" si="59"/>
        <v>98206.965233281677</v>
      </c>
    </row>
    <row r="953" spans="1:6" x14ac:dyDescent="0.3">
      <c r="A953" s="73">
        <v>42464</v>
      </c>
      <c r="B953" s="130">
        <v>2066.1298830000001</v>
      </c>
      <c r="C953" s="125">
        <f t="shared" si="56"/>
        <v>8.0747296373750999E-3</v>
      </c>
      <c r="D953" s="128">
        <f t="shared" si="57"/>
        <v>8074.7296373750996</v>
      </c>
      <c r="E953" s="128">
        <f t="shared" ca="1" si="58"/>
        <v>-88931.240147518372</v>
      </c>
      <c r="F953" s="128">
        <f t="shared" ca="1" si="59"/>
        <v>98206.965233281677</v>
      </c>
    </row>
    <row r="954" spans="1:6" x14ac:dyDescent="0.3">
      <c r="A954" s="73">
        <v>42461</v>
      </c>
      <c r="B954" s="130">
        <v>2072.780029</v>
      </c>
      <c r="C954" s="125">
        <f t="shared" si="56"/>
        <v>1.5774880567064331E-2</v>
      </c>
      <c r="D954" s="128">
        <f t="shared" si="57"/>
        <v>15774.880567064331</v>
      </c>
      <c r="E954" s="128">
        <f t="shared" ca="1" si="58"/>
        <v>-88931.240147518372</v>
      </c>
      <c r="F954" s="128">
        <f t="shared" ca="1" si="59"/>
        <v>98206.965233281677</v>
      </c>
    </row>
    <row r="955" spans="1:6" x14ac:dyDescent="0.3">
      <c r="A955" s="73">
        <v>42460</v>
      </c>
      <c r="B955" s="130">
        <v>2059.73999</v>
      </c>
      <c r="C955" s="125">
        <f t="shared" si="56"/>
        <v>1.6041682434668525E-2</v>
      </c>
      <c r="D955" s="128">
        <f t="shared" si="57"/>
        <v>16041.682434668524</v>
      </c>
      <c r="E955" s="128">
        <f t="shared" ca="1" si="58"/>
        <v>-88931.240147518372</v>
      </c>
      <c r="F955" s="128">
        <f t="shared" ca="1" si="59"/>
        <v>98206.965233281677</v>
      </c>
    </row>
    <row r="956" spans="1:6" x14ac:dyDescent="0.3">
      <c r="A956" s="73">
        <v>42459</v>
      </c>
      <c r="B956" s="130">
        <v>2063.9499510000001</v>
      </c>
      <c r="C956" s="125">
        <f t="shared" si="56"/>
        <v>2.3820219806098608E-2</v>
      </c>
      <c r="D956" s="128">
        <f t="shared" si="57"/>
        <v>23820.219806098608</v>
      </c>
      <c r="E956" s="128">
        <f t="shared" ca="1" si="58"/>
        <v>-88931.240147518372</v>
      </c>
      <c r="F956" s="128">
        <f t="shared" ca="1" si="59"/>
        <v>98206.965233281677</v>
      </c>
    </row>
    <row r="957" spans="1:6" x14ac:dyDescent="0.3">
      <c r="A957" s="73">
        <v>42458</v>
      </c>
      <c r="B957" s="130">
        <v>2055.01001</v>
      </c>
      <c r="C957" s="125">
        <f t="shared" si="56"/>
        <v>1.7513019516995465E-2</v>
      </c>
      <c r="D957" s="128">
        <f t="shared" si="57"/>
        <v>17513.019516995464</v>
      </c>
      <c r="E957" s="128">
        <f t="shared" ca="1" si="58"/>
        <v>-88931.240147518372</v>
      </c>
      <c r="F957" s="128">
        <f t="shared" ca="1" si="59"/>
        <v>98206.965233281677</v>
      </c>
    </row>
    <row r="958" spans="1:6" x14ac:dyDescent="0.3">
      <c r="A958" s="73">
        <v>42457</v>
      </c>
      <c r="B958" s="130">
        <v>2037.0500489999999</v>
      </c>
      <c r="C958" s="125">
        <f t="shared" si="56"/>
        <v>7.3485223611839956E-3</v>
      </c>
      <c r="D958" s="128">
        <f t="shared" si="57"/>
        <v>7348.5223611839956</v>
      </c>
      <c r="E958" s="128">
        <f t="shared" ca="1" si="58"/>
        <v>-88931.240147518372</v>
      </c>
      <c r="F958" s="128">
        <f t="shared" ca="1" si="59"/>
        <v>98206.965233281677</v>
      </c>
    </row>
    <row r="959" spans="1:6" x14ac:dyDescent="0.3">
      <c r="A959" s="73">
        <v>42453</v>
      </c>
      <c r="B959" s="130">
        <v>2035.9399410000001</v>
      </c>
      <c r="C959" s="125">
        <f t="shared" si="56"/>
        <v>2.3306541744473996E-2</v>
      </c>
      <c r="D959" s="128">
        <f t="shared" si="57"/>
        <v>23306.541744473998</v>
      </c>
      <c r="E959" s="128">
        <f t="shared" ca="1" si="58"/>
        <v>-88931.240147518372</v>
      </c>
      <c r="F959" s="128">
        <f t="shared" ca="1" si="59"/>
        <v>98206.965233281677</v>
      </c>
    </row>
    <row r="960" spans="1:6" x14ac:dyDescent="0.3">
      <c r="A960" s="73">
        <v>42452</v>
      </c>
      <c r="B960" s="130">
        <v>2036.709961</v>
      </c>
      <c r="C960" s="125">
        <f t="shared" si="56"/>
        <v>2.3853066347018226E-2</v>
      </c>
      <c r="D960" s="128">
        <f t="shared" si="57"/>
        <v>23853.066347018226</v>
      </c>
      <c r="E960" s="128">
        <f t="shared" ca="1" si="58"/>
        <v>-88931.240147518372</v>
      </c>
      <c r="F960" s="128">
        <f t="shared" ca="1" si="59"/>
        <v>98206.965233281677</v>
      </c>
    </row>
    <row r="961" spans="1:6" x14ac:dyDescent="0.3">
      <c r="A961" s="73">
        <v>42451</v>
      </c>
      <c r="B961" s="130">
        <v>2049.8000489999999</v>
      </c>
      <c r="C961" s="125">
        <f t="shared" si="56"/>
        <v>3.5639601994484682E-2</v>
      </c>
      <c r="D961" s="128">
        <f t="shared" si="57"/>
        <v>35639.601994484685</v>
      </c>
      <c r="E961" s="128">
        <f t="shared" ca="1" si="58"/>
        <v>-88931.240147518372</v>
      </c>
      <c r="F961" s="128">
        <f t="shared" ca="1" si="59"/>
        <v>98206.965233281677</v>
      </c>
    </row>
    <row r="962" spans="1:6" x14ac:dyDescent="0.3">
      <c r="A962" s="73">
        <v>42450</v>
      </c>
      <c r="B962" s="130">
        <v>2051.6000979999999</v>
      </c>
      <c r="C962" s="125">
        <f t="shared" si="56"/>
        <v>2.4898133518013399E-2</v>
      </c>
      <c r="D962" s="128">
        <f t="shared" si="57"/>
        <v>24898.133518013397</v>
      </c>
      <c r="E962" s="128">
        <f t="shared" ca="1" si="58"/>
        <v>-88931.240147518372</v>
      </c>
      <c r="F962" s="128">
        <f t="shared" ca="1" si="59"/>
        <v>98206.965233281677</v>
      </c>
    </row>
    <row r="963" spans="1:6" x14ac:dyDescent="0.3">
      <c r="A963" s="73">
        <v>42447</v>
      </c>
      <c r="B963" s="130">
        <v>2049.580078</v>
      </c>
      <c r="C963" s="125">
        <f t="shared" si="56"/>
        <v>2.4795168099816411E-2</v>
      </c>
      <c r="D963" s="128">
        <f t="shared" si="57"/>
        <v>24795.168099816412</v>
      </c>
      <c r="E963" s="128">
        <f t="shared" ca="1" si="58"/>
        <v>-88931.240147518372</v>
      </c>
      <c r="F963" s="128">
        <f t="shared" ca="1" si="59"/>
        <v>98206.965233281677</v>
      </c>
    </row>
    <row r="964" spans="1:6" x14ac:dyDescent="0.3">
      <c r="A964" s="73">
        <v>42446</v>
      </c>
      <c r="B964" s="130">
        <v>2040.589966</v>
      </c>
      <c r="C964" s="125">
        <f t="shared" si="56"/>
        <v>2.3673091919256484E-2</v>
      </c>
      <c r="D964" s="128">
        <f t="shared" si="57"/>
        <v>23673.091919256483</v>
      </c>
      <c r="E964" s="128">
        <f t="shared" ca="1" si="58"/>
        <v>-88931.240147518372</v>
      </c>
      <c r="F964" s="128">
        <f t="shared" ca="1" si="59"/>
        <v>98206.965233281677</v>
      </c>
    </row>
    <row r="965" spans="1:6" x14ac:dyDescent="0.3">
      <c r="A965" s="73">
        <v>42445</v>
      </c>
      <c r="B965" s="130">
        <v>2027.219971</v>
      </c>
      <c r="C965" s="125">
        <f t="shared" si="56"/>
        <v>2.0524061016224282E-2</v>
      </c>
      <c r="D965" s="128">
        <f t="shared" si="57"/>
        <v>20524.061016224281</v>
      </c>
      <c r="E965" s="128">
        <f t="shared" ca="1" si="58"/>
        <v>-88931.240147518372</v>
      </c>
      <c r="F965" s="128">
        <f t="shared" ca="1" si="59"/>
        <v>98206.965233281677</v>
      </c>
    </row>
    <row r="966" spans="1:6" x14ac:dyDescent="0.3">
      <c r="A966" s="73">
        <v>42444</v>
      </c>
      <c r="B966" s="130">
        <v>2015.9300539999999</v>
      </c>
      <c r="C966" s="125">
        <f t="shared" si="56"/>
        <v>1.8995667326760168E-2</v>
      </c>
      <c r="D966" s="128">
        <f t="shared" si="57"/>
        <v>18995.667326760169</v>
      </c>
      <c r="E966" s="128">
        <f t="shared" ca="1" si="58"/>
        <v>-88931.240147518372</v>
      </c>
      <c r="F966" s="128">
        <f t="shared" ca="1" si="59"/>
        <v>98206.965233281677</v>
      </c>
    </row>
    <row r="967" spans="1:6" x14ac:dyDescent="0.3">
      <c r="A967" s="73">
        <v>42443</v>
      </c>
      <c r="B967" s="130">
        <v>2019.6400149999999</v>
      </c>
      <c r="C967" s="125">
        <f t="shared" si="56"/>
        <v>4.5237904340972745E-2</v>
      </c>
      <c r="D967" s="128">
        <f t="shared" si="57"/>
        <v>45237.904340972746</v>
      </c>
      <c r="E967" s="128">
        <f t="shared" ca="1" si="58"/>
        <v>-88931.240147518372</v>
      </c>
      <c r="F967" s="128">
        <f t="shared" ca="1" si="59"/>
        <v>98206.965233281677</v>
      </c>
    </row>
    <row r="968" spans="1:6" x14ac:dyDescent="0.3">
      <c r="A968" s="73">
        <v>42440</v>
      </c>
      <c r="B968" s="130">
        <v>2022.1899410000001</v>
      </c>
      <c r="C968" s="125">
        <f t="shared" ref="C968:C1031" si="60">B968/B978-1</f>
        <v>3.8058514994549819E-2</v>
      </c>
      <c r="D968" s="128">
        <f t="shared" ref="D968:D1031" si="61">C968*$B$5</f>
        <v>38058.51499454982</v>
      </c>
      <c r="E968" s="128">
        <f t="shared" ref="E968:E1031" ca="1" si="62">_xlfn.PERCENTILE.INC(OFFSET(D968,0,0,Window),1-VaRLevel)</f>
        <v>-88931.240147518372</v>
      </c>
      <c r="F968" s="128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0">
        <v>1989.5699460000001</v>
      </c>
      <c r="C969" s="125">
        <f t="shared" si="60"/>
        <v>1.9403594789555889E-2</v>
      </c>
      <c r="D969" s="128">
        <f t="shared" si="61"/>
        <v>19403.594789555889</v>
      </c>
      <c r="E969" s="128">
        <f t="shared" ca="1" si="62"/>
        <v>-88931.240147518372</v>
      </c>
      <c r="F969" s="128">
        <f t="shared" ca="1" si="63"/>
        <v>98206.965233281677</v>
      </c>
    </row>
    <row r="970" spans="1:6" x14ac:dyDescent="0.3">
      <c r="A970" s="73">
        <v>42438</v>
      </c>
      <c r="B970" s="130">
        <v>1989.26001</v>
      </c>
      <c r="C970" s="125">
        <f t="shared" si="60"/>
        <v>3.0811462063549788E-2</v>
      </c>
      <c r="D970" s="128">
        <f t="shared" si="61"/>
        <v>30811.462063549789</v>
      </c>
      <c r="E970" s="128">
        <f t="shared" ca="1" si="62"/>
        <v>-88931.240147518372</v>
      </c>
      <c r="F970" s="128">
        <f t="shared" ca="1" si="63"/>
        <v>98206.965233281677</v>
      </c>
    </row>
    <row r="971" spans="1:6" x14ac:dyDescent="0.3">
      <c r="A971" s="73">
        <v>42437</v>
      </c>
      <c r="B971" s="130">
        <v>1979.26001</v>
      </c>
      <c r="C971" s="125">
        <f t="shared" si="60"/>
        <v>3.0183154578136806E-2</v>
      </c>
      <c r="D971" s="128">
        <f t="shared" si="61"/>
        <v>30183.154578136808</v>
      </c>
      <c r="E971" s="128">
        <f t="shared" ca="1" si="62"/>
        <v>-88931.240147518372</v>
      </c>
      <c r="F971" s="128">
        <f t="shared" ca="1" si="63"/>
        <v>98206.965233281677</v>
      </c>
    </row>
    <row r="972" spans="1:6" x14ac:dyDescent="0.3">
      <c r="A972" s="73">
        <v>42436</v>
      </c>
      <c r="B972" s="130">
        <v>2001.76001</v>
      </c>
      <c r="C972" s="125">
        <f t="shared" si="60"/>
        <v>2.8918021074273881E-2</v>
      </c>
      <c r="D972" s="128">
        <f t="shared" si="61"/>
        <v>28918.021074273882</v>
      </c>
      <c r="E972" s="128">
        <f t="shared" ca="1" si="62"/>
        <v>-88931.240147518372</v>
      </c>
      <c r="F972" s="128">
        <f t="shared" ca="1" si="63"/>
        <v>98206.965233281677</v>
      </c>
    </row>
    <row r="973" spans="1:6" x14ac:dyDescent="0.3">
      <c r="A973" s="73">
        <v>42433</v>
      </c>
      <c r="B973" s="130">
        <v>1999.98999</v>
      </c>
      <c r="C973" s="125">
        <f t="shared" si="60"/>
        <v>4.2867252634217534E-2</v>
      </c>
      <c r="D973" s="128">
        <f t="shared" si="61"/>
        <v>42867.252634217533</v>
      </c>
      <c r="E973" s="128">
        <f t="shared" ca="1" si="62"/>
        <v>-88931.240147518372</v>
      </c>
      <c r="F973" s="128">
        <f t="shared" ca="1" si="63"/>
        <v>98206.965233281677</v>
      </c>
    </row>
    <row r="974" spans="1:6" x14ac:dyDescent="0.3">
      <c r="A974" s="73">
        <v>42432</v>
      </c>
      <c r="B974" s="130">
        <v>1993.400024</v>
      </c>
      <c r="C974" s="125">
        <f t="shared" si="60"/>
        <v>3.9403945987795286E-2</v>
      </c>
      <c r="D974" s="128">
        <f t="shared" si="61"/>
        <v>39403.945987795283</v>
      </c>
      <c r="E974" s="128">
        <f t="shared" ca="1" si="62"/>
        <v>-88931.240147518372</v>
      </c>
      <c r="F974" s="128">
        <f t="shared" ca="1" si="63"/>
        <v>98206.965233281677</v>
      </c>
    </row>
    <row r="975" spans="1:6" x14ac:dyDescent="0.3">
      <c r="A975" s="73">
        <v>42431</v>
      </c>
      <c r="B975" s="130">
        <v>1986.4499510000001</v>
      </c>
      <c r="C975" s="125">
        <f t="shared" si="60"/>
        <v>3.0947367512875079E-2</v>
      </c>
      <c r="D975" s="128">
        <f t="shared" si="61"/>
        <v>30947.36751287508</v>
      </c>
      <c r="E975" s="128">
        <f t="shared" ca="1" si="62"/>
        <v>-88931.240147518372</v>
      </c>
      <c r="F975" s="128">
        <f t="shared" ca="1" si="63"/>
        <v>98206.965233281677</v>
      </c>
    </row>
    <row r="976" spans="1:6" x14ac:dyDescent="0.3">
      <c r="A976" s="73">
        <v>42430</v>
      </c>
      <c r="B976" s="130">
        <v>1978.349976</v>
      </c>
      <c r="C976" s="125">
        <f t="shared" si="60"/>
        <v>4.366474742361115E-2</v>
      </c>
      <c r="D976" s="128">
        <f t="shared" si="61"/>
        <v>43664.747423611152</v>
      </c>
      <c r="E976" s="128">
        <f t="shared" ca="1" si="62"/>
        <v>-88931.240147518372</v>
      </c>
      <c r="F976" s="128">
        <f t="shared" ca="1" si="63"/>
        <v>98206.965233281677</v>
      </c>
    </row>
    <row r="977" spans="1:6" x14ac:dyDescent="0.3">
      <c r="A977" s="73">
        <v>42429</v>
      </c>
      <c r="B977" s="130">
        <v>1932.2299800000001</v>
      </c>
      <c r="C977" s="125">
        <f t="shared" si="60"/>
        <v>3.6170459759894857E-2</v>
      </c>
      <c r="D977" s="128">
        <f t="shared" si="61"/>
        <v>36170.45975989486</v>
      </c>
      <c r="E977" s="128">
        <f t="shared" ca="1" si="62"/>
        <v>-88931.240147518372</v>
      </c>
      <c r="F977" s="128">
        <f t="shared" ca="1" si="63"/>
        <v>98206.965233281677</v>
      </c>
    </row>
    <row r="978" spans="1:6" x14ac:dyDescent="0.3">
      <c r="A978" s="73">
        <v>42426</v>
      </c>
      <c r="B978" s="130">
        <v>1948.0500489999999</v>
      </c>
      <c r="C978" s="125">
        <f t="shared" si="60"/>
        <v>6.5043680900737977E-2</v>
      </c>
      <c r="D978" s="128">
        <f t="shared" si="61"/>
        <v>65043.680900737978</v>
      </c>
      <c r="E978" s="128">
        <f t="shared" ca="1" si="62"/>
        <v>-88931.240147518372</v>
      </c>
      <c r="F978" s="128">
        <f t="shared" ca="1" si="63"/>
        <v>98206.965233281677</v>
      </c>
    </row>
    <row r="979" spans="1:6" x14ac:dyDescent="0.3">
      <c r="A979" s="73">
        <v>42425</v>
      </c>
      <c r="B979" s="130">
        <v>1951.6999510000001</v>
      </c>
      <c r="C979" s="125">
        <f t="shared" si="60"/>
        <v>5.3913344857980716E-2</v>
      </c>
      <c r="D979" s="128">
        <f t="shared" si="61"/>
        <v>53913.344857980715</v>
      </c>
      <c r="E979" s="128">
        <f t="shared" ca="1" si="62"/>
        <v>-88931.240147518372</v>
      </c>
      <c r="F979" s="128">
        <f t="shared" ca="1" si="63"/>
        <v>98206.965233281677</v>
      </c>
    </row>
    <row r="980" spans="1:6" x14ac:dyDescent="0.3">
      <c r="A980" s="73">
        <v>42424</v>
      </c>
      <c r="B980" s="130">
        <v>1929.8000489999999</v>
      </c>
      <c r="C980" s="125">
        <f t="shared" si="60"/>
        <v>4.189054677046955E-2</v>
      </c>
      <c r="D980" s="128">
        <f t="shared" si="61"/>
        <v>41890.546770469547</v>
      </c>
      <c r="E980" s="128">
        <f t="shared" ca="1" si="62"/>
        <v>-88931.240147518372</v>
      </c>
      <c r="F980" s="128">
        <f t="shared" ca="1" si="63"/>
        <v>98206.965233281677</v>
      </c>
    </row>
    <row r="981" spans="1:6" x14ac:dyDescent="0.3">
      <c r="A981" s="73">
        <v>42423</v>
      </c>
      <c r="B981" s="130">
        <v>1921.2700199999999</v>
      </c>
      <c r="C981" s="125">
        <f t="shared" si="60"/>
        <v>3.6596858360246065E-2</v>
      </c>
      <c r="D981" s="128">
        <f t="shared" si="61"/>
        <v>36596.858360246064</v>
      </c>
      <c r="E981" s="128">
        <f t="shared" ca="1" si="62"/>
        <v>-88931.240147518372</v>
      </c>
      <c r="F981" s="128">
        <f t="shared" ca="1" si="63"/>
        <v>98206.965233281677</v>
      </c>
    </row>
    <row r="982" spans="1:6" x14ac:dyDescent="0.3">
      <c r="A982" s="73">
        <v>42422</v>
      </c>
      <c r="B982" s="130">
        <v>1945.5</v>
      </c>
      <c r="C982" s="125">
        <f t="shared" si="60"/>
        <v>3.4812876941660686E-2</v>
      </c>
      <c r="D982" s="128">
        <f t="shared" si="61"/>
        <v>34812.876941660688</v>
      </c>
      <c r="E982" s="128">
        <f t="shared" ca="1" si="62"/>
        <v>-88931.240147518372</v>
      </c>
      <c r="F982" s="128">
        <f t="shared" ca="1" si="63"/>
        <v>98206.965233281677</v>
      </c>
    </row>
    <row r="983" spans="1:6" x14ac:dyDescent="0.3">
      <c r="A983" s="73">
        <v>42419</v>
      </c>
      <c r="B983" s="130">
        <v>1917.780029</v>
      </c>
      <c r="C983" s="125">
        <f t="shared" si="60"/>
        <v>1.2164650915484909E-3</v>
      </c>
      <c r="D983" s="128">
        <f t="shared" si="61"/>
        <v>1216.4650915484908</v>
      </c>
      <c r="E983" s="128">
        <f t="shared" ca="1" si="62"/>
        <v>-88931.240147518372</v>
      </c>
      <c r="F983" s="128">
        <f t="shared" ca="1" si="63"/>
        <v>98206.965233281677</v>
      </c>
    </row>
    <row r="984" spans="1:6" x14ac:dyDescent="0.3">
      <c r="A984" s="73">
        <v>42418</v>
      </c>
      <c r="B984" s="130">
        <v>1917.829956</v>
      </c>
      <c r="C984" s="125">
        <f t="shared" si="60"/>
        <v>2.7711601489317506E-3</v>
      </c>
      <c r="D984" s="128">
        <f t="shared" si="61"/>
        <v>2771.1601489317504</v>
      </c>
      <c r="E984" s="128">
        <f t="shared" ca="1" si="62"/>
        <v>-88931.240147518372</v>
      </c>
      <c r="F984" s="128">
        <f t="shared" ca="1" si="63"/>
        <v>98206.965233281677</v>
      </c>
    </row>
    <row r="985" spans="1:6" x14ac:dyDescent="0.3">
      <c r="A985" s="73">
        <v>42417</v>
      </c>
      <c r="B985" s="130">
        <v>1926.8199460000001</v>
      </c>
      <c r="C985" s="125">
        <f t="shared" si="60"/>
        <v>1.2501072835146454E-2</v>
      </c>
      <c r="D985" s="128">
        <f t="shared" si="61"/>
        <v>12501.072835146453</v>
      </c>
      <c r="E985" s="128">
        <f t="shared" ca="1" si="62"/>
        <v>-88931.240147518372</v>
      </c>
      <c r="F985" s="128">
        <f t="shared" ca="1" si="63"/>
        <v>98206.965233281677</v>
      </c>
    </row>
    <row r="986" spans="1:6" x14ac:dyDescent="0.3">
      <c r="A986" s="73">
        <v>42416</v>
      </c>
      <c r="B986" s="130">
        <v>1895.579956</v>
      </c>
      <c r="C986" s="125">
        <f t="shared" si="60"/>
        <v>-2.2584562533942365E-2</v>
      </c>
      <c r="D986" s="128">
        <f t="shared" si="61"/>
        <v>-22584.562533942364</v>
      </c>
      <c r="E986" s="128">
        <f t="shared" ca="1" si="62"/>
        <v>-88931.240147518372</v>
      </c>
      <c r="F986" s="128">
        <f t="shared" ca="1" si="63"/>
        <v>98206.965233281677</v>
      </c>
    </row>
    <row r="987" spans="1:6" x14ac:dyDescent="0.3">
      <c r="A987" s="73">
        <v>42412</v>
      </c>
      <c r="B987" s="130">
        <v>1864.780029</v>
      </c>
      <c r="C987" s="125">
        <f t="shared" si="60"/>
        <v>-3.8892075923040892E-2</v>
      </c>
      <c r="D987" s="128">
        <f t="shared" si="61"/>
        <v>-38892.075923040895</v>
      </c>
      <c r="E987" s="128">
        <f t="shared" ca="1" si="62"/>
        <v>-88931.240147518372</v>
      </c>
      <c r="F987" s="128">
        <f t="shared" ca="1" si="63"/>
        <v>98206.965233281677</v>
      </c>
    </row>
    <row r="988" spans="1:6" x14ac:dyDescent="0.3">
      <c r="A988" s="73">
        <v>42411</v>
      </c>
      <c r="B988" s="130">
        <v>1829.079956</v>
      </c>
      <c r="C988" s="125">
        <f t="shared" si="60"/>
        <v>-3.395024163880811E-2</v>
      </c>
      <c r="D988" s="128">
        <f t="shared" si="61"/>
        <v>-33950.241638808111</v>
      </c>
      <c r="E988" s="128">
        <f t="shared" ca="1" si="62"/>
        <v>-88931.240147518372</v>
      </c>
      <c r="F988" s="128">
        <f t="shared" ca="1" si="63"/>
        <v>98206.965233281677</v>
      </c>
    </row>
    <row r="989" spans="1:6" x14ac:dyDescent="0.3">
      <c r="A989" s="73">
        <v>42410</v>
      </c>
      <c r="B989" s="130">
        <v>1851.8599850000001</v>
      </c>
      <c r="C989" s="125">
        <f t="shared" si="60"/>
        <v>-1.651130768690301E-2</v>
      </c>
      <c r="D989" s="128">
        <f t="shared" si="61"/>
        <v>-16511.307686903008</v>
      </c>
      <c r="E989" s="128">
        <f t="shared" ca="1" si="62"/>
        <v>-88931.240147518372</v>
      </c>
      <c r="F989" s="128">
        <f t="shared" ca="1" si="63"/>
        <v>98206.965233281677</v>
      </c>
    </row>
    <row r="990" spans="1:6" x14ac:dyDescent="0.3">
      <c r="A990" s="73">
        <v>42409</v>
      </c>
      <c r="B990" s="130">
        <v>1852.209961</v>
      </c>
      <c r="C990" s="125">
        <f t="shared" si="60"/>
        <v>-2.7011574657334725E-2</v>
      </c>
      <c r="D990" s="128">
        <f t="shared" si="61"/>
        <v>-27011.574657334724</v>
      </c>
      <c r="E990" s="128">
        <f t="shared" ca="1" si="62"/>
        <v>-88931.240147518372</v>
      </c>
      <c r="F990" s="128">
        <f t="shared" ca="1" si="63"/>
        <v>98206.965233281677</v>
      </c>
    </row>
    <row r="991" spans="1:6" x14ac:dyDescent="0.3">
      <c r="A991" s="73">
        <v>42408</v>
      </c>
      <c r="B991" s="130">
        <v>1853.4399410000001</v>
      </c>
      <c r="C991" s="125">
        <f t="shared" si="60"/>
        <v>-1.259403731015063E-2</v>
      </c>
      <c r="D991" s="128">
        <f t="shared" si="61"/>
        <v>-12594.03731015063</v>
      </c>
      <c r="E991" s="128">
        <f t="shared" ca="1" si="62"/>
        <v>-88931.240147518372</v>
      </c>
      <c r="F991" s="128">
        <f t="shared" ca="1" si="63"/>
        <v>98206.965233281677</v>
      </c>
    </row>
    <row r="992" spans="1:6" x14ac:dyDescent="0.3">
      <c r="A992" s="73">
        <v>42405</v>
      </c>
      <c r="B992" s="130">
        <v>1880.0500489999999</v>
      </c>
      <c r="C992" s="125">
        <f t="shared" si="60"/>
        <v>-1.4080431413325156E-2</v>
      </c>
      <c r="D992" s="128">
        <f t="shared" si="61"/>
        <v>-14080.431413325156</v>
      </c>
      <c r="E992" s="128">
        <f t="shared" ca="1" si="62"/>
        <v>-88931.240147518372</v>
      </c>
      <c r="F992" s="128">
        <f t="shared" ca="1" si="63"/>
        <v>98206.965233281677</v>
      </c>
    </row>
    <row r="993" spans="1:6" x14ac:dyDescent="0.3">
      <c r="A993" s="73">
        <v>42404</v>
      </c>
      <c r="B993" s="130">
        <v>1915.4499510000001</v>
      </c>
      <c r="C993" s="125">
        <f t="shared" si="60"/>
        <v>2.4858325217675503E-2</v>
      </c>
      <c r="D993" s="128">
        <f t="shared" si="61"/>
        <v>24858.325217675505</v>
      </c>
      <c r="E993" s="128">
        <f t="shared" ca="1" si="62"/>
        <v>-88931.240147518372</v>
      </c>
      <c r="F993" s="128">
        <f t="shared" ca="1" si="63"/>
        <v>98206.965233281677</v>
      </c>
    </row>
    <row r="994" spans="1:6" x14ac:dyDescent="0.3">
      <c r="A994" s="73">
        <v>42403</v>
      </c>
      <c r="B994" s="130">
        <v>1912.530029</v>
      </c>
      <c r="C994" s="125">
        <f t="shared" si="60"/>
        <v>2.8612497113987168E-2</v>
      </c>
      <c r="D994" s="128">
        <f t="shared" si="61"/>
        <v>28612.497113987167</v>
      </c>
      <c r="E994" s="128">
        <f t="shared" ca="1" si="62"/>
        <v>-88931.240147518372</v>
      </c>
      <c r="F994" s="128">
        <f t="shared" ca="1" si="63"/>
        <v>98206.965233281677</v>
      </c>
    </row>
    <row r="995" spans="1:6" x14ac:dyDescent="0.3">
      <c r="A995" s="73">
        <v>42402</v>
      </c>
      <c r="B995" s="130">
        <v>1903.030029</v>
      </c>
      <c r="C995" s="125">
        <f t="shared" si="60"/>
        <v>1.1534432293917041E-2</v>
      </c>
      <c r="D995" s="128">
        <f t="shared" si="61"/>
        <v>11534.432293917042</v>
      </c>
      <c r="E995" s="128">
        <f t="shared" ca="1" si="62"/>
        <v>-88931.240147518372</v>
      </c>
      <c r="F995" s="128">
        <f t="shared" ca="1" si="63"/>
        <v>98206.965233281677</v>
      </c>
    </row>
    <row r="996" spans="1:6" x14ac:dyDescent="0.3">
      <c r="A996" s="73">
        <v>42401</v>
      </c>
      <c r="B996" s="130">
        <v>1939.380005</v>
      </c>
      <c r="C996" s="125">
        <f t="shared" si="60"/>
        <v>3.1404088847053258E-2</v>
      </c>
      <c r="D996" s="128">
        <f t="shared" si="61"/>
        <v>31404.088847053259</v>
      </c>
      <c r="E996" s="128">
        <f t="shared" ca="1" si="62"/>
        <v>-88931.240147518372</v>
      </c>
      <c r="F996" s="128">
        <f t="shared" ca="1" si="63"/>
        <v>98206.965233281677</v>
      </c>
    </row>
    <row r="997" spans="1:6" x14ac:dyDescent="0.3">
      <c r="A997" s="73">
        <v>42398</v>
      </c>
      <c r="B997" s="130">
        <v>1940.23999</v>
      </c>
      <c r="C997" s="125">
        <f t="shared" si="60"/>
        <v>9.574170755901612E-3</v>
      </c>
      <c r="D997" s="128">
        <f t="shared" si="61"/>
        <v>9574.1707559016122</v>
      </c>
      <c r="E997" s="128">
        <f t="shared" ca="1" si="62"/>
        <v>-88931.240147518372</v>
      </c>
      <c r="F997" s="128">
        <f t="shared" ca="1" si="63"/>
        <v>98206.965233281677</v>
      </c>
    </row>
    <row r="998" spans="1:6" x14ac:dyDescent="0.3">
      <c r="A998" s="73">
        <v>42397</v>
      </c>
      <c r="B998" s="130">
        <v>1893.3599850000001</v>
      </c>
      <c r="C998" s="125">
        <f t="shared" si="60"/>
        <v>1.6293649368075425E-3</v>
      </c>
      <c r="D998" s="128">
        <f t="shared" si="61"/>
        <v>1629.3649368075426</v>
      </c>
      <c r="E998" s="128">
        <f t="shared" ca="1" si="62"/>
        <v>-88931.240147518372</v>
      </c>
      <c r="F998" s="128">
        <f t="shared" ca="1" si="63"/>
        <v>98206.965233281677</v>
      </c>
    </row>
    <row r="999" spans="1:6" x14ac:dyDescent="0.3">
      <c r="A999" s="73">
        <v>42396</v>
      </c>
      <c r="B999" s="130">
        <v>1882.9499510000001</v>
      </c>
      <c r="C999" s="125">
        <f t="shared" si="60"/>
        <v>-2.8746415833295513E-2</v>
      </c>
      <c r="D999" s="128">
        <f t="shared" si="61"/>
        <v>-28746.415833295512</v>
      </c>
      <c r="E999" s="128">
        <f t="shared" ca="1" si="62"/>
        <v>-88931.240147518372</v>
      </c>
      <c r="F999" s="128">
        <f t="shared" ca="1" si="63"/>
        <v>98206.965233281677</v>
      </c>
    </row>
    <row r="1000" spans="1:6" x14ac:dyDescent="0.3">
      <c r="A1000" s="73">
        <v>42395</v>
      </c>
      <c r="B1000" s="130">
        <v>1903.630005</v>
      </c>
      <c r="C1000" s="125">
        <f t="shared" si="60"/>
        <v>-1.0417607251568706E-2</v>
      </c>
      <c r="D1000" s="128">
        <f t="shared" si="61"/>
        <v>-10417.607251568706</v>
      </c>
      <c r="E1000" s="128">
        <f t="shared" ca="1" si="62"/>
        <v>-88931.240147518372</v>
      </c>
      <c r="F1000" s="128">
        <f t="shared" ca="1" si="63"/>
        <v>98206.965233281677</v>
      </c>
    </row>
    <row r="1001" spans="1:6" x14ac:dyDescent="0.3">
      <c r="A1001" s="73">
        <v>42394</v>
      </c>
      <c r="B1001" s="130">
        <v>1877.079956</v>
      </c>
      <c r="C1001" s="125">
        <f t="shared" si="60"/>
        <v>-2.3386769364569626E-2</v>
      </c>
      <c r="D1001" s="128">
        <f t="shared" si="61"/>
        <v>-23386.769364569627</v>
      </c>
      <c r="E1001" s="128">
        <f t="shared" ca="1" si="62"/>
        <v>-88931.240147518372</v>
      </c>
      <c r="F1001" s="128">
        <f t="shared" ca="1" si="63"/>
        <v>98206.965233281677</v>
      </c>
    </row>
    <row r="1002" spans="1:6" x14ac:dyDescent="0.3">
      <c r="A1002" s="73">
        <v>42391</v>
      </c>
      <c r="B1002" s="130">
        <v>1906.900024</v>
      </c>
      <c r="C1002" s="125">
        <f t="shared" si="60"/>
        <v>-1.8624944101018559E-2</v>
      </c>
      <c r="D1002" s="128">
        <f t="shared" si="61"/>
        <v>-18624.944101018558</v>
      </c>
      <c r="E1002" s="128">
        <f t="shared" ca="1" si="62"/>
        <v>-88931.240147518372</v>
      </c>
      <c r="F1002" s="128">
        <f t="shared" ca="1" si="63"/>
        <v>98206.965233281677</v>
      </c>
    </row>
    <row r="1003" spans="1:6" x14ac:dyDescent="0.3">
      <c r="A1003" s="73">
        <v>42390</v>
      </c>
      <c r="B1003" s="130">
        <v>1868.98999</v>
      </c>
      <c r="C1003" s="125">
        <f t="shared" si="60"/>
        <v>-6.0931747304715178E-2</v>
      </c>
      <c r="D1003" s="128">
        <f t="shared" si="61"/>
        <v>-60931.74730471518</v>
      </c>
      <c r="E1003" s="128">
        <f t="shared" ca="1" si="62"/>
        <v>-88931.240147518372</v>
      </c>
      <c r="F1003" s="128">
        <f t="shared" ca="1" si="63"/>
        <v>98206.965233281677</v>
      </c>
    </row>
    <row r="1004" spans="1:6" x14ac:dyDescent="0.3">
      <c r="A1004" s="73">
        <v>42389</v>
      </c>
      <c r="B1004" s="130">
        <v>1859.329956</v>
      </c>
      <c r="C1004" s="125">
        <f t="shared" si="60"/>
        <v>-7.8037996560478162E-2</v>
      </c>
      <c r="D1004" s="128">
        <f t="shared" si="61"/>
        <v>-78037.996560478161</v>
      </c>
      <c r="E1004" s="128">
        <f t="shared" ca="1" si="62"/>
        <v>-88931.240147518372</v>
      </c>
      <c r="F1004" s="128">
        <f t="shared" ca="1" si="63"/>
        <v>98206.965233281677</v>
      </c>
    </row>
    <row r="1005" spans="1:6" x14ac:dyDescent="0.3">
      <c r="A1005" s="73">
        <v>42388</v>
      </c>
      <c r="B1005" s="130">
        <v>1881.329956</v>
      </c>
      <c r="C1005" s="125">
        <f t="shared" si="60"/>
        <v>-6.5251992776441226E-2</v>
      </c>
      <c r="D1005" s="128">
        <f t="shared" si="61"/>
        <v>-65251.992776441228</v>
      </c>
      <c r="E1005" s="128">
        <f t="shared" ca="1" si="62"/>
        <v>-88931.240147518372</v>
      </c>
      <c r="F1005" s="128">
        <f t="shared" ca="1" si="63"/>
        <v>98206.965233281677</v>
      </c>
    </row>
    <row r="1006" spans="1:6" x14ac:dyDescent="0.3">
      <c r="A1006" s="73">
        <v>42384</v>
      </c>
      <c r="B1006" s="130">
        <v>1880.329956</v>
      </c>
      <c r="C1006" s="125">
        <f t="shared" si="60"/>
        <v>-8.0046375981064122E-2</v>
      </c>
      <c r="D1006" s="128">
        <f t="shared" si="61"/>
        <v>-80046.37598106412</v>
      </c>
      <c r="E1006" s="128">
        <f t="shared" ca="1" si="62"/>
        <v>-88931.240147518372</v>
      </c>
      <c r="F1006" s="128">
        <f t="shared" ca="1" si="63"/>
        <v>98206.965233281677</v>
      </c>
    </row>
    <row r="1007" spans="1:6" x14ac:dyDescent="0.3">
      <c r="A1007" s="73">
        <v>42383</v>
      </c>
      <c r="B1007" s="130">
        <v>1921.839966</v>
      </c>
      <c r="C1007" s="125">
        <f t="shared" si="60"/>
        <v>-6.858722358733671E-2</v>
      </c>
      <c r="D1007" s="128">
        <f t="shared" si="61"/>
        <v>-68587.223587336703</v>
      </c>
      <c r="E1007" s="128">
        <f t="shared" ca="1" si="62"/>
        <v>-88931.240147518372</v>
      </c>
      <c r="F1007" s="128">
        <f t="shared" ca="1" si="63"/>
        <v>98206.965233281677</v>
      </c>
    </row>
    <row r="1008" spans="1:6" x14ac:dyDescent="0.3">
      <c r="A1008" s="73">
        <v>42382</v>
      </c>
      <c r="B1008" s="130">
        <v>1890.280029</v>
      </c>
      <c r="C1008" s="125">
        <f t="shared" si="60"/>
        <v>-9.0494461169909224E-2</v>
      </c>
      <c r="D1008" s="128">
        <f t="shared" si="61"/>
        <v>-90494.46116990922</v>
      </c>
      <c r="E1008" s="128">
        <f t="shared" ca="1" si="62"/>
        <v>-88931.240147518372</v>
      </c>
      <c r="F1008" s="128">
        <f t="shared" ca="1" si="63"/>
        <v>98206.965233281677</v>
      </c>
    </row>
    <row r="1009" spans="1:6" x14ac:dyDescent="0.3">
      <c r="A1009" s="73">
        <v>42381</v>
      </c>
      <c r="B1009" s="130">
        <v>1938.6800539999999</v>
      </c>
      <c r="C1009" s="125">
        <f t="shared" si="60"/>
        <v>-5.7291488451252204E-2</v>
      </c>
      <c r="D1009" s="128">
        <f t="shared" si="61"/>
        <v>-57291.488451252204</v>
      </c>
      <c r="E1009" s="128">
        <f t="shared" ca="1" si="62"/>
        <v>-78711.586489128444</v>
      </c>
      <c r="F1009" s="128">
        <f t="shared" ca="1" si="63"/>
        <v>97143.549571791315</v>
      </c>
    </row>
    <row r="1010" spans="1:6" x14ac:dyDescent="0.3">
      <c r="A1010" s="73">
        <v>42380</v>
      </c>
      <c r="B1010" s="130">
        <v>1923.670044</v>
      </c>
      <c r="C1010" s="125">
        <f t="shared" si="60"/>
        <v>-6.6628147961067974E-2</v>
      </c>
      <c r="D1010" s="128">
        <f t="shared" si="61"/>
        <v>-66628.147961067967</v>
      </c>
      <c r="E1010" s="128">
        <f t="shared" ca="1" si="62"/>
        <v>-78711.586489128444</v>
      </c>
      <c r="F1010" s="128">
        <f t="shared" ca="1" si="63"/>
        <v>97143.549571791315</v>
      </c>
    </row>
    <row r="1011" spans="1:6" x14ac:dyDescent="0.3">
      <c r="A1011" s="73">
        <v>42377</v>
      </c>
      <c r="B1011" s="130">
        <v>1922.030029</v>
      </c>
      <c r="C1011" s="125">
        <f t="shared" si="60"/>
        <v>-6.8914739359452915E-2</v>
      </c>
      <c r="D1011" s="128">
        <f t="shared" si="61"/>
        <v>-68914.739359452913</v>
      </c>
      <c r="E1011" s="128">
        <f t="shared" ca="1" si="62"/>
        <v>-78711.586489128444</v>
      </c>
      <c r="F1011" s="128">
        <f t="shared" ca="1" si="63"/>
        <v>97143.549571791315</v>
      </c>
    </row>
    <row r="1012" spans="1:6" x14ac:dyDescent="0.3">
      <c r="A1012" s="73">
        <v>42376</v>
      </c>
      <c r="B1012" s="130">
        <v>1943.089966</v>
      </c>
      <c r="C1012" s="125">
        <f t="shared" si="60"/>
        <v>-4.7023745500761938E-2</v>
      </c>
      <c r="D1012" s="128">
        <f t="shared" si="61"/>
        <v>-47023.745500761936</v>
      </c>
      <c r="E1012" s="128">
        <f t="shared" ca="1" si="62"/>
        <v>-78711.586489128444</v>
      </c>
      <c r="F1012" s="128">
        <f t="shared" ca="1" si="63"/>
        <v>97143.549571791315</v>
      </c>
    </row>
    <row r="1013" spans="1:6" x14ac:dyDescent="0.3">
      <c r="A1013" s="73">
        <v>42375</v>
      </c>
      <c r="B1013" s="130">
        <v>1990.26001</v>
      </c>
      <c r="C1013" s="125">
        <f t="shared" si="60"/>
        <v>-1.5283385020012807E-2</v>
      </c>
      <c r="D1013" s="128">
        <f t="shared" si="61"/>
        <v>-15283.385020012807</v>
      </c>
      <c r="E1013" s="128">
        <f t="shared" ca="1" si="62"/>
        <v>-78711.586489128444</v>
      </c>
      <c r="F1013" s="128">
        <f t="shared" ca="1" si="63"/>
        <v>97143.549571791315</v>
      </c>
    </row>
    <row r="1014" spans="1:6" x14ac:dyDescent="0.3">
      <c r="A1014" s="73">
        <v>42374</v>
      </c>
      <c r="B1014" s="130">
        <v>2016.709961</v>
      </c>
      <c r="C1014" s="125">
        <f t="shared" si="60"/>
        <v>5.5645143363860505E-3</v>
      </c>
      <c r="D1014" s="128">
        <f t="shared" si="61"/>
        <v>5564.5143363860507</v>
      </c>
      <c r="E1014" s="128">
        <f t="shared" ca="1" si="62"/>
        <v>-78711.586489128444</v>
      </c>
      <c r="F1014" s="128">
        <f t="shared" ca="1" si="63"/>
        <v>97143.549571791315</v>
      </c>
    </row>
    <row r="1015" spans="1:6" x14ac:dyDescent="0.3">
      <c r="A1015" s="73">
        <v>42373</v>
      </c>
      <c r="B1015" s="130">
        <v>2012.660034</v>
      </c>
      <c r="C1015" s="125">
        <f t="shared" si="60"/>
        <v>-1.4315159379434061E-2</v>
      </c>
      <c r="D1015" s="128">
        <f t="shared" si="61"/>
        <v>-14315.159379434061</v>
      </c>
      <c r="E1015" s="128">
        <f t="shared" ca="1" si="62"/>
        <v>-78711.586489128444</v>
      </c>
      <c r="F1015" s="128">
        <f t="shared" ca="1" si="63"/>
        <v>97143.549571791315</v>
      </c>
    </row>
    <row r="1016" spans="1:6" x14ac:dyDescent="0.3">
      <c r="A1016" s="73">
        <v>42369</v>
      </c>
      <c r="B1016" s="130">
        <v>2043.9399410000001</v>
      </c>
      <c r="C1016" s="125">
        <f t="shared" si="60"/>
        <v>-1.4051684720962299E-2</v>
      </c>
      <c r="D1016" s="128">
        <f t="shared" si="61"/>
        <v>-14051.684720962299</v>
      </c>
      <c r="E1016" s="128">
        <f t="shared" ca="1" si="62"/>
        <v>-78711.586489128444</v>
      </c>
      <c r="F1016" s="128">
        <f t="shared" ca="1" si="63"/>
        <v>97143.549571791315</v>
      </c>
    </row>
    <row r="1017" spans="1:6" x14ac:dyDescent="0.3">
      <c r="A1017" s="73">
        <v>42368</v>
      </c>
      <c r="B1017" s="130">
        <v>2063.360107</v>
      </c>
      <c r="C1017" s="125">
        <f t="shared" si="60"/>
        <v>9.763127648417802E-3</v>
      </c>
      <c r="D1017" s="128">
        <f t="shared" si="61"/>
        <v>9763.1276484178015</v>
      </c>
      <c r="E1017" s="128">
        <f t="shared" ca="1" si="62"/>
        <v>-78711.586489128444</v>
      </c>
      <c r="F1017" s="128">
        <f t="shared" ca="1" si="63"/>
        <v>97143.549571791315</v>
      </c>
    </row>
    <row r="1018" spans="1:6" x14ac:dyDescent="0.3">
      <c r="A1018" s="73">
        <v>42367</v>
      </c>
      <c r="B1018" s="130">
        <v>2078.360107</v>
      </c>
      <c r="C1018" s="125">
        <f t="shared" si="60"/>
        <v>2.7903977193356244E-2</v>
      </c>
      <c r="D1018" s="128">
        <f t="shared" si="61"/>
        <v>27903.977193356244</v>
      </c>
      <c r="E1018" s="128">
        <f t="shared" ca="1" si="62"/>
        <v>-78711.586489128444</v>
      </c>
      <c r="F1018" s="128">
        <f t="shared" ca="1" si="63"/>
        <v>97143.549571791315</v>
      </c>
    </row>
    <row r="1019" spans="1:6" x14ac:dyDescent="0.3">
      <c r="A1019" s="73">
        <v>42366</v>
      </c>
      <c r="B1019" s="130">
        <v>2056.5</v>
      </c>
      <c r="C1019" s="125">
        <f t="shared" si="60"/>
        <v>2.1929369405053079E-2</v>
      </c>
      <c r="D1019" s="128">
        <f t="shared" si="61"/>
        <v>21929.369405053079</v>
      </c>
      <c r="E1019" s="128">
        <f t="shared" ca="1" si="62"/>
        <v>-78711.586489128444</v>
      </c>
      <c r="F1019" s="128">
        <f t="shared" ca="1" si="63"/>
        <v>97143.549571791315</v>
      </c>
    </row>
    <row r="1020" spans="1:6" x14ac:dyDescent="0.3">
      <c r="A1020" s="73">
        <v>42362</v>
      </c>
      <c r="B1020" s="130">
        <v>2060.98999</v>
      </c>
      <c r="C1020" s="125">
        <f t="shared" si="60"/>
        <v>4.2685323211193449E-3</v>
      </c>
      <c r="D1020" s="128">
        <f t="shared" si="61"/>
        <v>4268.5323211193445</v>
      </c>
      <c r="E1020" s="128">
        <f t="shared" ca="1" si="62"/>
        <v>-78711.586489128444</v>
      </c>
      <c r="F1020" s="128">
        <f t="shared" ca="1" si="63"/>
        <v>97143.549571791315</v>
      </c>
    </row>
    <row r="1021" spans="1:6" x14ac:dyDescent="0.3">
      <c r="A1021" s="73">
        <v>42361</v>
      </c>
      <c r="B1021" s="130">
        <v>2064.290039</v>
      </c>
      <c r="C1021" s="125">
        <f t="shared" si="60"/>
        <v>8.1411805123536851E-3</v>
      </c>
      <c r="D1021" s="128">
        <f t="shared" si="61"/>
        <v>8141.1805123536851</v>
      </c>
      <c r="E1021" s="128">
        <f t="shared" ca="1" si="62"/>
        <v>-78711.586489128444</v>
      </c>
      <c r="F1021" s="128">
        <f t="shared" ca="1" si="63"/>
        <v>97143.549571791315</v>
      </c>
    </row>
    <row r="1022" spans="1:6" x14ac:dyDescent="0.3">
      <c r="A1022" s="73">
        <v>42360</v>
      </c>
      <c r="B1022" s="130">
        <v>2038.969971</v>
      </c>
      <c r="C1022" s="125">
        <f t="shared" si="60"/>
        <v>-1.1930720710071507E-2</v>
      </c>
      <c r="D1022" s="128">
        <f t="shared" si="61"/>
        <v>-11930.720710071508</v>
      </c>
      <c r="E1022" s="128">
        <f t="shared" ca="1" si="62"/>
        <v>-78711.586489128444</v>
      </c>
      <c r="F1022" s="128">
        <f t="shared" ca="1" si="63"/>
        <v>97143.549571791315</v>
      </c>
    </row>
    <row r="1023" spans="1:6" x14ac:dyDescent="0.3">
      <c r="A1023" s="73">
        <v>42359</v>
      </c>
      <c r="B1023" s="130">
        <v>2021.150024</v>
      </c>
      <c r="C1023" s="125">
        <f t="shared" si="60"/>
        <v>-2.6922560226312009E-2</v>
      </c>
      <c r="D1023" s="128">
        <f t="shared" si="61"/>
        <v>-26922.560226312009</v>
      </c>
      <c r="E1023" s="128">
        <f t="shared" ca="1" si="62"/>
        <v>-78711.586489128444</v>
      </c>
      <c r="F1023" s="128">
        <f t="shared" ca="1" si="63"/>
        <v>97143.549571791315</v>
      </c>
    </row>
    <row r="1024" spans="1:6" x14ac:dyDescent="0.3">
      <c r="A1024" s="73">
        <v>42356</v>
      </c>
      <c r="B1024" s="130">
        <v>2005.5500489999999</v>
      </c>
      <c r="C1024" s="125">
        <f t="shared" si="60"/>
        <v>-4.1181960247329119E-2</v>
      </c>
      <c r="D1024" s="128">
        <f t="shared" si="61"/>
        <v>-41181.960247329116</v>
      </c>
      <c r="E1024" s="128">
        <f t="shared" ca="1" si="62"/>
        <v>-78711.586489128444</v>
      </c>
      <c r="F1024" s="128">
        <f t="shared" ca="1" si="63"/>
        <v>97143.549571791315</v>
      </c>
    </row>
    <row r="1025" spans="1:6" x14ac:dyDescent="0.3">
      <c r="A1025" s="73">
        <v>42355</v>
      </c>
      <c r="B1025" s="130">
        <v>2041.8900149999999</v>
      </c>
      <c r="C1025" s="125">
        <f t="shared" si="60"/>
        <v>-3.7714803518392737E-3</v>
      </c>
      <c r="D1025" s="128">
        <f t="shared" si="61"/>
        <v>-3771.4803518392737</v>
      </c>
      <c r="E1025" s="128">
        <f t="shared" ca="1" si="62"/>
        <v>-78711.586489128444</v>
      </c>
      <c r="F1025" s="128">
        <f t="shared" ca="1" si="63"/>
        <v>97143.549571791315</v>
      </c>
    </row>
    <row r="1026" spans="1:6" x14ac:dyDescent="0.3">
      <c r="A1026" s="73">
        <v>42354</v>
      </c>
      <c r="B1026" s="130">
        <v>2073.070068</v>
      </c>
      <c r="C1026" s="125">
        <f t="shared" si="60"/>
        <v>-3.0968554943382465E-3</v>
      </c>
      <c r="D1026" s="128">
        <f t="shared" si="61"/>
        <v>-3096.8554943382464</v>
      </c>
      <c r="E1026" s="128">
        <f t="shared" ca="1" si="62"/>
        <v>-78711.586489128444</v>
      </c>
      <c r="F1026" s="128">
        <f t="shared" ca="1" si="63"/>
        <v>97143.549571791315</v>
      </c>
    </row>
    <row r="1027" spans="1:6" x14ac:dyDescent="0.3">
      <c r="A1027" s="73">
        <v>42353</v>
      </c>
      <c r="B1027" s="130">
        <v>2043.410034</v>
      </c>
      <c r="C1027" s="125">
        <f t="shared" si="60"/>
        <v>-2.8164656784724351E-2</v>
      </c>
      <c r="D1027" s="128">
        <f t="shared" si="61"/>
        <v>-28164.65678472435</v>
      </c>
      <c r="E1027" s="128">
        <f t="shared" ca="1" si="62"/>
        <v>-78711.586489128444</v>
      </c>
      <c r="F1027" s="128">
        <f t="shared" ca="1" si="63"/>
        <v>97143.549571791315</v>
      </c>
    </row>
    <row r="1028" spans="1:6" x14ac:dyDescent="0.3">
      <c r="A1028" s="73">
        <v>42352</v>
      </c>
      <c r="B1028" s="130">
        <v>2021.9399410000001</v>
      </c>
      <c r="C1028" s="125">
        <f t="shared" si="60"/>
        <v>-2.8105024237165765E-2</v>
      </c>
      <c r="D1028" s="128">
        <f t="shared" si="61"/>
        <v>-28105.024237165766</v>
      </c>
      <c r="E1028" s="128">
        <f t="shared" ca="1" si="62"/>
        <v>-78711.586489128444</v>
      </c>
      <c r="F1028" s="128">
        <f t="shared" ca="1" si="63"/>
        <v>97143.549571791315</v>
      </c>
    </row>
    <row r="1029" spans="1:6" x14ac:dyDescent="0.3">
      <c r="A1029" s="73">
        <v>42349</v>
      </c>
      <c r="B1029" s="130">
        <v>2012.369995</v>
      </c>
      <c r="C1029" s="125">
        <f t="shared" si="60"/>
        <v>-3.7194266340151216E-2</v>
      </c>
      <c r="D1029" s="128">
        <f t="shared" si="61"/>
        <v>-37194.266340151218</v>
      </c>
      <c r="E1029" s="128">
        <f t="shared" ca="1" si="62"/>
        <v>-78711.586489128444</v>
      </c>
      <c r="F1029" s="128">
        <f t="shared" ca="1" si="63"/>
        <v>97143.549571791315</v>
      </c>
    </row>
    <row r="1030" spans="1:6" x14ac:dyDescent="0.3">
      <c r="A1030" s="73">
        <v>42348</v>
      </c>
      <c r="B1030" s="130">
        <v>2052.2299800000001</v>
      </c>
      <c r="C1030" s="125">
        <f t="shared" si="60"/>
        <v>-1.7540648746807608E-2</v>
      </c>
      <c r="D1030" s="128">
        <f t="shared" si="61"/>
        <v>-17540.648746807608</v>
      </c>
      <c r="E1030" s="128">
        <f t="shared" ca="1" si="62"/>
        <v>-78711.586489128444</v>
      </c>
      <c r="F1030" s="128">
        <f t="shared" ca="1" si="63"/>
        <v>97143.549571791315</v>
      </c>
    </row>
    <row r="1031" spans="1:6" x14ac:dyDescent="0.3">
      <c r="A1031" s="73">
        <v>42347</v>
      </c>
      <c r="B1031" s="130">
        <v>2047.619995</v>
      </c>
      <c r="C1031" s="125">
        <f t="shared" si="60"/>
        <v>-1.9874158805314623E-2</v>
      </c>
      <c r="D1031" s="128">
        <f t="shared" si="61"/>
        <v>-19874.158805314622</v>
      </c>
      <c r="E1031" s="128">
        <f t="shared" ca="1" si="62"/>
        <v>-78711.586489128444</v>
      </c>
      <c r="F1031" s="128">
        <f t="shared" ca="1" si="63"/>
        <v>97143.549571791315</v>
      </c>
    </row>
    <row r="1032" spans="1:6" x14ac:dyDescent="0.3">
      <c r="A1032" s="73">
        <v>42346</v>
      </c>
      <c r="B1032" s="130">
        <v>2063.5900879999999</v>
      </c>
      <c r="C1032" s="125">
        <f t="shared" ref="C1032:C1095" si="64">B1032/B1042-1</f>
        <v>-1.1022768742300237E-2</v>
      </c>
      <c r="D1032" s="128">
        <f t="shared" ref="D1032:D1095" si="65">C1032*$B$5</f>
        <v>-11022.768742300237</v>
      </c>
      <c r="E1032" s="128">
        <f t="shared" ref="E1032:E1095" ca="1" si="66">_xlfn.PERCENTILE.INC(OFFSET(D1032,0,0,Window),1-VaRLevel)</f>
        <v>-78711.586489128444</v>
      </c>
      <c r="F1032" s="128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0">
        <v>2077.070068</v>
      </c>
      <c r="C1033" s="125">
        <f t="shared" si="64"/>
        <v>-5.7917040986387169E-3</v>
      </c>
      <c r="D1033" s="128">
        <f t="shared" si="65"/>
        <v>-5791.7040986387174</v>
      </c>
      <c r="E1033" s="128">
        <f t="shared" ca="1" si="66"/>
        <v>-78711.586489128444</v>
      </c>
      <c r="F1033" s="128">
        <f t="shared" ca="1" si="67"/>
        <v>97143.549571791315</v>
      </c>
    </row>
    <row r="1034" spans="1:6" x14ac:dyDescent="0.3">
      <c r="A1034" s="73">
        <v>42342</v>
      </c>
      <c r="B1034" s="130">
        <v>2091.6899410000001</v>
      </c>
      <c r="C1034" s="125">
        <f t="shared" si="64"/>
        <v>5.0210216266313168E-3</v>
      </c>
      <c r="D1034" s="128">
        <f t="shared" si="65"/>
        <v>5021.0216266313164</v>
      </c>
      <c r="E1034" s="128">
        <f t="shared" ca="1" si="66"/>
        <v>-78711.586489128444</v>
      </c>
      <c r="F1034" s="128">
        <f t="shared" ca="1" si="67"/>
        <v>97143.549571791315</v>
      </c>
    </row>
    <row r="1035" spans="1:6" x14ac:dyDescent="0.3">
      <c r="A1035" s="73">
        <v>42341</v>
      </c>
      <c r="B1035" s="130">
        <v>2049.6201169999999</v>
      </c>
      <c r="C1035" s="125">
        <f t="shared" si="64"/>
        <v>-1.6298850885826166E-2</v>
      </c>
      <c r="D1035" s="128">
        <f t="shared" si="65"/>
        <v>-16298.850885826167</v>
      </c>
      <c r="E1035" s="128">
        <f t="shared" ca="1" si="66"/>
        <v>-78711.586489128444</v>
      </c>
      <c r="F1035" s="128">
        <f t="shared" ca="1" si="67"/>
        <v>97143.549571791315</v>
      </c>
    </row>
    <row r="1036" spans="1:6" x14ac:dyDescent="0.3">
      <c r="A1036" s="73">
        <v>42340</v>
      </c>
      <c r="B1036" s="130">
        <v>2079.51001</v>
      </c>
      <c r="C1036" s="125">
        <f t="shared" si="64"/>
        <v>1.4177478900368357E-2</v>
      </c>
      <c r="D1036" s="128">
        <f t="shared" si="65"/>
        <v>14177.478900368356</v>
      </c>
      <c r="E1036" s="128">
        <f t="shared" ca="1" si="66"/>
        <v>-78711.586489128444</v>
      </c>
      <c r="F1036" s="128">
        <f t="shared" ca="1" si="67"/>
        <v>97143.549571791315</v>
      </c>
    </row>
    <row r="1037" spans="1:6" x14ac:dyDescent="0.3">
      <c r="A1037" s="73">
        <v>42339</v>
      </c>
      <c r="B1037" s="130">
        <v>2102.6298830000001</v>
      </c>
      <c r="C1037" s="125">
        <f t="shared" si="64"/>
        <v>2.4079575402517595E-2</v>
      </c>
      <c r="D1037" s="128">
        <f t="shared" si="65"/>
        <v>24079.575402517596</v>
      </c>
      <c r="E1037" s="128">
        <f t="shared" ca="1" si="66"/>
        <v>-78711.586489128444</v>
      </c>
      <c r="F1037" s="128">
        <f t="shared" ca="1" si="67"/>
        <v>97143.549571791315</v>
      </c>
    </row>
    <row r="1038" spans="1:6" x14ac:dyDescent="0.3">
      <c r="A1038" s="73">
        <v>42338</v>
      </c>
      <c r="B1038" s="130">
        <v>2080.4099120000001</v>
      </c>
      <c r="C1038" s="125">
        <f t="shared" si="64"/>
        <v>2.8358248919462037E-2</v>
      </c>
      <c r="D1038" s="128">
        <f t="shared" si="65"/>
        <v>28358.248919462036</v>
      </c>
      <c r="E1038" s="128">
        <f t="shared" ca="1" si="66"/>
        <v>-78711.586489128444</v>
      </c>
      <c r="F1038" s="128">
        <f t="shared" ca="1" si="67"/>
        <v>97143.549571791315</v>
      </c>
    </row>
    <row r="1039" spans="1:6" x14ac:dyDescent="0.3">
      <c r="A1039" s="73">
        <v>42335</v>
      </c>
      <c r="B1039" s="130">
        <v>2090.110107</v>
      </c>
      <c r="C1039" s="125">
        <f t="shared" si="64"/>
        <v>2.1574185655533151E-2</v>
      </c>
      <c r="D1039" s="128">
        <f t="shared" si="65"/>
        <v>21574.185655533151</v>
      </c>
      <c r="E1039" s="128">
        <f t="shared" ca="1" si="66"/>
        <v>-78711.586489128444</v>
      </c>
      <c r="F1039" s="128">
        <f t="shared" ca="1" si="67"/>
        <v>97143.549571791315</v>
      </c>
    </row>
    <row r="1040" spans="1:6" x14ac:dyDescent="0.3">
      <c r="A1040" s="73">
        <v>42333</v>
      </c>
      <c r="B1040" s="130">
        <v>2088.8701169999999</v>
      </c>
      <c r="C1040" s="125">
        <f t="shared" si="64"/>
        <v>6.6843937349396754E-3</v>
      </c>
      <c r="D1040" s="128">
        <f t="shared" si="65"/>
        <v>6684.3937349396756</v>
      </c>
      <c r="E1040" s="128">
        <f t="shared" ca="1" si="66"/>
        <v>-78711.586489128444</v>
      </c>
      <c r="F1040" s="128">
        <f t="shared" ca="1" si="67"/>
        <v>97143.549571791315</v>
      </c>
    </row>
    <row r="1041" spans="1:6" x14ac:dyDescent="0.3">
      <c r="A1041" s="73">
        <v>42332</v>
      </c>
      <c r="B1041" s="130">
        <v>2089.139893</v>
      </c>
      <c r="C1041" s="125">
        <f t="shared" si="64"/>
        <v>3.5643228212081102E-3</v>
      </c>
      <c r="D1041" s="128">
        <f t="shared" si="65"/>
        <v>3564.3228212081103</v>
      </c>
      <c r="E1041" s="128">
        <f t="shared" ca="1" si="66"/>
        <v>-78711.586489128444</v>
      </c>
      <c r="F1041" s="128">
        <f t="shared" ca="1" si="67"/>
        <v>97143.549571791315</v>
      </c>
    </row>
    <row r="1042" spans="1:6" x14ac:dyDescent="0.3">
      <c r="A1042" s="73">
        <v>42331</v>
      </c>
      <c r="B1042" s="130">
        <v>2086.5900879999999</v>
      </c>
      <c r="C1042" s="125">
        <f t="shared" si="64"/>
        <v>3.8535970226882821E-3</v>
      </c>
      <c r="D1042" s="128">
        <f t="shared" si="65"/>
        <v>3853.5970226882819</v>
      </c>
      <c r="E1042" s="128">
        <f t="shared" ca="1" si="66"/>
        <v>-78711.586489128444</v>
      </c>
      <c r="F1042" s="128">
        <f t="shared" ca="1" si="67"/>
        <v>97143.549571791315</v>
      </c>
    </row>
    <row r="1043" spans="1:6" x14ac:dyDescent="0.3">
      <c r="A1043" s="73">
        <v>42328</v>
      </c>
      <c r="B1043" s="130">
        <v>2089.169922</v>
      </c>
      <c r="C1043" s="125">
        <f t="shared" si="64"/>
        <v>-4.778024597048014E-3</v>
      </c>
      <c r="D1043" s="128">
        <f t="shared" si="65"/>
        <v>-4778.0245970480137</v>
      </c>
      <c r="E1043" s="128">
        <f t="shared" ca="1" si="66"/>
        <v>-78711.586489128444</v>
      </c>
      <c r="F1043" s="128">
        <f t="shared" ca="1" si="67"/>
        <v>97143.549571791315</v>
      </c>
    </row>
    <row r="1044" spans="1:6" x14ac:dyDescent="0.3">
      <c r="A1044" s="73">
        <v>42327</v>
      </c>
      <c r="B1044" s="130">
        <v>2081.23999</v>
      </c>
      <c r="C1044" s="125">
        <f t="shared" si="64"/>
        <v>-8.9002693447963743E-3</v>
      </c>
      <c r="D1044" s="128">
        <f t="shared" si="65"/>
        <v>-8900.2693447963738</v>
      </c>
      <c r="E1044" s="128">
        <f t="shared" ca="1" si="66"/>
        <v>-78711.586489128444</v>
      </c>
      <c r="F1044" s="128">
        <f t="shared" ca="1" si="67"/>
        <v>97143.549571791315</v>
      </c>
    </row>
    <row r="1045" spans="1:6" x14ac:dyDescent="0.3">
      <c r="A1045" s="73">
        <v>42326</v>
      </c>
      <c r="B1045" s="130">
        <v>2083.580078</v>
      </c>
      <c r="C1045" s="125">
        <f t="shared" si="64"/>
        <v>-8.9092381591463488E-3</v>
      </c>
      <c r="D1045" s="128">
        <f t="shared" si="65"/>
        <v>-8909.2381591463491</v>
      </c>
      <c r="E1045" s="128">
        <f t="shared" ca="1" si="66"/>
        <v>-78711.586489128444</v>
      </c>
      <c r="F1045" s="128">
        <f t="shared" ca="1" si="67"/>
        <v>97143.549571791315</v>
      </c>
    </row>
    <row r="1046" spans="1:6" x14ac:dyDescent="0.3">
      <c r="A1046" s="73">
        <v>42325</v>
      </c>
      <c r="B1046" s="130">
        <v>2050.4399410000001</v>
      </c>
      <c r="C1046" s="125">
        <f t="shared" si="64"/>
        <v>-2.8130807759491838E-2</v>
      </c>
      <c r="D1046" s="128">
        <f t="shared" si="65"/>
        <v>-28130.80775949184</v>
      </c>
      <c r="E1046" s="128">
        <f t="shared" ca="1" si="66"/>
        <v>-78711.586489128444</v>
      </c>
      <c r="F1046" s="128">
        <f t="shared" ca="1" si="67"/>
        <v>97143.549571791315</v>
      </c>
    </row>
    <row r="1047" spans="1:6" x14ac:dyDescent="0.3">
      <c r="A1047" s="73">
        <v>42324</v>
      </c>
      <c r="B1047" s="130">
        <v>2053.1899410000001</v>
      </c>
      <c r="C1047" s="125">
        <f t="shared" si="64"/>
        <v>-2.4172480129059815E-2</v>
      </c>
      <c r="D1047" s="128">
        <f t="shared" si="65"/>
        <v>-24172.480129059815</v>
      </c>
      <c r="E1047" s="128">
        <f t="shared" ca="1" si="66"/>
        <v>-78711.586489128444</v>
      </c>
      <c r="F1047" s="128">
        <f t="shared" ca="1" si="67"/>
        <v>97143.549571791315</v>
      </c>
    </row>
    <row r="1048" spans="1:6" x14ac:dyDescent="0.3">
      <c r="A1048" s="73">
        <v>42321</v>
      </c>
      <c r="B1048" s="130">
        <v>2023.040039</v>
      </c>
      <c r="C1048" s="125">
        <f t="shared" si="64"/>
        <v>-2.7085288310765843E-2</v>
      </c>
      <c r="D1048" s="128">
        <f t="shared" si="65"/>
        <v>-27085.288310765842</v>
      </c>
      <c r="E1048" s="128">
        <f t="shared" ca="1" si="66"/>
        <v>-78711.586489128444</v>
      </c>
      <c r="F1048" s="128">
        <f t="shared" ca="1" si="67"/>
        <v>97143.549571791315</v>
      </c>
    </row>
    <row r="1049" spans="1:6" x14ac:dyDescent="0.3">
      <c r="A1049" s="73">
        <v>42320</v>
      </c>
      <c r="B1049" s="130">
        <v>2045.969971</v>
      </c>
      <c r="C1049" s="125">
        <f t="shared" si="64"/>
        <v>-2.0790530738135082E-2</v>
      </c>
      <c r="D1049" s="128">
        <f t="shared" si="65"/>
        <v>-20790.530738135083</v>
      </c>
      <c r="E1049" s="128">
        <f t="shared" ca="1" si="66"/>
        <v>-78711.586489128444</v>
      </c>
      <c r="F1049" s="128">
        <f t="shared" ca="1" si="67"/>
        <v>97143.549571791315</v>
      </c>
    </row>
    <row r="1050" spans="1:6" x14ac:dyDescent="0.3">
      <c r="A1050" s="73">
        <v>42319</v>
      </c>
      <c r="B1050" s="130">
        <v>2075</v>
      </c>
      <c r="C1050" s="125">
        <f t="shared" si="64"/>
        <v>-7.3433144116320515E-3</v>
      </c>
      <c r="D1050" s="128">
        <f t="shared" si="65"/>
        <v>-7343.3144116320518</v>
      </c>
      <c r="E1050" s="128">
        <f t="shared" ca="1" si="66"/>
        <v>-78711.586489128444</v>
      </c>
      <c r="F1050" s="128">
        <f t="shared" ca="1" si="67"/>
        <v>97143.549571791315</v>
      </c>
    </row>
    <row r="1051" spans="1:6" x14ac:dyDescent="0.3">
      <c r="A1051" s="73">
        <v>42318</v>
      </c>
      <c r="B1051" s="130">
        <v>2081.719971</v>
      </c>
      <c r="C1051" s="125">
        <f t="shared" si="64"/>
        <v>7.6625952107312045E-3</v>
      </c>
      <c r="D1051" s="128">
        <f t="shared" si="65"/>
        <v>7662.5952107312041</v>
      </c>
      <c r="E1051" s="128">
        <f t="shared" ca="1" si="66"/>
        <v>-78711.586489128444</v>
      </c>
      <c r="F1051" s="128">
        <f t="shared" ca="1" si="67"/>
        <v>97143.549571791315</v>
      </c>
    </row>
    <row r="1052" spans="1:6" x14ac:dyDescent="0.3">
      <c r="A1052" s="73">
        <v>42317</v>
      </c>
      <c r="B1052" s="130">
        <v>2078.580078</v>
      </c>
      <c r="C1052" s="125">
        <f t="shared" si="64"/>
        <v>3.5729131427293392E-3</v>
      </c>
      <c r="D1052" s="128">
        <f t="shared" si="65"/>
        <v>3572.9131427293391</v>
      </c>
      <c r="E1052" s="128">
        <f t="shared" ca="1" si="66"/>
        <v>-78711.586489128444</v>
      </c>
      <c r="F1052" s="128">
        <f t="shared" ca="1" si="67"/>
        <v>97143.549571791315</v>
      </c>
    </row>
    <row r="1053" spans="1:6" x14ac:dyDescent="0.3">
      <c r="A1053" s="73">
        <v>42314</v>
      </c>
      <c r="B1053" s="130">
        <v>2099.1999510000001</v>
      </c>
      <c r="C1053" s="125">
        <f t="shared" si="64"/>
        <v>1.1589547808965817E-2</v>
      </c>
      <c r="D1053" s="128">
        <f t="shared" si="65"/>
        <v>11589.547808965817</v>
      </c>
      <c r="E1053" s="128">
        <f t="shared" ca="1" si="66"/>
        <v>-78711.586489128444</v>
      </c>
      <c r="F1053" s="128">
        <f t="shared" ca="1" si="67"/>
        <v>97143.549571791315</v>
      </c>
    </row>
    <row r="1054" spans="1:6" x14ac:dyDescent="0.3">
      <c r="A1054" s="73">
        <v>42313</v>
      </c>
      <c r="B1054" s="130">
        <v>2099.929932</v>
      </c>
      <c r="C1054" s="125">
        <f t="shared" si="64"/>
        <v>2.3103381600560358E-2</v>
      </c>
      <c r="D1054" s="128">
        <f t="shared" si="65"/>
        <v>23103.381600560358</v>
      </c>
      <c r="E1054" s="128">
        <f t="shared" ca="1" si="66"/>
        <v>-78711.586489128444</v>
      </c>
      <c r="F1054" s="128">
        <f t="shared" ca="1" si="67"/>
        <v>97143.549571791315</v>
      </c>
    </row>
    <row r="1055" spans="1:6" x14ac:dyDescent="0.3">
      <c r="A1055" s="73">
        <v>42312</v>
      </c>
      <c r="B1055" s="130">
        <v>2102.3100589999999</v>
      </c>
      <c r="C1055" s="125">
        <f t="shared" si="64"/>
        <v>4.1294005981528104E-2</v>
      </c>
      <c r="D1055" s="128">
        <f t="shared" si="65"/>
        <v>41294.005981528106</v>
      </c>
      <c r="E1055" s="128">
        <f t="shared" ca="1" si="66"/>
        <v>-78711.586489128444</v>
      </c>
      <c r="F1055" s="128">
        <f t="shared" ca="1" si="67"/>
        <v>97143.549571791315</v>
      </c>
    </row>
    <row r="1056" spans="1:6" x14ac:dyDescent="0.3">
      <c r="A1056" s="73">
        <v>42311</v>
      </c>
      <c r="B1056" s="130">
        <v>2109.790039</v>
      </c>
      <c r="C1056" s="125">
        <f t="shared" si="64"/>
        <v>3.8911357870055729E-2</v>
      </c>
      <c r="D1056" s="128">
        <f t="shared" si="65"/>
        <v>38911.357870055726</v>
      </c>
      <c r="E1056" s="128">
        <f t="shared" ca="1" si="66"/>
        <v>-78711.586489128444</v>
      </c>
      <c r="F1056" s="128">
        <f t="shared" ca="1" si="67"/>
        <v>97143.549571791315</v>
      </c>
    </row>
    <row r="1057" spans="1:6" x14ac:dyDescent="0.3">
      <c r="A1057" s="73">
        <v>42310</v>
      </c>
      <c r="B1057" s="130">
        <v>2104.0500489999999</v>
      </c>
      <c r="C1057" s="125">
        <f t="shared" si="64"/>
        <v>3.4612478891838272E-2</v>
      </c>
      <c r="D1057" s="128">
        <f t="shared" si="65"/>
        <v>34612.478891838269</v>
      </c>
      <c r="E1057" s="128">
        <f t="shared" ca="1" si="66"/>
        <v>-78711.586489128444</v>
      </c>
      <c r="F1057" s="128">
        <f t="shared" ca="1" si="67"/>
        <v>97143.549571791315</v>
      </c>
    </row>
    <row r="1058" spans="1:6" x14ac:dyDescent="0.3">
      <c r="A1058" s="73">
        <v>42307</v>
      </c>
      <c r="B1058" s="130">
        <v>2079.360107</v>
      </c>
      <c r="C1058" s="125">
        <f t="shared" si="64"/>
        <v>2.2748460408549942E-2</v>
      </c>
      <c r="D1058" s="128">
        <f t="shared" si="65"/>
        <v>22748.460408549941</v>
      </c>
      <c r="E1058" s="128">
        <f t="shared" ca="1" si="66"/>
        <v>-78711.586489128444</v>
      </c>
      <c r="F1058" s="128">
        <f t="shared" ca="1" si="67"/>
        <v>97143.549571791315</v>
      </c>
    </row>
    <row r="1059" spans="1:6" x14ac:dyDescent="0.3">
      <c r="A1059" s="73">
        <v>42306</v>
      </c>
      <c r="B1059" s="130">
        <v>2089.4099120000001</v>
      </c>
      <c r="C1059" s="125">
        <f t="shared" si="64"/>
        <v>3.2388568125180761E-2</v>
      </c>
      <c r="D1059" s="128">
        <f t="shared" si="65"/>
        <v>32388.568125180762</v>
      </c>
      <c r="E1059" s="128">
        <f t="shared" ca="1" si="66"/>
        <v>-78711.586489128444</v>
      </c>
      <c r="F1059" s="128">
        <f t="shared" ca="1" si="67"/>
        <v>97143.549571791315</v>
      </c>
    </row>
    <row r="1060" spans="1:6" x14ac:dyDescent="0.3">
      <c r="A1060" s="73">
        <v>42305</v>
      </c>
      <c r="B1060" s="130">
        <v>2090.3500979999999</v>
      </c>
      <c r="C1060" s="125">
        <f t="shared" si="64"/>
        <v>4.8193852536273729E-2</v>
      </c>
      <c r="D1060" s="128">
        <f t="shared" si="65"/>
        <v>48193.852536273727</v>
      </c>
      <c r="E1060" s="128">
        <f t="shared" ca="1" si="66"/>
        <v>-78711.586489128444</v>
      </c>
      <c r="F1060" s="128">
        <f t="shared" ca="1" si="67"/>
        <v>97143.549571791315</v>
      </c>
    </row>
    <row r="1061" spans="1:6" x14ac:dyDescent="0.3">
      <c r="A1061" s="73">
        <v>42304</v>
      </c>
      <c r="B1061" s="130">
        <v>2065.889893</v>
      </c>
      <c r="C1061" s="125">
        <f t="shared" si="64"/>
        <v>3.104270312848767E-2</v>
      </c>
      <c r="D1061" s="128">
        <f t="shared" si="65"/>
        <v>31042.703128487668</v>
      </c>
      <c r="E1061" s="128">
        <f t="shared" ca="1" si="66"/>
        <v>-78711.586489128444</v>
      </c>
      <c r="F1061" s="128">
        <f t="shared" ca="1" si="67"/>
        <v>97143.549571791315</v>
      </c>
    </row>
    <row r="1062" spans="1:6" x14ac:dyDescent="0.3">
      <c r="A1062" s="73">
        <v>42303</v>
      </c>
      <c r="B1062" s="130">
        <v>2071.179932</v>
      </c>
      <c r="C1062" s="125">
        <f t="shared" si="64"/>
        <v>2.6627527702394849E-2</v>
      </c>
      <c r="D1062" s="128">
        <f t="shared" si="65"/>
        <v>26627.527702394847</v>
      </c>
      <c r="E1062" s="128">
        <f t="shared" ca="1" si="66"/>
        <v>-78711.586489128444</v>
      </c>
      <c r="F1062" s="128">
        <f t="shared" ca="1" si="67"/>
        <v>97143.549571791315</v>
      </c>
    </row>
    <row r="1063" spans="1:6" x14ac:dyDescent="0.3">
      <c r="A1063" s="73">
        <v>42300</v>
      </c>
      <c r="B1063" s="130">
        <v>2075.1499020000001</v>
      </c>
      <c r="C1063" s="125">
        <f t="shared" si="64"/>
        <v>2.9907283549668096E-2</v>
      </c>
      <c r="D1063" s="128">
        <f t="shared" si="65"/>
        <v>29907.283549668096</v>
      </c>
      <c r="E1063" s="128">
        <f t="shared" ca="1" si="66"/>
        <v>-78711.586489128444</v>
      </c>
      <c r="F1063" s="128">
        <f t="shared" ca="1" si="67"/>
        <v>97143.549571791315</v>
      </c>
    </row>
    <row r="1064" spans="1:6" x14ac:dyDescent="0.3">
      <c r="A1064" s="73">
        <v>42299</v>
      </c>
      <c r="B1064" s="130">
        <v>2052.51001</v>
      </c>
      <c r="C1064" s="125">
        <f t="shared" si="64"/>
        <v>1.9409641731711336E-2</v>
      </c>
      <c r="D1064" s="128">
        <f t="shared" si="65"/>
        <v>19409.641731711337</v>
      </c>
      <c r="E1064" s="128">
        <f t="shared" ca="1" si="66"/>
        <v>-78711.586489128444</v>
      </c>
      <c r="F1064" s="128">
        <f t="shared" ca="1" si="67"/>
        <v>97143.549571791315</v>
      </c>
    </row>
    <row r="1065" spans="1:6" x14ac:dyDescent="0.3">
      <c r="A1065" s="73">
        <v>42298</v>
      </c>
      <c r="B1065" s="130">
        <v>2018.9399410000001</v>
      </c>
      <c r="C1065" s="125">
        <f t="shared" si="64"/>
        <v>1.1579135251740924E-2</v>
      </c>
      <c r="D1065" s="128">
        <f t="shared" si="65"/>
        <v>11579.135251740923</v>
      </c>
      <c r="E1065" s="128">
        <f t="shared" ca="1" si="66"/>
        <v>-78711.586489128444</v>
      </c>
      <c r="F1065" s="128">
        <f t="shared" ca="1" si="67"/>
        <v>97143.549571791315</v>
      </c>
    </row>
    <row r="1066" spans="1:6" x14ac:dyDescent="0.3">
      <c r="A1066" s="73">
        <v>42297</v>
      </c>
      <c r="B1066" s="130">
        <v>2030.7700199999999</v>
      </c>
      <c r="C1066" s="125">
        <f t="shared" si="64"/>
        <v>2.568284318050984E-2</v>
      </c>
      <c r="D1066" s="128">
        <f t="shared" si="65"/>
        <v>25682.843180509841</v>
      </c>
      <c r="E1066" s="128">
        <f t="shared" ca="1" si="66"/>
        <v>-78711.586489128444</v>
      </c>
      <c r="F1066" s="128">
        <f t="shared" ca="1" si="67"/>
        <v>97143.549571791315</v>
      </c>
    </row>
    <row r="1067" spans="1:6" x14ac:dyDescent="0.3">
      <c r="A1067" s="73">
        <v>42296</v>
      </c>
      <c r="B1067" s="130">
        <v>2033.660034</v>
      </c>
      <c r="C1067" s="125">
        <f t="shared" si="64"/>
        <v>2.3456875192175985E-2</v>
      </c>
      <c r="D1067" s="128">
        <f t="shared" si="65"/>
        <v>23456.875192175987</v>
      </c>
      <c r="E1067" s="128">
        <f t="shared" ca="1" si="66"/>
        <v>-78711.586489128444</v>
      </c>
      <c r="F1067" s="128">
        <f t="shared" ca="1" si="67"/>
        <v>97143.549571791315</v>
      </c>
    </row>
    <row r="1068" spans="1:6" x14ac:dyDescent="0.3">
      <c r="A1068" s="73">
        <v>42293</v>
      </c>
      <c r="B1068" s="130">
        <v>2033.1099850000001</v>
      </c>
      <c r="C1068" s="125">
        <f t="shared" si="64"/>
        <v>4.1893858964213715E-2</v>
      </c>
      <c r="D1068" s="128">
        <f t="shared" si="65"/>
        <v>41893.858964213716</v>
      </c>
      <c r="E1068" s="128">
        <f t="shared" ca="1" si="66"/>
        <v>-78711.586489128444</v>
      </c>
      <c r="F1068" s="128">
        <f t="shared" ca="1" si="67"/>
        <v>97143.549571791315</v>
      </c>
    </row>
    <row r="1069" spans="1:6" x14ac:dyDescent="0.3">
      <c r="A1069" s="73">
        <v>42292</v>
      </c>
      <c r="B1069" s="130">
        <v>2023.8599850000001</v>
      </c>
      <c r="C1069" s="125">
        <f t="shared" si="64"/>
        <v>5.2000728658626816E-2</v>
      </c>
      <c r="D1069" s="128">
        <f t="shared" si="65"/>
        <v>52000.728658626816</v>
      </c>
      <c r="E1069" s="128">
        <f t="shared" ca="1" si="66"/>
        <v>-78711.586489128444</v>
      </c>
      <c r="F1069" s="128">
        <f t="shared" ca="1" si="67"/>
        <v>97143.549571791315</v>
      </c>
    </row>
    <row r="1070" spans="1:6" x14ac:dyDescent="0.3">
      <c r="A1070" s="73">
        <v>42291</v>
      </c>
      <c r="B1070" s="130">
        <v>1994.23999</v>
      </c>
      <c r="C1070" s="125">
        <f t="shared" si="64"/>
        <v>3.8650416857620939E-2</v>
      </c>
      <c r="D1070" s="128">
        <f t="shared" si="65"/>
        <v>38650.416857620941</v>
      </c>
      <c r="E1070" s="128">
        <f t="shared" ca="1" si="66"/>
        <v>-78711.586489128444</v>
      </c>
      <c r="F1070" s="128">
        <f t="shared" ca="1" si="67"/>
        <v>97143.549571791315</v>
      </c>
    </row>
    <row r="1071" spans="1:6" x14ac:dyDescent="0.3">
      <c r="A1071" s="73">
        <v>42290</v>
      </c>
      <c r="B1071" s="130">
        <v>2003.6899410000001</v>
      </c>
      <c r="C1071" s="125">
        <f t="shared" si="64"/>
        <v>6.3478908734870831E-2</v>
      </c>
      <c r="D1071" s="128">
        <f t="shared" si="65"/>
        <v>63478.908734870834</v>
      </c>
      <c r="E1071" s="128">
        <f t="shared" ca="1" si="66"/>
        <v>-78711.586489128444</v>
      </c>
      <c r="F1071" s="128">
        <f t="shared" ca="1" si="67"/>
        <v>97143.549571791315</v>
      </c>
    </row>
    <row r="1072" spans="1:6" x14ac:dyDescent="0.3">
      <c r="A1072" s="73">
        <v>42289</v>
      </c>
      <c r="B1072" s="130">
        <v>2017.459961</v>
      </c>
      <c r="C1072" s="125">
        <f t="shared" si="64"/>
        <v>7.2107611215955103E-2</v>
      </c>
      <c r="D1072" s="128">
        <f t="shared" si="65"/>
        <v>72107.611215955098</v>
      </c>
      <c r="E1072" s="128">
        <f t="shared" ca="1" si="66"/>
        <v>-78711.586489128444</v>
      </c>
      <c r="F1072" s="128">
        <f t="shared" ca="1" si="67"/>
        <v>97143.549571791315</v>
      </c>
    </row>
    <row r="1073" spans="1:6" x14ac:dyDescent="0.3">
      <c r="A1073" s="73">
        <v>42286</v>
      </c>
      <c r="B1073" s="130">
        <v>2014.8900149999999</v>
      </c>
      <c r="C1073" s="125">
        <f t="shared" si="64"/>
        <v>4.3260146049294734E-2</v>
      </c>
      <c r="D1073" s="128">
        <f t="shared" si="65"/>
        <v>43260.146049294737</v>
      </c>
      <c r="E1073" s="128">
        <f t="shared" ca="1" si="66"/>
        <v>-78711.586489128444</v>
      </c>
      <c r="F1073" s="128">
        <f t="shared" ca="1" si="67"/>
        <v>97143.549571791315</v>
      </c>
    </row>
    <row r="1074" spans="1:6" x14ac:dyDescent="0.3">
      <c r="A1074" s="73">
        <v>42285</v>
      </c>
      <c r="B1074" s="130">
        <v>2013.4300539999999</v>
      </c>
      <c r="C1074" s="125">
        <f t="shared" si="64"/>
        <v>4.2018623162850544E-2</v>
      </c>
      <c r="D1074" s="128">
        <f t="shared" si="65"/>
        <v>42018.623162850541</v>
      </c>
      <c r="E1074" s="128">
        <f t="shared" ca="1" si="66"/>
        <v>-78711.586489128444</v>
      </c>
      <c r="F1074" s="128">
        <f t="shared" ca="1" si="67"/>
        <v>97143.549571791315</v>
      </c>
    </row>
    <row r="1075" spans="1:6" x14ac:dyDescent="0.3">
      <c r="A1075" s="73">
        <v>42284</v>
      </c>
      <c r="B1075" s="130">
        <v>1995.829956</v>
      </c>
      <c r="C1075" s="125">
        <f t="shared" si="64"/>
        <v>2.9436312749199001E-2</v>
      </c>
      <c r="D1075" s="128">
        <f t="shared" si="65"/>
        <v>29436.312749199002</v>
      </c>
      <c r="E1075" s="128">
        <f t="shared" ca="1" si="66"/>
        <v>-78711.586489128444</v>
      </c>
      <c r="F1075" s="128">
        <f t="shared" ca="1" si="67"/>
        <v>97143.549571791315</v>
      </c>
    </row>
    <row r="1076" spans="1:6" x14ac:dyDescent="0.3">
      <c r="A1076" s="73">
        <v>42283</v>
      </c>
      <c r="B1076" s="130">
        <v>1979.920044</v>
      </c>
      <c r="C1076" s="125">
        <f t="shared" si="64"/>
        <v>1.9137946504102166E-2</v>
      </c>
      <c r="D1076" s="128">
        <f t="shared" si="65"/>
        <v>19137.946504102165</v>
      </c>
      <c r="E1076" s="128">
        <f t="shared" ca="1" si="66"/>
        <v>-78711.586489128444</v>
      </c>
      <c r="F1076" s="128">
        <f t="shared" ca="1" si="67"/>
        <v>97143.549571791315</v>
      </c>
    </row>
    <row r="1077" spans="1:6" x14ac:dyDescent="0.3">
      <c r="A1077" s="73">
        <v>42282</v>
      </c>
      <c r="B1077" s="130">
        <v>1987.0500489999999</v>
      </c>
      <c r="C1077" s="125">
        <f t="shared" si="64"/>
        <v>1.0208634750936918E-2</v>
      </c>
      <c r="D1077" s="128">
        <f t="shared" si="65"/>
        <v>10208.634750936919</v>
      </c>
      <c r="E1077" s="128">
        <f t="shared" ca="1" si="66"/>
        <v>-78711.586489128444</v>
      </c>
      <c r="F1077" s="128">
        <f t="shared" ca="1" si="67"/>
        <v>97143.549571791315</v>
      </c>
    </row>
    <row r="1078" spans="1:6" x14ac:dyDescent="0.3">
      <c r="A1078" s="73">
        <v>42279</v>
      </c>
      <c r="B1078" s="130">
        <v>1951.3599850000001</v>
      </c>
      <c r="C1078" s="125">
        <f t="shared" si="64"/>
        <v>-3.4065075107180265E-3</v>
      </c>
      <c r="D1078" s="128">
        <f t="shared" si="65"/>
        <v>-3406.5075107180264</v>
      </c>
      <c r="E1078" s="128">
        <f t="shared" ca="1" si="66"/>
        <v>-78711.586489128444</v>
      </c>
      <c r="F1078" s="128">
        <f t="shared" ca="1" si="67"/>
        <v>97143.549571791315</v>
      </c>
    </row>
    <row r="1079" spans="1:6" x14ac:dyDescent="0.3">
      <c r="A1079" s="73">
        <v>42278</v>
      </c>
      <c r="B1079" s="130">
        <v>1923.8199460000001</v>
      </c>
      <c r="C1079" s="125">
        <f t="shared" si="64"/>
        <v>-3.3353435149391153E-2</v>
      </c>
      <c r="D1079" s="128">
        <f t="shared" si="65"/>
        <v>-33353.435149391153</v>
      </c>
      <c r="E1079" s="128">
        <f t="shared" ca="1" si="66"/>
        <v>-78711.586489128444</v>
      </c>
      <c r="F1079" s="128">
        <f t="shared" ca="1" si="67"/>
        <v>97143.549571791315</v>
      </c>
    </row>
    <row r="1080" spans="1:6" x14ac:dyDescent="0.3">
      <c r="A1080" s="73">
        <v>42277</v>
      </c>
      <c r="B1080" s="130">
        <v>1920.030029</v>
      </c>
      <c r="C1080" s="125">
        <f t="shared" si="64"/>
        <v>-3.7728487189468862E-2</v>
      </c>
      <c r="D1080" s="128">
        <f t="shared" si="65"/>
        <v>-37728.487189468862</v>
      </c>
      <c r="E1080" s="128">
        <f t="shared" ca="1" si="66"/>
        <v>-78711.586489128444</v>
      </c>
      <c r="F1080" s="128">
        <f t="shared" ca="1" si="67"/>
        <v>97143.549571791315</v>
      </c>
    </row>
    <row r="1081" spans="1:6" x14ac:dyDescent="0.3">
      <c r="A1081" s="73">
        <v>42276</v>
      </c>
      <c r="B1081" s="130">
        <v>1884.089966</v>
      </c>
      <c r="C1081" s="125">
        <f t="shared" si="64"/>
        <v>-4.7520588858798174E-2</v>
      </c>
      <c r="D1081" s="128">
        <f t="shared" si="65"/>
        <v>-47520.588858798175</v>
      </c>
      <c r="E1081" s="128">
        <f t="shared" ca="1" si="66"/>
        <v>-78711.586489128444</v>
      </c>
      <c r="F1081" s="128">
        <f t="shared" ca="1" si="67"/>
        <v>97143.549571791315</v>
      </c>
    </row>
    <row r="1082" spans="1:6" x14ac:dyDescent="0.3">
      <c r="A1082" s="73">
        <v>42275</v>
      </c>
      <c r="B1082" s="130">
        <v>1881.7700199999999</v>
      </c>
      <c r="C1082" s="125">
        <f t="shared" si="64"/>
        <v>-3.6486898788999689E-2</v>
      </c>
      <c r="D1082" s="128">
        <f t="shared" si="65"/>
        <v>-36486.898788999686</v>
      </c>
      <c r="E1082" s="128">
        <f t="shared" ca="1" si="66"/>
        <v>-78711.586489128444</v>
      </c>
      <c r="F1082" s="128">
        <f t="shared" ca="1" si="67"/>
        <v>97143.549571791315</v>
      </c>
    </row>
    <row r="1083" spans="1:6" x14ac:dyDescent="0.3">
      <c r="A1083" s="73">
        <v>42272</v>
      </c>
      <c r="B1083" s="130">
        <v>1931.339966</v>
      </c>
      <c r="C1083" s="125">
        <f t="shared" si="64"/>
        <v>-1.515008911432425E-2</v>
      </c>
      <c r="D1083" s="128">
        <f t="shared" si="65"/>
        <v>-15150.08911432425</v>
      </c>
      <c r="E1083" s="128">
        <f t="shared" ca="1" si="66"/>
        <v>-78711.586489128444</v>
      </c>
      <c r="F1083" s="128">
        <f t="shared" ca="1" si="67"/>
        <v>97143.549571791315</v>
      </c>
    </row>
    <row r="1084" spans="1:6" x14ac:dyDescent="0.3">
      <c r="A1084" s="73">
        <v>42271</v>
      </c>
      <c r="B1084" s="130">
        <v>1932.23999</v>
      </c>
      <c r="C1084" s="125">
        <f t="shared" si="64"/>
        <v>-1.0270015519963427E-2</v>
      </c>
      <c r="D1084" s="128">
        <f t="shared" si="65"/>
        <v>-10270.015519963426</v>
      </c>
      <c r="E1084" s="128">
        <f t="shared" ca="1" si="66"/>
        <v>-78711.586489128444</v>
      </c>
      <c r="F1084" s="128">
        <f t="shared" ca="1" si="67"/>
        <v>97143.549571791315</v>
      </c>
    </row>
    <row r="1085" spans="1:6" x14ac:dyDescent="0.3">
      <c r="A1085" s="73">
        <v>42270</v>
      </c>
      <c r="B1085" s="130">
        <v>1938.76001</v>
      </c>
      <c r="C1085" s="125">
        <f t="shared" si="64"/>
        <v>-1.6889605436193333E-3</v>
      </c>
      <c r="D1085" s="128">
        <f t="shared" si="65"/>
        <v>-1688.9605436193333</v>
      </c>
      <c r="E1085" s="128">
        <f t="shared" ca="1" si="66"/>
        <v>-78711.586489128444</v>
      </c>
      <c r="F1085" s="128">
        <f t="shared" ca="1" si="67"/>
        <v>97143.549571791315</v>
      </c>
    </row>
    <row r="1086" spans="1:6" x14ac:dyDescent="0.3">
      <c r="A1086" s="73">
        <v>42269</v>
      </c>
      <c r="B1086" s="130">
        <v>1942.73999</v>
      </c>
      <c r="C1086" s="125">
        <f t="shared" si="64"/>
        <v>-1.3542148937786935E-2</v>
      </c>
      <c r="D1086" s="128">
        <f t="shared" si="65"/>
        <v>-13542.148937786935</v>
      </c>
      <c r="E1086" s="128">
        <f t="shared" ca="1" si="66"/>
        <v>-78711.586489128444</v>
      </c>
      <c r="F1086" s="128">
        <f t="shared" ca="1" si="67"/>
        <v>97143.549571791315</v>
      </c>
    </row>
    <row r="1087" spans="1:6" x14ac:dyDescent="0.3">
      <c r="A1087" s="73">
        <v>42268</v>
      </c>
      <c r="B1087" s="130">
        <v>1966.969971</v>
      </c>
      <c r="C1087" s="125">
        <f t="shared" si="64"/>
        <v>2.3812994186286129E-2</v>
      </c>
      <c r="D1087" s="128">
        <f t="shared" si="65"/>
        <v>23812.994186286131</v>
      </c>
      <c r="E1087" s="128">
        <f t="shared" ca="1" si="66"/>
        <v>-78711.586489128444</v>
      </c>
      <c r="F1087" s="128">
        <f t="shared" ca="1" si="67"/>
        <v>97143.549571791315</v>
      </c>
    </row>
    <row r="1088" spans="1:6" x14ac:dyDescent="0.3">
      <c r="A1088" s="73">
        <v>42265</v>
      </c>
      <c r="B1088" s="130">
        <v>1958.030029</v>
      </c>
      <c r="C1088" s="125">
        <f t="shared" si="64"/>
        <v>3.53642452441294E-3</v>
      </c>
      <c r="D1088" s="128">
        <f t="shared" si="65"/>
        <v>3536.4245244129402</v>
      </c>
      <c r="E1088" s="128">
        <f t="shared" ca="1" si="66"/>
        <v>-78711.586489128444</v>
      </c>
      <c r="F1088" s="128">
        <f t="shared" ca="1" si="67"/>
        <v>97143.549571791315</v>
      </c>
    </row>
    <row r="1089" spans="1:6" x14ac:dyDescent="0.3">
      <c r="A1089" s="73">
        <v>42264</v>
      </c>
      <c r="B1089" s="130">
        <v>1990.1999510000001</v>
      </c>
      <c r="C1089" s="125">
        <f t="shared" si="64"/>
        <v>2.1212383813196345E-2</v>
      </c>
      <c r="D1089" s="128">
        <f t="shared" si="65"/>
        <v>21212.383813196346</v>
      </c>
      <c r="E1089" s="128">
        <f t="shared" ca="1" si="66"/>
        <v>-78711.586489128444</v>
      </c>
      <c r="F1089" s="128">
        <f t="shared" ca="1" si="67"/>
        <v>97143.549571791315</v>
      </c>
    </row>
    <row r="1090" spans="1:6" x14ac:dyDescent="0.3">
      <c r="A1090" s="73">
        <v>42263</v>
      </c>
      <c r="B1090" s="130">
        <v>1995.3100589999999</v>
      </c>
      <c r="C1090" s="125">
        <f t="shared" si="64"/>
        <v>4.2563463187565986E-2</v>
      </c>
      <c r="D1090" s="128">
        <f t="shared" si="65"/>
        <v>42563.463187565983</v>
      </c>
      <c r="E1090" s="128">
        <f t="shared" ca="1" si="66"/>
        <v>-78711.586489128444</v>
      </c>
      <c r="F1090" s="128">
        <f t="shared" ca="1" si="67"/>
        <v>97143.549571791315</v>
      </c>
    </row>
    <row r="1091" spans="1:6" x14ac:dyDescent="0.3">
      <c r="A1091" s="73">
        <v>42262</v>
      </c>
      <c r="B1091" s="130">
        <v>1978.089966</v>
      </c>
      <c r="C1091" s="125">
        <f t="shared" si="64"/>
        <v>2.9966391699447481E-3</v>
      </c>
      <c r="D1091" s="128">
        <f t="shared" si="65"/>
        <v>2996.6391699447481</v>
      </c>
      <c r="E1091" s="128">
        <f t="shared" ca="1" si="66"/>
        <v>-78711.586489128444</v>
      </c>
      <c r="F1091" s="128">
        <f t="shared" ca="1" si="67"/>
        <v>97143.549571791315</v>
      </c>
    </row>
    <row r="1092" spans="1:6" x14ac:dyDescent="0.3">
      <c r="A1092" s="73">
        <v>42261</v>
      </c>
      <c r="B1092" s="130">
        <v>1953.030029</v>
      </c>
      <c r="C1092" s="125">
        <f t="shared" si="64"/>
        <v>-1.8020265824363224E-2</v>
      </c>
      <c r="D1092" s="128">
        <f t="shared" si="65"/>
        <v>-18020.265824363225</v>
      </c>
      <c r="E1092" s="128">
        <f t="shared" ca="1" si="66"/>
        <v>-78711.586489128444</v>
      </c>
      <c r="F1092" s="128">
        <f t="shared" ca="1" si="67"/>
        <v>97143.549571791315</v>
      </c>
    </row>
    <row r="1093" spans="1:6" x14ac:dyDescent="0.3">
      <c r="A1093" s="73">
        <v>42258</v>
      </c>
      <c r="B1093" s="130">
        <v>1961.0500489999999</v>
      </c>
      <c r="C1093" s="125">
        <f t="shared" si="64"/>
        <v>-1.3387593725698532E-2</v>
      </c>
      <c r="D1093" s="128">
        <f t="shared" si="65"/>
        <v>-13387.593725698533</v>
      </c>
      <c r="E1093" s="128">
        <f t="shared" ca="1" si="66"/>
        <v>-78711.586489128444</v>
      </c>
      <c r="F1093" s="128">
        <f t="shared" ca="1" si="67"/>
        <v>97143.549571791315</v>
      </c>
    </row>
    <row r="1094" spans="1:6" x14ac:dyDescent="0.3">
      <c r="A1094" s="73">
        <v>42257</v>
      </c>
      <c r="B1094" s="130">
        <v>1952.290039</v>
      </c>
      <c r="C1094" s="125">
        <f t="shared" si="64"/>
        <v>6.0705839904429126E-3</v>
      </c>
      <c r="D1094" s="128">
        <f t="shared" si="65"/>
        <v>6070.5839904429122</v>
      </c>
      <c r="E1094" s="128">
        <f t="shared" ca="1" si="66"/>
        <v>-78711.586489128444</v>
      </c>
      <c r="F1094" s="128">
        <f t="shared" ca="1" si="67"/>
        <v>97143.549571791315</v>
      </c>
    </row>
    <row r="1095" spans="1:6" x14ac:dyDescent="0.3">
      <c r="A1095" s="73">
        <v>42256</v>
      </c>
      <c r="B1095" s="130">
        <v>1942.040039</v>
      </c>
      <c r="C1095" s="125">
        <f t="shared" si="64"/>
        <v>3.9853103484023045E-2</v>
      </c>
      <c r="D1095" s="128">
        <f t="shared" si="65"/>
        <v>39853.103484023042</v>
      </c>
      <c r="E1095" s="128">
        <f t="shared" ca="1" si="66"/>
        <v>-78711.586489128444</v>
      </c>
      <c r="F1095" s="128">
        <f t="shared" ca="1" si="67"/>
        <v>97143.549571791315</v>
      </c>
    </row>
    <row r="1096" spans="1:6" x14ac:dyDescent="0.3">
      <c r="A1096" s="73">
        <v>42255</v>
      </c>
      <c r="B1096" s="130">
        <v>1969.410034</v>
      </c>
      <c r="C1096" s="125">
        <f t="shared" ref="C1096:C1159" si="68">B1096/B1106-1</f>
        <v>4.0249140121654037E-2</v>
      </c>
      <c r="D1096" s="128">
        <f t="shared" ref="D1096:D1159" si="69">C1096*$B$5</f>
        <v>40249.14012165404</v>
      </c>
      <c r="E1096" s="128">
        <f t="shared" ref="E1096:E1159" ca="1" si="70">_xlfn.PERCENTILE.INC(OFFSET(D1096,0,0,Window),1-VaRLevel)</f>
        <v>-78711.586489128444</v>
      </c>
      <c r="F1096" s="128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0">
        <v>1921.219971</v>
      </c>
      <c r="C1097" s="125">
        <f t="shared" si="68"/>
        <v>-2.5201834512312948E-2</v>
      </c>
      <c r="D1097" s="128">
        <f t="shared" si="69"/>
        <v>-25201.834512312947</v>
      </c>
      <c r="E1097" s="128">
        <f t="shared" ca="1" si="70"/>
        <v>-78711.586489128444</v>
      </c>
      <c r="F1097" s="128">
        <f t="shared" ca="1" si="71"/>
        <v>97143.549571791315</v>
      </c>
    </row>
    <row r="1098" spans="1:6" x14ac:dyDescent="0.3">
      <c r="A1098" s="73">
        <v>42250</v>
      </c>
      <c r="B1098" s="130">
        <v>1951.130005</v>
      </c>
      <c r="C1098" s="125">
        <f t="shared" si="68"/>
        <v>-4.1557562069209242E-2</v>
      </c>
      <c r="D1098" s="128">
        <f t="shared" si="69"/>
        <v>-41557.562069209242</v>
      </c>
      <c r="E1098" s="128">
        <f t="shared" ca="1" si="70"/>
        <v>-78711.586489128444</v>
      </c>
      <c r="F1098" s="128">
        <f t="shared" ca="1" si="71"/>
        <v>97143.549571791315</v>
      </c>
    </row>
    <row r="1099" spans="1:6" x14ac:dyDescent="0.3">
      <c r="A1099" s="73">
        <v>42249</v>
      </c>
      <c r="B1099" s="130">
        <v>1948.8599850000001</v>
      </c>
      <c r="C1099" s="125">
        <f t="shared" si="68"/>
        <v>-6.2872420921543437E-2</v>
      </c>
      <c r="D1099" s="128">
        <f t="shared" si="69"/>
        <v>-62872.420921543438</v>
      </c>
      <c r="E1099" s="128">
        <f t="shared" ca="1" si="70"/>
        <v>-78711.586489128444</v>
      </c>
      <c r="F1099" s="128">
        <f t="shared" ca="1" si="71"/>
        <v>97143.549571791315</v>
      </c>
    </row>
    <row r="1100" spans="1:6" x14ac:dyDescent="0.3">
      <c r="A1100" s="73">
        <v>42248</v>
      </c>
      <c r="B1100" s="130">
        <v>1913.849976</v>
      </c>
      <c r="C1100" s="125">
        <f t="shared" si="68"/>
        <v>-8.73042141854381E-2</v>
      </c>
      <c r="D1100" s="128">
        <f t="shared" si="69"/>
        <v>-87304.214185438104</v>
      </c>
      <c r="E1100" s="128">
        <f t="shared" ca="1" si="70"/>
        <v>-78711.586489128444</v>
      </c>
      <c r="F1100" s="128">
        <f t="shared" ca="1" si="71"/>
        <v>97143.549571791315</v>
      </c>
    </row>
    <row r="1101" spans="1:6" x14ac:dyDescent="0.3">
      <c r="A1101" s="73">
        <v>42247</v>
      </c>
      <c r="B1101" s="130">
        <v>1972.1800539999999</v>
      </c>
      <c r="C1101" s="125">
        <f t="shared" si="68"/>
        <v>-6.195653177043603E-2</v>
      </c>
      <c r="D1101" s="128">
        <f t="shared" si="69"/>
        <v>-61956.531770436028</v>
      </c>
      <c r="E1101" s="128">
        <f t="shared" ca="1" si="70"/>
        <v>-65940.502607968898</v>
      </c>
      <c r="F1101" s="128">
        <f t="shared" ca="1" si="71"/>
        <v>91298.224608315388</v>
      </c>
    </row>
    <row r="1102" spans="1:6" x14ac:dyDescent="0.3">
      <c r="A1102" s="73">
        <v>42244</v>
      </c>
      <c r="B1102" s="130">
        <v>1988.869995</v>
      </c>
      <c r="C1102" s="125">
        <f t="shared" si="68"/>
        <v>-4.9088251759735968E-2</v>
      </c>
      <c r="D1102" s="128">
        <f t="shared" si="69"/>
        <v>-49088.251759735969</v>
      </c>
      <c r="E1102" s="128">
        <f t="shared" ca="1" si="70"/>
        <v>-61114.933630543455</v>
      </c>
      <c r="F1102" s="128">
        <f t="shared" ca="1" si="71"/>
        <v>91298.224608315388</v>
      </c>
    </row>
    <row r="1103" spans="1:6" x14ac:dyDescent="0.3">
      <c r="A1103" s="73">
        <v>42243</v>
      </c>
      <c r="B1103" s="130">
        <v>1987.660034</v>
      </c>
      <c r="C1103" s="125">
        <f t="shared" si="68"/>
        <v>-4.5949084864836731E-2</v>
      </c>
      <c r="D1103" s="128">
        <f t="shared" si="69"/>
        <v>-45949.084864836732</v>
      </c>
      <c r="E1103" s="128">
        <f t="shared" ca="1" si="70"/>
        <v>-61114.933630543455</v>
      </c>
      <c r="F1103" s="128">
        <f t="shared" ca="1" si="71"/>
        <v>91298.224608315388</v>
      </c>
    </row>
    <row r="1104" spans="1:6" x14ac:dyDescent="0.3">
      <c r="A1104" s="73">
        <v>42242</v>
      </c>
      <c r="B1104" s="130">
        <v>1940.51001</v>
      </c>
      <c r="C1104" s="125">
        <f t="shared" si="68"/>
        <v>-6.9768239295010304E-2</v>
      </c>
      <c r="D1104" s="128">
        <f t="shared" si="69"/>
        <v>-69768.239295010309</v>
      </c>
      <c r="E1104" s="128">
        <f t="shared" ca="1" si="70"/>
        <v>-61114.933630543455</v>
      </c>
      <c r="F1104" s="128">
        <f t="shared" ca="1" si="71"/>
        <v>91298.224608315388</v>
      </c>
    </row>
    <row r="1105" spans="1:6" x14ac:dyDescent="0.3">
      <c r="A1105" s="73">
        <v>42241</v>
      </c>
      <c r="B1105" s="130">
        <v>1867.6099850000001</v>
      </c>
      <c r="C1105" s="125">
        <f t="shared" si="68"/>
        <v>-0.10386411010054386</v>
      </c>
      <c r="D1105" s="128">
        <f t="shared" si="69"/>
        <v>-103864.11010054385</v>
      </c>
      <c r="E1105" s="128">
        <f t="shared" ca="1" si="70"/>
        <v>-51736.052576071517</v>
      </c>
      <c r="F1105" s="128">
        <f t="shared" ca="1" si="71"/>
        <v>85411.622115480815</v>
      </c>
    </row>
    <row r="1106" spans="1:6" x14ac:dyDescent="0.3">
      <c r="A1106" s="73">
        <v>42240</v>
      </c>
      <c r="B1106" s="130">
        <v>1893.209961</v>
      </c>
      <c r="C1106" s="125">
        <f t="shared" si="68"/>
        <v>-0.10026232442939198</v>
      </c>
      <c r="D1106" s="128">
        <f t="shared" si="69"/>
        <v>-100262.32442939199</v>
      </c>
      <c r="E1106" s="128">
        <f t="shared" ca="1" si="70"/>
        <v>-49687.887733607808</v>
      </c>
      <c r="F1106" s="128">
        <f t="shared" ca="1" si="71"/>
        <v>67906.41014295473</v>
      </c>
    </row>
    <row r="1107" spans="1:6" x14ac:dyDescent="0.3">
      <c r="A1107" s="73">
        <v>42237</v>
      </c>
      <c r="B1107" s="130">
        <v>1970.8900149999999</v>
      </c>
      <c r="C1107" s="125">
        <f t="shared" si="68"/>
        <v>-5.134847418296562E-2</v>
      </c>
      <c r="D1107" s="128">
        <f t="shared" si="69"/>
        <v>-51348.47418296562</v>
      </c>
      <c r="E1107" s="128">
        <f t="shared" ca="1" si="70"/>
        <v>-46702.673864780219</v>
      </c>
      <c r="F1107" s="128">
        <f t="shared" ca="1" si="71"/>
        <v>50472.14274832431</v>
      </c>
    </row>
    <row r="1108" spans="1:6" x14ac:dyDescent="0.3">
      <c r="A1108" s="73">
        <v>42236</v>
      </c>
      <c r="B1108" s="130">
        <v>2035.7299800000001</v>
      </c>
      <c r="C1108" s="125">
        <f t="shared" si="68"/>
        <v>-2.2955939663652281E-2</v>
      </c>
      <c r="D1108" s="128">
        <f t="shared" si="69"/>
        <v>-22955.93966365228</v>
      </c>
      <c r="E1108" s="128">
        <f t="shared" ca="1" si="70"/>
        <v>-44217.472286213088</v>
      </c>
      <c r="F1108" s="128">
        <f t="shared" ca="1" si="71"/>
        <v>48487.493204053353</v>
      </c>
    </row>
    <row r="1109" spans="1:6" x14ac:dyDescent="0.3">
      <c r="A1109" s="73">
        <v>42235</v>
      </c>
      <c r="B1109" s="130">
        <v>2079.610107</v>
      </c>
      <c r="C1109" s="125">
        <f t="shared" si="68"/>
        <v>-9.6340579054607911E-3</v>
      </c>
      <c r="D1109" s="128">
        <f t="shared" si="69"/>
        <v>-9634.0579054607915</v>
      </c>
      <c r="E1109" s="128">
        <f t="shared" ca="1" si="70"/>
        <v>-44217.472286213088</v>
      </c>
      <c r="F1109" s="128">
        <f t="shared" ca="1" si="71"/>
        <v>48487.493204053353</v>
      </c>
    </row>
    <row r="1110" spans="1:6" x14ac:dyDescent="0.3">
      <c r="A1110" s="73">
        <v>42234</v>
      </c>
      <c r="B1110" s="130">
        <v>2096.919922</v>
      </c>
      <c r="C1110" s="125">
        <f t="shared" si="68"/>
        <v>1.719686375261098E-3</v>
      </c>
      <c r="D1110" s="128">
        <f t="shared" si="69"/>
        <v>1719.686375261098</v>
      </c>
      <c r="E1110" s="128">
        <f t="shared" ca="1" si="70"/>
        <v>-44217.472286213088</v>
      </c>
      <c r="F1110" s="128">
        <f t="shared" ca="1" si="71"/>
        <v>48487.493204053353</v>
      </c>
    </row>
    <row r="1111" spans="1:6" x14ac:dyDescent="0.3">
      <c r="A1111" s="73">
        <v>42233</v>
      </c>
      <c r="B1111" s="130">
        <v>2102.4399410000001</v>
      </c>
      <c r="C1111" s="125">
        <f t="shared" si="68"/>
        <v>2.0971487284375812E-3</v>
      </c>
      <c r="D1111" s="128">
        <f t="shared" si="69"/>
        <v>2097.1487284375812</v>
      </c>
      <c r="E1111" s="128">
        <f t="shared" ca="1" si="70"/>
        <v>-44217.472286213088</v>
      </c>
      <c r="F1111" s="128">
        <f t="shared" ca="1" si="71"/>
        <v>48487.493204053353</v>
      </c>
    </row>
    <row r="1112" spans="1:6" x14ac:dyDescent="0.3">
      <c r="A1112" s="73">
        <v>42230</v>
      </c>
      <c r="B1112" s="130">
        <v>2091.540039</v>
      </c>
      <c r="C1112" s="125">
        <f t="shared" si="68"/>
        <v>-5.8464752478848414E-3</v>
      </c>
      <c r="D1112" s="128">
        <f t="shared" si="69"/>
        <v>-5846.4752478848413</v>
      </c>
      <c r="E1112" s="128">
        <f t="shared" ca="1" si="70"/>
        <v>-44217.472286213088</v>
      </c>
      <c r="F1112" s="128">
        <f t="shared" ca="1" si="71"/>
        <v>48487.493204053353</v>
      </c>
    </row>
    <row r="1113" spans="1:6" x14ac:dyDescent="0.3">
      <c r="A1113" s="73">
        <v>42229</v>
      </c>
      <c r="B1113" s="130">
        <v>2083.389893</v>
      </c>
      <c r="C1113" s="125">
        <f t="shared" si="68"/>
        <v>-1.196985312761023E-2</v>
      </c>
      <c r="D1113" s="128">
        <f t="shared" si="69"/>
        <v>-11969.853127610231</v>
      </c>
      <c r="E1113" s="128">
        <f t="shared" ca="1" si="70"/>
        <v>-44217.472286213088</v>
      </c>
      <c r="F1113" s="128">
        <f t="shared" ca="1" si="71"/>
        <v>48487.493204053353</v>
      </c>
    </row>
    <row r="1114" spans="1:6" x14ac:dyDescent="0.3">
      <c r="A1114" s="73">
        <v>42228</v>
      </c>
      <c r="B1114" s="130">
        <v>2086.0500489999999</v>
      </c>
      <c r="C1114" s="125">
        <f t="shared" si="68"/>
        <v>-1.0680232704507908E-2</v>
      </c>
      <c r="D1114" s="128">
        <f t="shared" si="69"/>
        <v>-10680.232704507907</v>
      </c>
      <c r="E1114" s="128">
        <f t="shared" ca="1" si="70"/>
        <v>-44217.472286213088</v>
      </c>
      <c r="F1114" s="128">
        <f t="shared" ca="1" si="71"/>
        <v>48487.493204053353</v>
      </c>
    </row>
    <row r="1115" spans="1:6" x14ac:dyDescent="0.3">
      <c r="A1115" s="73">
        <v>42227</v>
      </c>
      <c r="B1115" s="130">
        <v>2084.070068</v>
      </c>
      <c r="C1115" s="125">
        <f t="shared" si="68"/>
        <v>-4.3854924160994235E-3</v>
      </c>
      <c r="D1115" s="128">
        <f t="shared" si="69"/>
        <v>-4385.4924160994233</v>
      </c>
      <c r="E1115" s="128">
        <f t="shared" ca="1" si="70"/>
        <v>-44217.472286213088</v>
      </c>
      <c r="F1115" s="128">
        <f t="shared" ca="1" si="71"/>
        <v>48487.493204053353</v>
      </c>
    </row>
    <row r="1116" spans="1:6" x14ac:dyDescent="0.3">
      <c r="A1116" s="73">
        <v>42226</v>
      </c>
      <c r="B1116" s="130">
        <v>2104.179932</v>
      </c>
      <c r="C1116" s="125">
        <f t="shared" si="68"/>
        <v>1.7672341844296113E-2</v>
      </c>
      <c r="D1116" s="128">
        <f t="shared" si="69"/>
        <v>17672.341844296112</v>
      </c>
      <c r="E1116" s="128">
        <f t="shared" ca="1" si="70"/>
        <v>-44217.472286213088</v>
      </c>
      <c r="F1116" s="128">
        <f t="shared" ca="1" si="71"/>
        <v>48487.493204053353</v>
      </c>
    </row>
    <row r="1117" spans="1:6" x14ac:dyDescent="0.3">
      <c r="A1117" s="73">
        <v>42223</v>
      </c>
      <c r="B1117" s="130">
        <v>2077.570068</v>
      </c>
      <c r="C1117" s="125">
        <f t="shared" si="68"/>
        <v>-1.0000885235538215E-3</v>
      </c>
      <c r="D1117" s="128">
        <f t="shared" si="69"/>
        <v>-1000.0885235538215</v>
      </c>
      <c r="E1117" s="128">
        <f t="shared" ca="1" si="70"/>
        <v>-44217.472286213088</v>
      </c>
      <c r="F1117" s="128">
        <f t="shared" ca="1" si="71"/>
        <v>48487.493204053353</v>
      </c>
    </row>
    <row r="1118" spans="1:6" x14ac:dyDescent="0.3">
      <c r="A1118" s="73">
        <v>42222</v>
      </c>
      <c r="B1118" s="130">
        <v>2083.5600589999999</v>
      </c>
      <c r="C1118" s="125">
        <f t="shared" si="68"/>
        <v>-8.8432527967267083E-3</v>
      </c>
      <c r="D1118" s="128">
        <f t="shared" si="69"/>
        <v>-8843.2527967267088</v>
      </c>
      <c r="E1118" s="128">
        <f t="shared" ca="1" si="70"/>
        <v>-44217.472286213088</v>
      </c>
      <c r="F1118" s="128">
        <f t="shared" ca="1" si="71"/>
        <v>48487.493204053353</v>
      </c>
    </row>
    <row r="1119" spans="1:6" x14ac:dyDescent="0.3">
      <c r="A1119" s="73">
        <v>42221</v>
      </c>
      <c r="B1119" s="130">
        <v>2099.8400879999999</v>
      </c>
      <c r="C1119" s="125">
        <f t="shared" si="68"/>
        <v>-6.7685900543111854E-3</v>
      </c>
      <c r="D1119" s="128">
        <f t="shared" si="69"/>
        <v>-6768.5900543111857</v>
      </c>
      <c r="E1119" s="128">
        <f t="shared" ca="1" si="70"/>
        <v>-44217.472286213088</v>
      </c>
      <c r="F1119" s="128">
        <f t="shared" ca="1" si="71"/>
        <v>48487.493204053353</v>
      </c>
    </row>
    <row r="1120" spans="1:6" x14ac:dyDescent="0.3">
      <c r="A1120" s="73">
        <v>42220</v>
      </c>
      <c r="B1120" s="130">
        <v>2093.320068</v>
      </c>
      <c r="C1120" s="125">
        <f t="shared" si="68"/>
        <v>-1.2216766378251309E-2</v>
      </c>
      <c r="D1120" s="128">
        <f t="shared" si="69"/>
        <v>-12216.76637825131</v>
      </c>
      <c r="E1120" s="128">
        <f t="shared" ca="1" si="70"/>
        <v>-44217.472286213088</v>
      </c>
      <c r="F1120" s="128">
        <f t="shared" ca="1" si="71"/>
        <v>48487.493204053353</v>
      </c>
    </row>
    <row r="1121" spans="1:6" x14ac:dyDescent="0.3">
      <c r="A1121" s="73">
        <v>42219</v>
      </c>
      <c r="B1121" s="130">
        <v>2098.040039</v>
      </c>
      <c r="C1121" s="125">
        <f t="shared" si="68"/>
        <v>-1.4208651863452659E-2</v>
      </c>
      <c r="D1121" s="128">
        <f t="shared" si="69"/>
        <v>-14208.65186345266</v>
      </c>
      <c r="E1121" s="128">
        <f t="shared" ca="1" si="70"/>
        <v>-44217.472286213088</v>
      </c>
      <c r="F1121" s="128">
        <f t="shared" ca="1" si="71"/>
        <v>48487.493204053353</v>
      </c>
    </row>
    <row r="1122" spans="1:6" x14ac:dyDescent="0.3">
      <c r="A1122" s="73">
        <v>42216</v>
      </c>
      <c r="B1122" s="130">
        <v>2103.8400879999999</v>
      </c>
      <c r="C1122" s="125">
        <f t="shared" si="68"/>
        <v>-1.0721046414603363E-2</v>
      </c>
      <c r="D1122" s="128">
        <f t="shared" si="69"/>
        <v>-10721.046414603363</v>
      </c>
      <c r="E1122" s="128">
        <f t="shared" ca="1" si="70"/>
        <v>-44217.472286213088</v>
      </c>
      <c r="F1122" s="128">
        <f t="shared" ca="1" si="71"/>
        <v>48487.493204053353</v>
      </c>
    </row>
    <row r="1123" spans="1:6" x14ac:dyDescent="0.3">
      <c r="A1123" s="73">
        <v>42215</v>
      </c>
      <c r="B1123" s="130">
        <v>2108.6298830000001</v>
      </c>
      <c r="C1123" s="125">
        <f t="shared" si="68"/>
        <v>-7.3719481391401054E-3</v>
      </c>
      <c r="D1123" s="128">
        <f t="shared" si="69"/>
        <v>-7371.948139140105</v>
      </c>
      <c r="E1123" s="128">
        <f t="shared" ca="1" si="70"/>
        <v>-44217.472286213088</v>
      </c>
      <c r="F1123" s="128">
        <f t="shared" ca="1" si="71"/>
        <v>48487.493204053353</v>
      </c>
    </row>
    <row r="1124" spans="1:6" x14ac:dyDescent="0.3">
      <c r="A1124" s="73">
        <v>42214</v>
      </c>
      <c r="B1124" s="130">
        <v>2108.570068</v>
      </c>
      <c r="C1124" s="125">
        <f t="shared" si="68"/>
        <v>5.552652815867809E-4</v>
      </c>
      <c r="D1124" s="128">
        <f t="shared" si="69"/>
        <v>555.26528158678093</v>
      </c>
      <c r="E1124" s="128">
        <f t="shared" ca="1" si="70"/>
        <v>-44217.472286213088</v>
      </c>
      <c r="F1124" s="128">
        <f t="shared" ca="1" si="71"/>
        <v>48487.493204053353</v>
      </c>
    </row>
    <row r="1125" spans="1:6" x14ac:dyDescent="0.3">
      <c r="A1125" s="73">
        <v>42213</v>
      </c>
      <c r="B1125" s="130">
        <v>2093.25</v>
      </c>
      <c r="C1125" s="125">
        <f t="shared" si="68"/>
        <v>-7.4444398230293363E-3</v>
      </c>
      <c r="D1125" s="128">
        <f t="shared" si="69"/>
        <v>-7444.4398230293364</v>
      </c>
      <c r="E1125" s="128">
        <f t="shared" ca="1" si="70"/>
        <v>-44217.472286213088</v>
      </c>
      <c r="F1125" s="128">
        <f t="shared" ca="1" si="71"/>
        <v>48487.493204053353</v>
      </c>
    </row>
    <row r="1126" spans="1:6" x14ac:dyDescent="0.3">
      <c r="A1126" s="73">
        <v>42212</v>
      </c>
      <c r="B1126" s="130">
        <v>2067.639893</v>
      </c>
      <c r="C1126" s="125">
        <f t="shared" si="68"/>
        <v>-1.5222043964678744E-2</v>
      </c>
      <c r="D1126" s="128">
        <f t="shared" si="69"/>
        <v>-15222.043964678744</v>
      </c>
      <c r="E1126" s="128">
        <f t="shared" ca="1" si="70"/>
        <v>-44217.472286213088</v>
      </c>
      <c r="F1126" s="128">
        <f t="shared" ca="1" si="71"/>
        <v>48487.493204053353</v>
      </c>
    </row>
    <row r="1127" spans="1:6" x14ac:dyDescent="0.3">
      <c r="A1127" s="73">
        <v>42209</v>
      </c>
      <c r="B1127" s="130">
        <v>2079.6499020000001</v>
      </c>
      <c r="C1127" s="125">
        <f t="shared" si="68"/>
        <v>1.4589981938426533E-3</v>
      </c>
      <c r="D1127" s="128">
        <f t="shared" si="69"/>
        <v>1458.9981938426533</v>
      </c>
      <c r="E1127" s="128">
        <f t="shared" ca="1" si="70"/>
        <v>-44217.472286213088</v>
      </c>
      <c r="F1127" s="128">
        <f t="shared" ca="1" si="71"/>
        <v>48487.493204053353</v>
      </c>
    </row>
    <row r="1128" spans="1:6" x14ac:dyDescent="0.3">
      <c r="A1128" s="73">
        <v>42208</v>
      </c>
      <c r="B1128" s="130">
        <v>2102.1499020000001</v>
      </c>
      <c r="C1128" s="125">
        <f t="shared" si="68"/>
        <v>2.4784085066488881E-2</v>
      </c>
      <c r="D1128" s="128">
        <f t="shared" si="69"/>
        <v>24784.085066488882</v>
      </c>
      <c r="E1128" s="128">
        <f t="shared" ca="1" si="70"/>
        <v>-44217.472286213088</v>
      </c>
      <c r="F1128" s="128">
        <f t="shared" ca="1" si="71"/>
        <v>48487.493204053353</v>
      </c>
    </row>
    <row r="1129" spans="1:6" x14ac:dyDescent="0.3">
      <c r="A1129" s="73">
        <v>42207</v>
      </c>
      <c r="B1129" s="130">
        <v>2114.1499020000001</v>
      </c>
      <c r="C1129" s="125">
        <f t="shared" si="68"/>
        <v>3.2965508149716882E-2</v>
      </c>
      <c r="D1129" s="128">
        <f t="shared" si="69"/>
        <v>32965.508149716879</v>
      </c>
      <c r="E1129" s="128">
        <f t="shared" ca="1" si="70"/>
        <v>-44217.472286213088</v>
      </c>
      <c r="F1129" s="128">
        <f t="shared" ca="1" si="71"/>
        <v>48487.493204053353</v>
      </c>
    </row>
    <row r="1130" spans="1:6" x14ac:dyDescent="0.3">
      <c r="A1130" s="73">
        <v>42206</v>
      </c>
      <c r="B1130" s="130">
        <v>2119.209961</v>
      </c>
      <c r="C1130" s="125">
        <f t="shared" si="68"/>
        <v>1.8194947196923605E-2</v>
      </c>
      <c r="D1130" s="128">
        <f t="shared" si="69"/>
        <v>18194.947196923604</v>
      </c>
      <c r="E1130" s="128">
        <f t="shared" ca="1" si="70"/>
        <v>-44217.472286213088</v>
      </c>
      <c r="F1130" s="128">
        <f t="shared" ca="1" si="71"/>
        <v>48487.493204053353</v>
      </c>
    </row>
    <row r="1131" spans="1:6" x14ac:dyDescent="0.3">
      <c r="A1131" s="73">
        <v>42205</v>
      </c>
      <c r="B1131" s="130">
        <v>2128.280029</v>
      </c>
      <c r="C1131" s="125">
        <f t="shared" si="68"/>
        <v>2.8770866950391216E-2</v>
      </c>
      <c r="D1131" s="128">
        <f t="shared" si="69"/>
        <v>28770.866950391217</v>
      </c>
      <c r="E1131" s="128">
        <f t="shared" ca="1" si="70"/>
        <v>-44217.472286213088</v>
      </c>
      <c r="F1131" s="128">
        <f t="shared" ca="1" si="71"/>
        <v>48487.493204053353</v>
      </c>
    </row>
    <row r="1132" spans="1:6" x14ac:dyDescent="0.3">
      <c r="A1132" s="73">
        <v>42202</v>
      </c>
      <c r="B1132" s="130">
        <v>2126.639893</v>
      </c>
      <c r="C1132" s="125">
        <f t="shared" si="68"/>
        <v>2.4008254751952895E-2</v>
      </c>
      <c r="D1132" s="128">
        <f t="shared" si="69"/>
        <v>24008.254751952896</v>
      </c>
      <c r="E1132" s="128">
        <f t="shared" ca="1" si="70"/>
        <v>-44217.472286213088</v>
      </c>
      <c r="F1132" s="128">
        <f t="shared" ca="1" si="71"/>
        <v>48487.493204053353</v>
      </c>
    </row>
    <row r="1133" spans="1:6" x14ac:dyDescent="0.3">
      <c r="A1133" s="73">
        <v>42201</v>
      </c>
      <c r="B1133" s="130">
        <v>2124.290039</v>
      </c>
      <c r="C1133" s="125">
        <f t="shared" si="68"/>
        <v>2.2561696122985309E-2</v>
      </c>
      <c r="D1133" s="128">
        <f t="shared" si="69"/>
        <v>22561.696122985308</v>
      </c>
      <c r="E1133" s="128">
        <f t="shared" ca="1" si="70"/>
        <v>-44217.472286213088</v>
      </c>
      <c r="F1133" s="128">
        <f t="shared" ca="1" si="71"/>
        <v>48487.493204053353</v>
      </c>
    </row>
    <row r="1134" spans="1:6" x14ac:dyDescent="0.3">
      <c r="A1134" s="73">
        <v>42200</v>
      </c>
      <c r="B1134" s="130">
        <v>2107.3999020000001</v>
      </c>
      <c r="C1134" s="125">
        <f t="shared" si="68"/>
        <v>2.146748971357737E-2</v>
      </c>
      <c r="D1134" s="128">
        <f t="shared" si="69"/>
        <v>21467.489713577372</v>
      </c>
      <c r="E1134" s="128">
        <f t="shared" ca="1" si="70"/>
        <v>-44217.472286213088</v>
      </c>
      <c r="F1134" s="128">
        <f t="shared" ca="1" si="71"/>
        <v>48487.493204053353</v>
      </c>
    </row>
    <row r="1135" spans="1:6" x14ac:dyDescent="0.3">
      <c r="A1135" s="73">
        <v>42199</v>
      </c>
      <c r="B1135" s="130">
        <v>2108.9499510000001</v>
      </c>
      <c r="C1135" s="125">
        <f t="shared" si="68"/>
        <v>2.4936364314550152E-2</v>
      </c>
      <c r="D1135" s="128">
        <f t="shared" si="69"/>
        <v>24936.364314550152</v>
      </c>
      <c r="E1135" s="128">
        <f t="shared" ca="1" si="70"/>
        <v>-44217.472286213088</v>
      </c>
      <c r="F1135" s="128">
        <f t="shared" ca="1" si="71"/>
        <v>48487.493204053353</v>
      </c>
    </row>
    <row r="1136" spans="1:6" x14ac:dyDescent="0.3">
      <c r="A1136" s="73">
        <v>42198</v>
      </c>
      <c r="B1136" s="130">
        <v>2099.6000979999999</v>
      </c>
      <c r="C1136" s="125">
        <f t="shared" si="68"/>
        <v>-8.993104935037799E-4</v>
      </c>
      <c r="D1136" s="128">
        <f t="shared" si="69"/>
        <v>-899.31049350377987</v>
      </c>
      <c r="E1136" s="128">
        <f t="shared" ca="1" si="70"/>
        <v>-44217.472286213088</v>
      </c>
      <c r="F1136" s="128">
        <f t="shared" ca="1" si="71"/>
        <v>48487.493204053353</v>
      </c>
    </row>
    <row r="1137" spans="1:6" x14ac:dyDescent="0.3">
      <c r="A1137" s="73">
        <v>42195</v>
      </c>
      <c r="B1137" s="130">
        <v>2076.6201169999999</v>
      </c>
      <c r="C1137" s="125">
        <f t="shared" si="68"/>
        <v>-1.22198635210925E-2</v>
      </c>
      <c r="D1137" s="128">
        <f t="shared" si="69"/>
        <v>-12219.8635210925</v>
      </c>
      <c r="E1137" s="128">
        <f t="shared" ca="1" si="70"/>
        <v>-44217.472286213088</v>
      </c>
      <c r="F1137" s="128">
        <f t="shared" ca="1" si="71"/>
        <v>48487.493204053353</v>
      </c>
    </row>
    <row r="1138" spans="1:6" x14ac:dyDescent="0.3">
      <c r="A1138" s="73">
        <v>42194</v>
      </c>
      <c r="B1138" s="130">
        <v>2051.3100589999999</v>
      </c>
      <c r="C1138" s="125">
        <f t="shared" si="68"/>
        <v>-2.7160466703413544E-2</v>
      </c>
      <c r="D1138" s="128">
        <f t="shared" si="69"/>
        <v>-27160.466703413545</v>
      </c>
      <c r="E1138" s="128">
        <f t="shared" ca="1" si="70"/>
        <v>-44217.472286213088</v>
      </c>
      <c r="F1138" s="128">
        <f t="shared" ca="1" si="71"/>
        <v>48487.493204053353</v>
      </c>
    </row>
    <row r="1139" spans="1:6" x14ac:dyDescent="0.3">
      <c r="A1139" s="73">
        <v>42193</v>
      </c>
      <c r="B1139" s="130">
        <v>2046.6800539999999</v>
      </c>
      <c r="C1139" s="125">
        <f t="shared" si="68"/>
        <v>-3.649369117229595E-2</v>
      </c>
      <c r="D1139" s="128">
        <f t="shared" si="69"/>
        <v>-36493.691172295948</v>
      </c>
      <c r="E1139" s="128">
        <f t="shared" ca="1" si="70"/>
        <v>-44217.472286213088</v>
      </c>
      <c r="F1139" s="128">
        <f t="shared" ca="1" si="71"/>
        <v>48487.493204053353</v>
      </c>
    </row>
    <row r="1140" spans="1:6" x14ac:dyDescent="0.3">
      <c r="A1140" s="73">
        <v>42192</v>
      </c>
      <c r="B1140" s="130">
        <v>2081.3400879999999</v>
      </c>
      <c r="C1140" s="125">
        <f t="shared" si="68"/>
        <v>-1.9553905402509453E-2</v>
      </c>
      <c r="D1140" s="128">
        <f t="shared" si="69"/>
        <v>-19553.905402509452</v>
      </c>
      <c r="E1140" s="128">
        <f t="shared" ca="1" si="70"/>
        <v>-44217.472286213088</v>
      </c>
      <c r="F1140" s="128">
        <f t="shared" ca="1" si="71"/>
        <v>48487.493204053353</v>
      </c>
    </row>
    <row r="1141" spans="1:6" x14ac:dyDescent="0.3">
      <c r="A1141" s="73">
        <v>42191</v>
      </c>
      <c r="B1141" s="130">
        <v>2068.76001</v>
      </c>
      <c r="C1141" s="125">
        <f t="shared" si="68"/>
        <v>-1.9540367582502216E-2</v>
      </c>
      <c r="D1141" s="128">
        <f t="shared" si="69"/>
        <v>-19540.367582502215</v>
      </c>
      <c r="E1141" s="128">
        <f t="shared" ca="1" si="70"/>
        <v>-44217.472286213088</v>
      </c>
      <c r="F1141" s="128">
        <f t="shared" ca="1" si="71"/>
        <v>48487.493204053353</v>
      </c>
    </row>
    <row r="1142" spans="1:6" x14ac:dyDescent="0.3">
      <c r="A1142" s="73">
        <v>42187</v>
      </c>
      <c r="B1142" s="130">
        <v>2076.780029</v>
      </c>
      <c r="C1142" s="125">
        <f t="shared" si="68"/>
        <v>-2.0959420532138839E-2</v>
      </c>
      <c r="D1142" s="128">
        <f t="shared" si="69"/>
        <v>-20959.42053213884</v>
      </c>
      <c r="E1142" s="128">
        <f t="shared" ca="1" si="70"/>
        <v>-44217.472286213088</v>
      </c>
      <c r="F1142" s="128">
        <f t="shared" ca="1" si="71"/>
        <v>48487.493204053353</v>
      </c>
    </row>
    <row r="1143" spans="1:6" x14ac:dyDescent="0.3">
      <c r="A1143" s="73">
        <v>42186</v>
      </c>
      <c r="B1143" s="130">
        <v>2077.419922</v>
      </c>
      <c r="C1143" s="125">
        <f t="shared" si="68"/>
        <v>-1.0959617816561074E-2</v>
      </c>
      <c r="D1143" s="128">
        <f t="shared" si="69"/>
        <v>-10959.617816561073</v>
      </c>
      <c r="E1143" s="128">
        <f t="shared" ca="1" si="70"/>
        <v>-44217.472286213088</v>
      </c>
      <c r="F1143" s="128">
        <f t="shared" ca="1" si="71"/>
        <v>48487.493204053353</v>
      </c>
    </row>
    <row r="1144" spans="1:6" x14ac:dyDescent="0.3">
      <c r="A1144" s="73">
        <v>42185</v>
      </c>
      <c r="B1144" s="130">
        <v>2063.110107</v>
      </c>
      <c r="C1144" s="125">
        <f t="shared" si="68"/>
        <v>-1.582793000143623E-2</v>
      </c>
      <c r="D1144" s="128">
        <f t="shared" si="69"/>
        <v>-15827.930001436231</v>
      </c>
      <c r="E1144" s="128">
        <f t="shared" ca="1" si="70"/>
        <v>-44217.472286213088</v>
      </c>
      <c r="F1144" s="128">
        <f t="shared" ca="1" si="71"/>
        <v>48487.493204053353</v>
      </c>
    </row>
    <row r="1145" spans="1:6" x14ac:dyDescent="0.3">
      <c r="A1145" s="73">
        <v>42184</v>
      </c>
      <c r="B1145" s="130">
        <v>2057.639893</v>
      </c>
      <c r="C1145" s="125">
        <f t="shared" si="68"/>
        <v>-1.2852453607924863E-2</v>
      </c>
      <c r="D1145" s="128">
        <f t="shared" si="69"/>
        <v>-12852.453607924863</v>
      </c>
      <c r="E1145" s="128">
        <f t="shared" ca="1" si="70"/>
        <v>-44217.472286213088</v>
      </c>
      <c r="F1145" s="128">
        <f t="shared" ca="1" si="71"/>
        <v>48487.493204053353</v>
      </c>
    </row>
    <row r="1146" spans="1:6" x14ac:dyDescent="0.3">
      <c r="A1146" s="73">
        <v>42181</v>
      </c>
      <c r="B1146" s="130">
        <v>2101.48999</v>
      </c>
      <c r="C1146" s="125">
        <f t="shared" si="68"/>
        <v>3.5241141214739091E-3</v>
      </c>
      <c r="D1146" s="128">
        <f t="shared" si="69"/>
        <v>3524.1141214739091</v>
      </c>
      <c r="E1146" s="128">
        <f t="shared" ca="1" si="70"/>
        <v>-44217.472286213088</v>
      </c>
      <c r="F1146" s="128">
        <f t="shared" ca="1" si="71"/>
        <v>48487.493204053353</v>
      </c>
    </row>
    <row r="1147" spans="1:6" x14ac:dyDescent="0.3">
      <c r="A1147" s="73">
        <v>42180</v>
      </c>
      <c r="B1147" s="130">
        <v>2102.3100589999999</v>
      </c>
      <c r="C1147" s="125">
        <f t="shared" si="68"/>
        <v>-3.1059660990591098E-3</v>
      </c>
      <c r="D1147" s="128">
        <f t="shared" si="69"/>
        <v>-3105.9660990591096</v>
      </c>
      <c r="E1147" s="128">
        <f t="shared" ca="1" si="70"/>
        <v>-44217.472286213088</v>
      </c>
      <c r="F1147" s="128">
        <f t="shared" ca="1" si="71"/>
        <v>48487.493204053353</v>
      </c>
    </row>
    <row r="1148" spans="1:6" x14ac:dyDescent="0.3">
      <c r="A1148" s="73">
        <v>42179</v>
      </c>
      <c r="B1148" s="130">
        <v>2108.580078</v>
      </c>
      <c r="C1148" s="125">
        <f t="shared" si="68"/>
        <v>1.6056085306264123E-3</v>
      </c>
      <c r="D1148" s="128">
        <f t="shared" si="69"/>
        <v>1605.6085306264122</v>
      </c>
      <c r="E1148" s="128">
        <f t="shared" ca="1" si="70"/>
        <v>-44217.472286213088</v>
      </c>
      <c r="F1148" s="128">
        <f t="shared" ca="1" si="71"/>
        <v>48487.493204053353</v>
      </c>
    </row>
    <row r="1149" spans="1:6" x14ac:dyDescent="0.3">
      <c r="A1149" s="73">
        <v>42178</v>
      </c>
      <c r="B1149" s="130">
        <v>2124.1999510000001</v>
      </c>
      <c r="C1149" s="125">
        <f t="shared" si="68"/>
        <v>2.117638202787564E-2</v>
      </c>
      <c r="D1149" s="128">
        <f t="shared" si="69"/>
        <v>21176.382027875639</v>
      </c>
      <c r="E1149" s="128">
        <f t="shared" ca="1" si="70"/>
        <v>-44217.472286213088</v>
      </c>
      <c r="F1149" s="128">
        <f t="shared" ca="1" si="71"/>
        <v>48487.493204053353</v>
      </c>
    </row>
    <row r="1150" spans="1:6" x14ac:dyDescent="0.3">
      <c r="A1150" s="73">
        <v>42177</v>
      </c>
      <c r="B1150" s="130">
        <v>2122.8500979999999</v>
      </c>
      <c r="C1150" s="125">
        <f t="shared" si="68"/>
        <v>2.0954401712286019E-2</v>
      </c>
      <c r="D1150" s="128">
        <f t="shared" si="69"/>
        <v>20954.40171228602</v>
      </c>
      <c r="E1150" s="128">
        <f t="shared" ca="1" si="70"/>
        <v>-44217.472286213088</v>
      </c>
      <c r="F1150" s="128">
        <f t="shared" ca="1" si="71"/>
        <v>48487.493204053353</v>
      </c>
    </row>
    <row r="1151" spans="1:6" x14ac:dyDescent="0.3">
      <c r="A1151" s="73">
        <v>42174</v>
      </c>
      <c r="B1151" s="130">
        <v>2109.98999</v>
      </c>
      <c r="C1151" s="125">
        <f t="shared" si="68"/>
        <v>8.1993813928740167E-3</v>
      </c>
      <c r="D1151" s="128">
        <f t="shared" si="69"/>
        <v>8199.3813928740165</v>
      </c>
      <c r="E1151" s="128">
        <f t="shared" ca="1" si="70"/>
        <v>-44217.472286213088</v>
      </c>
      <c r="F1151" s="128">
        <f t="shared" ca="1" si="71"/>
        <v>48487.493204053353</v>
      </c>
    </row>
    <row r="1152" spans="1:6" x14ac:dyDescent="0.3">
      <c r="A1152" s="73">
        <v>42173</v>
      </c>
      <c r="B1152" s="130">
        <v>2121.23999</v>
      </c>
      <c r="C1152" s="125">
        <f t="shared" si="68"/>
        <v>1.2119198475795123E-2</v>
      </c>
      <c r="D1152" s="128">
        <f t="shared" si="69"/>
        <v>12119.198475795123</v>
      </c>
      <c r="E1152" s="128">
        <f t="shared" ca="1" si="70"/>
        <v>-44217.472286213088</v>
      </c>
      <c r="F1152" s="128">
        <f t="shared" ca="1" si="71"/>
        <v>48487.493204053353</v>
      </c>
    </row>
    <row r="1153" spans="1:6" x14ac:dyDescent="0.3">
      <c r="A1153" s="73">
        <v>42172</v>
      </c>
      <c r="B1153" s="130">
        <v>2100.4399410000001</v>
      </c>
      <c r="C1153" s="125">
        <f t="shared" si="68"/>
        <v>-6.4473392846882138E-3</v>
      </c>
      <c r="D1153" s="128">
        <f t="shared" si="69"/>
        <v>-6447.3392846882134</v>
      </c>
      <c r="E1153" s="128">
        <f t="shared" ca="1" si="70"/>
        <v>-44217.472286213088</v>
      </c>
      <c r="F1153" s="128">
        <f t="shared" ca="1" si="71"/>
        <v>48487.493204053353</v>
      </c>
    </row>
    <row r="1154" spans="1:6" x14ac:dyDescent="0.3">
      <c r="A1154" s="73">
        <v>42171</v>
      </c>
      <c r="B1154" s="130">
        <v>2096.290039</v>
      </c>
      <c r="C1154" s="125">
        <f t="shared" si="68"/>
        <v>-6.3092806132396539E-3</v>
      </c>
      <c r="D1154" s="128">
        <f t="shared" si="69"/>
        <v>-6309.2806132396536</v>
      </c>
      <c r="E1154" s="128">
        <f t="shared" ca="1" si="70"/>
        <v>-44217.472286213088</v>
      </c>
      <c r="F1154" s="128">
        <f t="shared" ca="1" si="71"/>
        <v>48487.493204053353</v>
      </c>
    </row>
    <row r="1155" spans="1:6" x14ac:dyDescent="0.3">
      <c r="A1155" s="73">
        <v>42170</v>
      </c>
      <c r="B1155" s="130">
        <v>2084.429932</v>
      </c>
      <c r="C1155" s="125">
        <f t="shared" si="68"/>
        <v>-1.2927811916559562E-2</v>
      </c>
      <c r="D1155" s="128">
        <f t="shared" si="69"/>
        <v>-12927.811916559562</v>
      </c>
      <c r="E1155" s="128">
        <f t="shared" ca="1" si="70"/>
        <v>-44217.472286213088</v>
      </c>
      <c r="F1155" s="128">
        <f t="shared" ca="1" si="71"/>
        <v>48487.493204053353</v>
      </c>
    </row>
    <row r="1156" spans="1:6" x14ac:dyDescent="0.3">
      <c r="A1156" s="73">
        <v>42167</v>
      </c>
      <c r="B1156" s="130">
        <v>2094.110107</v>
      </c>
      <c r="C1156" s="125">
        <f t="shared" si="68"/>
        <v>-6.3015325470198169E-3</v>
      </c>
      <c r="D1156" s="128">
        <f t="shared" si="69"/>
        <v>-6301.5325470198168</v>
      </c>
      <c r="E1156" s="128">
        <f t="shared" ca="1" si="70"/>
        <v>-44217.472286213088</v>
      </c>
      <c r="F1156" s="128">
        <f t="shared" ca="1" si="71"/>
        <v>48487.493204053353</v>
      </c>
    </row>
    <row r="1157" spans="1:6" x14ac:dyDescent="0.3">
      <c r="A1157" s="73">
        <v>42166</v>
      </c>
      <c r="B1157" s="130">
        <v>2108.860107</v>
      </c>
      <c r="C1157" s="125">
        <f t="shared" si="68"/>
        <v>-5.6252301173694841E-3</v>
      </c>
      <c r="D1157" s="128">
        <f t="shared" si="69"/>
        <v>-5625.2301173694841</v>
      </c>
      <c r="E1157" s="128">
        <f t="shared" ca="1" si="70"/>
        <v>-44217.472286213088</v>
      </c>
      <c r="F1157" s="128">
        <f t="shared" ca="1" si="71"/>
        <v>48487.493204053353</v>
      </c>
    </row>
    <row r="1158" spans="1:6" x14ac:dyDescent="0.3">
      <c r="A1158" s="73">
        <v>42165</v>
      </c>
      <c r="B1158" s="130">
        <v>2105.1999510000001</v>
      </c>
      <c r="C1158" s="125">
        <f t="shared" si="68"/>
        <v>-8.6085242960473041E-3</v>
      </c>
      <c r="D1158" s="128">
        <f t="shared" si="69"/>
        <v>-8608.5242960473042</v>
      </c>
      <c r="E1158" s="128">
        <f t="shared" ca="1" si="70"/>
        <v>-44217.472286213088</v>
      </c>
      <c r="F1158" s="128">
        <f t="shared" ca="1" si="71"/>
        <v>48487.493204053353</v>
      </c>
    </row>
    <row r="1159" spans="1:6" x14ac:dyDescent="0.3">
      <c r="A1159" s="73">
        <v>42164</v>
      </c>
      <c r="B1159" s="130">
        <v>2080.1499020000001</v>
      </c>
      <c r="C1159" s="125">
        <f t="shared" si="68"/>
        <v>-1.1429545461480672E-2</v>
      </c>
      <c r="D1159" s="128">
        <f t="shared" si="69"/>
        <v>-11429.545461480673</v>
      </c>
      <c r="E1159" s="128">
        <f t="shared" ca="1" si="70"/>
        <v>-44217.472286213088</v>
      </c>
      <c r="F1159" s="128">
        <f t="shared" ca="1" si="71"/>
        <v>48487.493204053353</v>
      </c>
    </row>
    <row r="1160" spans="1:6" x14ac:dyDescent="0.3">
      <c r="A1160" s="73">
        <v>42163</v>
      </c>
      <c r="B1160" s="130">
        <v>2079.280029</v>
      </c>
      <c r="C1160" s="125">
        <f t="shared" ref="C1160:C1223" si="72">B1160/B1170-1</f>
        <v>-2.2003155462128832E-2</v>
      </c>
      <c r="D1160" s="128">
        <f t="shared" ref="D1160:D1223" si="73">C1160*$B$5</f>
        <v>-22003.155462128831</v>
      </c>
      <c r="E1160" s="128">
        <f t="shared" ref="E1160:E1223" ca="1" si="74">_xlfn.PERCENTILE.INC(OFFSET(D1160,0,0,Window),1-VaRLevel)</f>
        <v>-44217.472286213088</v>
      </c>
      <c r="F1160" s="128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0">
        <v>2092.830078</v>
      </c>
      <c r="C1161" s="125">
        <f t="shared" si="72"/>
        <v>-1.7828811813124013E-2</v>
      </c>
      <c r="D1161" s="128">
        <f t="shared" si="73"/>
        <v>-17828.811813124012</v>
      </c>
      <c r="E1161" s="128">
        <f t="shared" ca="1" si="74"/>
        <v>-44217.472286213088</v>
      </c>
      <c r="F1161" s="128">
        <f t="shared" ca="1" si="75"/>
        <v>48487.493204053353</v>
      </c>
    </row>
    <row r="1162" spans="1:6" x14ac:dyDescent="0.3">
      <c r="A1162" s="73">
        <v>42159</v>
      </c>
      <c r="B1162" s="130">
        <v>2095.8400879999999</v>
      </c>
      <c r="C1162" s="125">
        <f t="shared" si="72"/>
        <v>-1.4116710311904535E-2</v>
      </c>
      <c r="D1162" s="128">
        <f t="shared" si="73"/>
        <v>-14116.710311904535</v>
      </c>
      <c r="E1162" s="128">
        <f t="shared" ca="1" si="74"/>
        <v>-44217.472286213088</v>
      </c>
      <c r="F1162" s="128">
        <f t="shared" ca="1" si="75"/>
        <v>48487.493204053353</v>
      </c>
    </row>
    <row r="1163" spans="1:6" x14ac:dyDescent="0.3">
      <c r="A1163" s="73">
        <v>42158</v>
      </c>
      <c r="B1163" s="130">
        <v>2114.070068</v>
      </c>
      <c r="C1163" s="125">
        <f t="shared" si="72"/>
        <v>-6.466686481344075E-3</v>
      </c>
      <c r="D1163" s="128">
        <f t="shared" si="73"/>
        <v>-6466.6864813440752</v>
      </c>
      <c r="E1163" s="128">
        <f t="shared" ca="1" si="74"/>
        <v>-44217.472286213088</v>
      </c>
      <c r="F1163" s="128">
        <f t="shared" ca="1" si="75"/>
        <v>48487.493204053353</v>
      </c>
    </row>
    <row r="1164" spans="1:6" x14ac:dyDescent="0.3">
      <c r="A1164" s="73">
        <v>42157</v>
      </c>
      <c r="B1164" s="130">
        <v>2109.6000979999999</v>
      </c>
      <c r="C1164" s="125">
        <f t="shared" si="72"/>
        <v>-9.2052665090448516E-3</v>
      </c>
      <c r="D1164" s="128">
        <f t="shared" si="73"/>
        <v>-9205.2665090448518</v>
      </c>
      <c r="E1164" s="128">
        <f t="shared" ca="1" si="74"/>
        <v>-44217.472286213088</v>
      </c>
      <c r="F1164" s="128">
        <f t="shared" ca="1" si="75"/>
        <v>48487.493204053353</v>
      </c>
    </row>
    <row r="1165" spans="1:6" x14ac:dyDescent="0.3">
      <c r="A1165" s="73">
        <v>42156</v>
      </c>
      <c r="B1165" s="130">
        <v>2111.7299800000001</v>
      </c>
      <c r="C1165" s="125">
        <f t="shared" si="72"/>
        <v>-5.1820062389659194E-3</v>
      </c>
      <c r="D1165" s="128">
        <f t="shared" si="73"/>
        <v>-5182.0062389659197</v>
      </c>
      <c r="E1165" s="128">
        <f t="shared" ca="1" si="74"/>
        <v>-44217.472286213088</v>
      </c>
      <c r="F1165" s="128">
        <f t="shared" ca="1" si="75"/>
        <v>48487.493204053353</v>
      </c>
    </row>
    <row r="1166" spans="1:6" x14ac:dyDescent="0.3">
      <c r="A1166" s="73">
        <v>42153</v>
      </c>
      <c r="B1166" s="130">
        <v>2107.389893</v>
      </c>
      <c r="C1166" s="125">
        <f t="shared" si="72"/>
        <v>-6.46372371248638E-3</v>
      </c>
      <c r="D1166" s="128">
        <f t="shared" si="73"/>
        <v>-6463.7237124863796</v>
      </c>
      <c r="E1166" s="128">
        <f t="shared" ca="1" si="74"/>
        <v>-44217.472286213088</v>
      </c>
      <c r="F1166" s="128">
        <f t="shared" ca="1" si="75"/>
        <v>48487.493204053353</v>
      </c>
    </row>
    <row r="1167" spans="1:6" x14ac:dyDescent="0.3">
      <c r="A1167" s="73">
        <v>42152</v>
      </c>
      <c r="B1167" s="130">
        <v>2120.790039</v>
      </c>
      <c r="C1167" s="125">
        <f t="shared" si="72"/>
        <v>1.063153292508412E-2</v>
      </c>
      <c r="D1167" s="128">
        <f t="shared" si="73"/>
        <v>10631.532925084119</v>
      </c>
      <c r="E1167" s="128">
        <f t="shared" ca="1" si="74"/>
        <v>-44217.472286213088</v>
      </c>
      <c r="F1167" s="128">
        <f t="shared" ca="1" si="75"/>
        <v>48487.493204053353</v>
      </c>
    </row>
    <row r="1168" spans="1:6" x14ac:dyDescent="0.3">
      <c r="A1168" s="73">
        <v>42151</v>
      </c>
      <c r="B1168" s="130">
        <v>2123.4799800000001</v>
      </c>
      <c r="C1168" s="125">
        <f t="shared" si="72"/>
        <v>1.1604797077936935E-2</v>
      </c>
      <c r="D1168" s="128">
        <f t="shared" si="73"/>
        <v>11604.797077936935</v>
      </c>
      <c r="E1168" s="128">
        <f t="shared" ca="1" si="74"/>
        <v>-44217.472286213088</v>
      </c>
      <c r="F1168" s="128">
        <f t="shared" ca="1" si="75"/>
        <v>48487.493204053353</v>
      </c>
    </row>
    <row r="1169" spans="1:6" x14ac:dyDescent="0.3">
      <c r="A1169" s="73">
        <v>42150</v>
      </c>
      <c r="B1169" s="130">
        <v>2104.1999510000001</v>
      </c>
      <c r="C1169" s="125">
        <f t="shared" si="72"/>
        <v>-5.3679326192568322E-4</v>
      </c>
      <c r="D1169" s="128">
        <f t="shared" si="73"/>
        <v>-536.79326192568317</v>
      </c>
      <c r="E1169" s="128">
        <f t="shared" ca="1" si="74"/>
        <v>-44217.472286213088</v>
      </c>
      <c r="F1169" s="128">
        <f t="shared" ca="1" si="75"/>
        <v>48487.493204053353</v>
      </c>
    </row>
    <row r="1170" spans="1:6" x14ac:dyDescent="0.3">
      <c r="A1170" s="73">
        <v>42146</v>
      </c>
      <c r="B1170" s="130">
        <v>2126.0600589999999</v>
      </c>
      <c r="C1170" s="125">
        <f t="shared" si="72"/>
        <v>4.7067532435793868E-3</v>
      </c>
      <c r="D1170" s="128">
        <f t="shared" si="73"/>
        <v>4706.7532435793864</v>
      </c>
      <c r="E1170" s="128">
        <f t="shared" ca="1" si="74"/>
        <v>-44217.472286213088</v>
      </c>
      <c r="F1170" s="128">
        <f t="shared" ca="1" si="75"/>
        <v>48487.493204053353</v>
      </c>
    </row>
    <row r="1171" spans="1:6" x14ac:dyDescent="0.3">
      <c r="A1171" s="73">
        <v>42145</v>
      </c>
      <c r="B1171" s="130">
        <v>2130.820068</v>
      </c>
      <c r="C1171" s="125">
        <f t="shared" si="72"/>
        <v>2.0507695402298909E-2</v>
      </c>
      <c r="D1171" s="128">
        <f t="shared" si="73"/>
        <v>20507.695402298908</v>
      </c>
      <c r="E1171" s="128">
        <f t="shared" ca="1" si="74"/>
        <v>-44217.472286213088</v>
      </c>
      <c r="F1171" s="128">
        <f t="shared" ca="1" si="75"/>
        <v>48487.493204053353</v>
      </c>
    </row>
    <row r="1172" spans="1:6" x14ac:dyDescent="0.3">
      <c r="A1172" s="73">
        <v>42144</v>
      </c>
      <c r="B1172" s="130">
        <v>2125.8500979999999</v>
      </c>
      <c r="C1172" s="125">
        <f t="shared" si="72"/>
        <v>2.1969664761207985E-2</v>
      </c>
      <c r="D1172" s="128">
        <f t="shared" si="73"/>
        <v>21969.664761207987</v>
      </c>
      <c r="E1172" s="128">
        <f t="shared" ca="1" si="74"/>
        <v>-44217.472286213088</v>
      </c>
      <c r="F1172" s="128">
        <f t="shared" ca="1" si="75"/>
        <v>48487.493204053353</v>
      </c>
    </row>
    <row r="1173" spans="1:6" x14ac:dyDescent="0.3">
      <c r="A1173" s="73">
        <v>42143</v>
      </c>
      <c r="B1173" s="130">
        <v>2127.830078</v>
      </c>
      <c r="C1173" s="125">
        <f t="shared" si="72"/>
        <v>1.8363652673983877E-2</v>
      </c>
      <c r="D1173" s="128">
        <f t="shared" si="73"/>
        <v>18363.652673983877</v>
      </c>
      <c r="E1173" s="128">
        <f t="shared" ca="1" si="74"/>
        <v>-44217.472286213088</v>
      </c>
      <c r="F1173" s="128">
        <f t="shared" ca="1" si="75"/>
        <v>48487.493204053353</v>
      </c>
    </row>
    <row r="1174" spans="1:6" x14ac:dyDescent="0.3">
      <c r="A1174" s="73">
        <v>42142</v>
      </c>
      <c r="B1174" s="130">
        <v>2129.1999510000001</v>
      </c>
      <c r="C1174" s="125">
        <f t="shared" si="72"/>
        <v>6.9567418477114451E-3</v>
      </c>
      <c r="D1174" s="128">
        <f t="shared" si="73"/>
        <v>6956.7418477114452</v>
      </c>
      <c r="E1174" s="128">
        <f t="shared" ca="1" si="74"/>
        <v>-44217.472286213088</v>
      </c>
      <c r="F1174" s="128">
        <f t="shared" ca="1" si="75"/>
        <v>48487.493204053353</v>
      </c>
    </row>
    <row r="1175" spans="1:6" x14ac:dyDescent="0.3">
      <c r="A1175" s="73">
        <v>42139</v>
      </c>
      <c r="B1175" s="130">
        <v>2122.7299800000001</v>
      </c>
      <c r="C1175" s="125">
        <f t="shared" si="72"/>
        <v>6.8491245193422756E-3</v>
      </c>
      <c r="D1175" s="128">
        <f t="shared" si="73"/>
        <v>6849.1245193422756</v>
      </c>
      <c r="E1175" s="128">
        <f t="shared" ca="1" si="74"/>
        <v>-44217.472286213088</v>
      </c>
      <c r="F1175" s="128">
        <f t="shared" ca="1" si="75"/>
        <v>48487.493204053353</v>
      </c>
    </row>
    <row r="1176" spans="1:6" x14ac:dyDescent="0.3">
      <c r="A1176" s="73">
        <v>42138</v>
      </c>
      <c r="B1176" s="130">
        <v>2121.1000979999999</v>
      </c>
      <c r="C1176" s="125">
        <f t="shared" si="72"/>
        <v>1.7065412215403253E-2</v>
      </c>
      <c r="D1176" s="128">
        <f t="shared" si="73"/>
        <v>17065.412215403252</v>
      </c>
      <c r="E1176" s="128">
        <f t="shared" ca="1" si="74"/>
        <v>-44217.472286213088</v>
      </c>
      <c r="F1176" s="128">
        <f t="shared" ca="1" si="75"/>
        <v>48487.493204053353</v>
      </c>
    </row>
    <row r="1177" spans="1:6" x14ac:dyDescent="0.3">
      <c r="A1177" s="73">
        <v>42137</v>
      </c>
      <c r="B1177" s="130">
        <v>2098.4799800000001</v>
      </c>
      <c r="C1177" s="125">
        <f t="shared" si="72"/>
        <v>-3.9728113585040248E-3</v>
      </c>
      <c r="D1177" s="128">
        <f t="shared" si="73"/>
        <v>-3972.8113585040246</v>
      </c>
      <c r="E1177" s="128">
        <f t="shared" ca="1" si="74"/>
        <v>-44217.472286213088</v>
      </c>
      <c r="F1177" s="128">
        <f t="shared" ca="1" si="75"/>
        <v>48487.493204053353</v>
      </c>
    </row>
    <row r="1178" spans="1:6" x14ac:dyDescent="0.3">
      <c r="A1178" s="73">
        <v>42136</v>
      </c>
      <c r="B1178" s="130">
        <v>2099.1201169999999</v>
      </c>
      <c r="C1178" s="125">
        <f t="shared" si="72"/>
        <v>-7.3955876440088275E-3</v>
      </c>
      <c r="D1178" s="128">
        <f t="shared" si="73"/>
        <v>-7395.5876440088277</v>
      </c>
      <c r="E1178" s="128">
        <f t="shared" ca="1" si="74"/>
        <v>-44217.472286213088</v>
      </c>
      <c r="F1178" s="128">
        <f t="shared" ca="1" si="75"/>
        <v>48487.493204053353</v>
      </c>
    </row>
    <row r="1179" spans="1:6" x14ac:dyDescent="0.3">
      <c r="A1179" s="73">
        <v>42135</v>
      </c>
      <c r="B1179" s="130">
        <v>2105.330078</v>
      </c>
      <c r="C1179" s="125">
        <f t="shared" si="72"/>
        <v>-1.7022192083024912E-3</v>
      </c>
      <c r="D1179" s="128">
        <f t="shared" si="73"/>
        <v>-1702.2192083024911</v>
      </c>
      <c r="E1179" s="128">
        <f t="shared" ca="1" si="74"/>
        <v>-44217.472286213088</v>
      </c>
      <c r="F1179" s="128">
        <f t="shared" ca="1" si="75"/>
        <v>48487.493204053353</v>
      </c>
    </row>
    <row r="1180" spans="1:6" x14ac:dyDescent="0.3">
      <c r="A1180" s="73">
        <v>42132</v>
      </c>
      <c r="B1180" s="130">
        <v>2116.1000979999999</v>
      </c>
      <c r="C1180" s="125">
        <f t="shared" si="72"/>
        <v>-7.5074399194130503E-4</v>
      </c>
      <c r="D1180" s="128">
        <f t="shared" si="73"/>
        <v>-750.74399194130501</v>
      </c>
      <c r="E1180" s="128">
        <f t="shared" ca="1" si="74"/>
        <v>-44217.472286213088</v>
      </c>
      <c r="F1180" s="128">
        <f t="shared" ca="1" si="75"/>
        <v>48487.493204053353</v>
      </c>
    </row>
    <row r="1181" spans="1:6" x14ac:dyDescent="0.3">
      <c r="A1181" s="73">
        <v>42131</v>
      </c>
      <c r="B1181" s="130">
        <v>2088</v>
      </c>
      <c r="C1181" s="125">
        <f t="shared" si="72"/>
        <v>-1.1798749983347734E-2</v>
      </c>
      <c r="D1181" s="128">
        <f t="shared" si="73"/>
        <v>-11798.749983347734</v>
      </c>
      <c r="E1181" s="128">
        <f t="shared" ca="1" si="74"/>
        <v>-44217.472286213088</v>
      </c>
      <c r="F1181" s="128">
        <f t="shared" ca="1" si="75"/>
        <v>48487.493204053353</v>
      </c>
    </row>
    <row r="1182" spans="1:6" x14ac:dyDescent="0.3">
      <c r="A1182" s="73">
        <v>42130</v>
      </c>
      <c r="B1182" s="130">
        <v>2080.1499020000001</v>
      </c>
      <c r="C1182" s="125">
        <f t="shared" si="72"/>
        <v>-1.3192878192433533E-2</v>
      </c>
      <c r="D1182" s="128">
        <f t="shared" si="73"/>
        <v>-13192.878192433533</v>
      </c>
      <c r="E1182" s="128">
        <f t="shared" ca="1" si="74"/>
        <v>-44217.472286213088</v>
      </c>
      <c r="F1182" s="128">
        <f t="shared" ca="1" si="75"/>
        <v>48487.493204053353</v>
      </c>
    </row>
    <row r="1183" spans="1:6" x14ac:dyDescent="0.3">
      <c r="A1183" s="73">
        <v>42129</v>
      </c>
      <c r="B1183" s="130">
        <v>2089.459961</v>
      </c>
      <c r="C1183" s="125">
        <f t="shared" si="72"/>
        <v>-3.73342639997154E-3</v>
      </c>
      <c r="D1183" s="128">
        <f t="shared" si="73"/>
        <v>-3733.4263999715399</v>
      </c>
      <c r="E1183" s="128">
        <f t="shared" ca="1" si="74"/>
        <v>-44217.472286213088</v>
      </c>
      <c r="F1183" s="128">
        <f t="shared" ca="1" si="75"/>
        <v>48487.493204053353</v>
      </c>
    </row>
    <row r="1184" spans="1:6" x14ac:dyDescent="0.3">
      <c r="A1184" s="73">
        <v>42128</v>
      </c>
      <c r="B1184" s="130">
        <v>2114.48999</v>
      </c>
      <c r="C1184" s="125">
        <f t="shared" si="72"/>
        <v>6.708288258147066E-3</v>
      </c>
      <c r="D1184" s="128">
        <f t="shared" si="73"/>
        <v>6708.2882581470658</v>
      </c>
      <c r="E1184" s="128">
        <f t="shared" ca="1" si="74"/>
        <v>-44217.472286213088</v>
      </c>
      <c r="F1184" s="128">
        <f t="shared" ca="1" si="75"/>
        <v>48487.493204053353</v>
      </c>
    </row>
    <row r="1185" spans="1:6" x14ac:dyDescent="0.3">
      <c r="A1185" s="73">
        <v>42125</v>
      </c>
      <c r="B1185" s="130">
        <v>2108.290039</v>
      </c>
      <c r="C1185" s="125">
        <f t="shared" si="72"/>
        <v>1.3026315785174436E-2</v>
      </c>
      <c r="D1185" s="128">
        <f t="shared" si="73"/>
        <v>13026.315785174436</v>
      </c>
      <c r="E1185" s="128">
        <f t="shared" ca="1" si="74"/>
        <v>-44217.472286213088</v>
      </c>
      <c r="F1185" s="128">
        <f t="shared" ca="1" si="75"/>
        <v>48487.493204053353</v>
      </c>
    </row>
    <row r="1186" spans="1:6" x14ac:dyDescent="0.3">
      <c r="A1186" s="73">
        <v>42124</v>
      </c>
      <c r="B1186" s="130">
        <v>2085.51001</v>
      </c>
      <c r="C1186" s="125">
        <f t="shared" si="72"/>
        <v>-9.2541912752753808E-3</v>
      </c>
      <c r="D1186" s="128">
        <f t="shared" si="73"/>
        <v>-9254.1912752753815</v>
      </c>
      <c r="E1186" s="128">
        <f t="shared" ca="1" si="74"/>
        <v>-44217.472286213088</v>
      </c>
      <c r="F1186" s="128">
        <f t="shared" ca="1" si="75"/>
        <v>48487.493204053353</v>
      </c>
    </row>
    <row r="1187" spans="1:6" x14ac:dyDescent="0.3">
      <c r="A1187" s="73">
        <v>42123</v>
      </c>
      <c r="B1187" s="130">
        <v>2106.8500979999999</v>
      </c>
      <c r="C1187" s="125">
        <f t="shared" si="72"/>
        <v>1.0453426193990367E-4</v>
      </c>
      <c r="D1187" s="128">
        <f t="shared" si="73"/>
        <v>104.53426193990367</v>
      </c>
      <c r="E1187" s="128">
        <f t="shared" ca="1" si="74"/>
        <v>-44217.472286213088</v>
      </c>
      <c r="F1187" s="128">
        <f t="shared" ca="1" si="75"/>
        <v>48487.493204053353</v>
      </c>
    </row>
    <row r="1188" spans="1:6" x14ac:dyDescent="0.3">
      <c r="A1188" s="73">
        <v>42122</v>
      </c>
      <c r="B1188" s="130">
        <v>2114.76001</v>
      </c>
      <c r="C1188" s="125">
        <f t="shared" si="72"/>
        <v>9.0273690766431436E-3</v>
      </c>
      <c r="D1188" s="128">
        <f t="shared" si="73"/>
        <v>9027.3690766431428</v>
      </c>
      <c r="E1188" s="128">
        <f t="shared" ca="1" si="74"/>
        <v>-44217.472286213088</v>
      </c>
      <c r="F1188" s="128">
        <f t="shared" ca="1" si="75"/>
        <v>48487.493204053353</v>
      </c>
    </row>
    <row r="1189" spans="1:6" x14ac:dyDescent="0.3">
      <c r="A1189" s="73">
        <v>42121</v>
      </c>
      <c r="B1189" s="130">
        <v>2108.919922</v>
      </c>
      <c r="C1189" s="125">
        <f t="shared" si="72"/>
        <v>7.8807847984847523E-3</v>
      </c>
      <c r="D1189" s="128">
        <f t="shared" si="73"/>
        <v>7880.7847984847522</v>
      </c>
      <c r="E1189" s="128">
        <f t="shared" ca="1" si="74"/>
        <v>-44217.472286213088</v>
      </c>
      <c r="F1189" s="128">
        <f t="shared" ca="1" si="75"/>
        <v>48487.493204053353</v>
      </c>
    </row>
    <row r="1190" spans="1:6" x14ac:dyDescent="0.3">
      <c r="A1190" s="73">
        <v>42118</v>
      </c>
      <c r="B1190" s="130">
        <v>2117.6899410000001</v>
      </c>
      <c r="C1190" s="125">
        <f t="shared" si="72"/>
        <v>7.4355068653155776E-3</v>
      </c>
      <c r="D1190" s="128">
        <f t="shared" si="73"/>
        <v>7435.5068653155777</v>
      </c>
      <c r="E1190" s="128">
        <f t="shared" ca="1" si="74"/>
        <v>-44217.472286213088</v>
      </c>
      <c r="F1190" s="128">
        <f t="shared" ca="1" si="75"/>
        <v>48487.493204053353</v>
      </c>
    </row>
    <row r="1191" spans="1:6" x14ac:dyDescent="0.3">
      <c r="A1191" s="73">
        <v>42117</v>
      </c>
      <c r="B1191" s="130">
        <v>2112.929932</v>
      </c>
      <c r="C1191" s="125">
        <f t="shared" si="72"/>
        <v>1.0400826665928342E-2</v>
      </c>
      <c r="D1191" s="128">
        <f t="shared" si="73"/>
        <v>10400.826665928342</v>
      </c>
      <c r="E1191" s="128">
        <f t="shared" ca="1" si="74"/>
        <v>-44217.472286213088</v>
      </c>
      <c r="F1191" s="128">
        <f t="shared" ca="1" si="75"/>
        <v>48487.493204053353</v>
      </c>
    </row>
    <row r="1192" spans="1:6" x14ac:dyDescent="0.3">
      <c r="A1192" s="73">
        <v>42116</v>
      </c>
      <c r="B1192" s="130">
        <v>2107.959961</v>
      </c>
      <c r="C1192" s="125">
        <f t="shared" si="72"/>
        <v>1.25174409081652E-2</v>
      </c>
      <c r="D1192" s="128">
        <f t="shared" si="73"/>
        <v>12517.440908165201</v>
      </c>
      <c r="E1192" s="128">
        <f t="shared" ca="1" si="74"/>
        <v>-44217.472286213088</v>
      </c>
      <c r="F1192" s="128">
        <f t="shared" ca="1" si="75"/>
        <v>48487.493204053353</v>
      </c>
    </row>
    <row r="1193" spans="1:6" x14ac:dyDescent="0.3">
      <c r="A1193" s="73">
        <v>42115</v>
      </c>
      <c r="B1193" s="130">
        <v>2097.290039</v>
      </c>
      <c r="C1193" s="125">
        <f t="shared" si="72"/>
        <v>1.0094715296996348E-2</v>
      </c>
      <c r="D1193" s="128">
        <f t="shared" si="73"/>
        <v>10094.715296996348</v>
      </c>
      <c r="E1193" s="128">
        <f t="shared" ca="1" si="74"/>
        <v>-44217.472286213088</v>
      </c>
      <c r="F1193" s="128">
        <f t="shared" ca="1" si="75"/>
        <v>48487.493204053353</v>
      </c>
    </row>
    <row r="1194" spans="1:6" x14ac:dyDescent="0.3">
      <c r="A1194" s="73">
        <v>42114</v>
      </c>
      <c r="B1194" s="130">
        <v>2100.3999020000001</v>
      </c>
      <c r="C1194" s="125">
        <f t="shared" si="72"/>
        <v>9.5066777632237809E-3</v>
      </c>
      <c r="D1194" s="128">
        <f t="shared" si="73"/>
        <v>9506.6777632237809</v>
      </c>
      <c r="E1194" s="128">
        <f t="shared" ca="1" si="74"/>
        <v>-44217.472286213088</v>
      </c>
      <c r="F1194" s="128">
        <f t="shared" ca="1" si="75"/>
        <v>48487.493204053353</v>
      </c>
    </row>
    <row r="1195" spans="1:6" x14ac:dyDescent="0.3">
      <c r="A1195" s="73">
        <v>42111</v>
      </c>
      <c r="B1195" s="130">
        <v>2081.179932</v>
      </c>
      <c r="C1195" s="125">
        <f t="shared" si="72"/>
        <v>6.8796547917262529E-3</v>
      </c>
      <c r="D1195" s="128">
        <f t="shared" si="73"/>
        <v>6879.6547917262533</v>
      </c>
      <c r="E1195" s="128">
        <f t="shared" ca="1" si="74"/>
        <v>-44217.472286213088</v>
      </c>
      <c r="F1195" s="128">
        <f t="shared" ca="1" si="75"/>
        <v>48487.493204053353</v>
      </c>
    </row>
    <row r="1196" spans="1:6" x14ac:dyDescent="0.3">
      <c r="A1196" s="73">
        <v>42110</v>
      </c>
      <c r="B1196" s="130">
        <v>2104.98999</v>
      </c>
      <c r="C1196" s="125">
        <f t="shared" si="72"/>
        <v>2.1993625398785133E-2</v>
      </c>
      <c r="D1196" s="128">
        <f t="shared" si="73"/>
        <v>21993.625398785134</v>
      </c>
      <c r="E1196" s="128">
        <f t="shared" ca="1" si="74"/>
        <v>-44217.472286213088</v>
      </c>
      <c r="F1196" s="128">
        <f t="shared" ca="1" si="75"/>
        <v>48487.493204053353</v>
      </c>
    </row>
    <row r="1197" spans="1:6" x14ac:dyDescent="0.3">
      <c r="A1197" s="73">
        <v>42109</v>
      </c>
      <c r="B1197" s="130">
        <v>2106.6298830000001</v>
      </c>
      <c r="C1197" s="125">
        <f t="shared" si="72"/>
        <v>1.8734068061911024E-2</v>
      </c>
      <c r="D1197" s="128">
        <f t="shared" si="73"/>
        <v>18734.068061911024</v>
      </c>
      <c r="E1197" s="128">
        <f t="shared" ca="1" si="74"/>
        <v>-44217.472286213088</v>
      </c>
      <c r="F1197" s="128">
        <f t="shared" ca="1" si="75"/>
        <v>48487.493204053353</v>
      </c>
    </row>
    <row r="1198" spans="1:6" x14ac:dyDescent="0.3">
      <c r="A1198" s="73">
        <v>42108</v>
      </c>
      <c r="B1198" s="130">
        <v>2095.8400879999999</v>
      </c>
      <c r="C1198" s="125">
        <f t="shared" si="72"/>
        <v>4.6016268722754994E-3</v>
      </c>
      <c r="D1198" s="128">
        <f t="shared" si="73"/>
        <v>4601.6268722754994</v>
      </c>
      <c r="E1198" s="128">
        <f t="shared" ca="1" si="74"/>
        <v>-44217.472286213088</v>
      </c>
      <c r="F1198" s="128">
        <f t="shared" ca="1" si="75"/>
        <v>48487.493204053353</v>
      </c>
    </row>
    <row r="1199" spans="1:6" x14ac:dyDescent="0.3">
      <c r="A1199" s="73">
        <v>42107</v>
      </c>
      <c r="B1199" s="130">
        <v>2092.429932</v>
      </c>
      <c r="C1199" s="125">
        <f t="shared" si="72"/>
        <v>1.5239983937662238E-2</v>
      </c>
      <c r="D1199" s="128">
        <f t="shared" si="73"/>
        <v>15239.983937662239</v>
      </c>
      <c r="E1199" s="128">
        <f t="shared" ca="1" si="74"/>
        <v>-44217.472286213088</v>
      </c>
      <c r="F1199" s="128">
        <f t="shared" ca="1" si="75"/>
        <v>48487.493204053353</v>
      </c>
    </row>
    <row r="1200" spans="1:6" x14ac:dyDescent="0.3">
      <c r="A1200" s="73">
        <v>42104</v>
      </c>
      <c r="B1200" s="130">
        <v>2102.0600589999999</v>
      </c>
      <c r="C1200" s="125">
        <f t="shared" si="72"/>
        <v>2.232821495910553E-2</v>
      </c>
      <c r="D1200" s="128">
        <f t="shared" si="73"/>
        <v>22328.214959105531</v>
      </c>
      <c r="E1200" s="128">
        <f t="shared" ca="1" si="74"/>
        <v>-44217.472286213088</v>
      </c>
      <c r="F1200" s="128">
        <f t="shared" ca="1" si="75"/>
        <v>48487.493204053353</v>
      </c>
    </row>
    <row r="1201" spans="1:6" x14ac:dyDescent="0.3">
      <c r="A1201" s="73">
        <v>42103</v>
      </c>
      <c r="B1201" s="130">
        <v>2091.179932</v>
      </c>
      <c r="C1201" s="125">
        <f t="shared" si="72"/>
        <v>1.4618705166630441E-2</v>
      </c>
      <c r="D1201" s="128">
        <f t="shared" si="73"/>
        <v>14618.705166630441</v>
      </c>
      <c r="E1201" s="128">
        <f t="shared" ca="1" si="74"/>
        <v>-44217.472286213088</v>
      </c>
      <c r="F1201" s="128">
        <f t="shared" ca="1" si="75"/>
        <v>48487.493204053353</v>
      </c>
    </row>
    <row r="1202" spans="1:6" x14ac:dyDescent="0.3">
      <c r="A1202" s="73">
        <v>42102</v>
      </c>
      <c r="B1202" s="130">
        <v>2081.8999020000001</v>
      </c>
      <c r="C1202" s="125">
        <f t="shared" si="72"/>
        <v>-4.5900540282093338E-3</v>
      </c>
      <c r="D1202" s="128">
        <f t="shared" si="73"/>
        <v>-4590.0540282093334</v>
      </c>
      <c r="E1202" s="128">
        <f t="shared" ca="1" si="74"/>
        <v>-44217.472286213088</v>
      </c>
      <c r="F1202" s="128">
        <f t="shared" ca="1" si="75"/>
        <v>48487.493204053353</v>
      </c>
    </row>
    <row r="1203" spans="1:6" x14ac:dyDescent="0.3">
      <c r="A1203" s="73">
        <v>42101</v>
      </c>
      <c r="B1203" s="130">
        <v>2076.330078</v>
      </c>
      <c r="C1203" s="125">
        <f t="shared" si="72"/>
        <v>-1.3348022277466343E-2</v>
      </c>
      <c r="D1203" s="128">
        <f t="shared" si="73"/>
        <v>-13348.022277466343</v>
      </c>
      <c r="E1203" s="128">
        <f t="shared" ca="1" si="74"/>
        <v>-44217.472286213088</v>
      </c>
      <c r="F1203" s="128">
        <f t="shared" ca="1" si="75"/>
        <v>48487.493204053353</v>
      </c>
    </row>
    <row r="1204" spans="1:6" x14ac:dyDescent="0.3">
      <c r="A1204" s="73">
        <v>42100</v>
      </c>
      <c r="B1204" s="130">
        <v>2080.6201169999999</v>
      </c>
      <c r="C1204" s="125">
        <f t="shared" si="72"/>
        <v>-1.30354251328344E-2</v>
      </c>
      <c r="D1204" s="128">
        <f t="shared" si="73"/>
        <v>-13035.4251328344</v>
      </c>
      <c r="E1204" s="128">
        <f t="shared" ca="1" si="74"/>
        <v>-44217.472286213088</v>
      </c>
      <c r="F1204" s="128">
        <f t="shared" ca="1" si="75"/>
        <v>48487.493204053353</v>
      </c>
    </row>
    <row r="1205" spans="1:6" x14ac:dyDescent="0.3">
      <c r="A1205" s="73">
        <v>42096</v>
      </c>
      <c r="B1205" s="130">
        <v>2066.959961</v>
      </c>
      <c r="C1205" s="125">
        <f t="shared" si="72"/>
        <v>-1.0678399051549992E-2</v>
      </c>
      <c r="D1205" s="128">
        <f t="shared" si="73"/>
        <v>-10678.399051549992</v>
      </c>
      <c r="E1205" s="128">
        <f t="shared" ca="1" si="74"/>
        <v>-44217.472286213088</v>
      </c>
      <c r="F1205" s="128">
        <f t="shared" ca="1" si="75"/>
        <v>48487.493204053353</v>
      </c>
    </row>
    <row r="1206" spans="1:6" x14ac:dyDescent="0.3">
      <c r="A1206" s="73">
        <v>42095</v>
      </c>
      <c r="B1206" s="130">
        <v>2059.6899410000001</v>
      </c>
      <c r="C1206" s="125">
        <f t="shared" si="72"/>
        <v>-1.8961685639437897E-2</v>
      </c>
      <c r="D1206" s="128">
        <f t="shared" si="73"/>
        <v>-18961.685639437899</v>
      </c>
      <c r="E1206" s="128">
        <f t="shared" ca="1" si="74"/>
        <v>-44217.472286213088</v>
      </c>
      <c r="F1206" s="128">
        <f t="shared" ca="1" si="75"/>
        <v>48487.493204053353</v>
      </c>
    </row>
    <row r="1207" spans="1:6" x14ac:dyDescent="0.3">
      <c r="A1207" s="73">
        <v>42094</v>
      </c>
      <c r="B1207" s="130">
        <v>2067.889893</v>
      </c>
      <c r="C1207" s="125">
        <f t="shared" si="72"/>
        <v>-3.0806525207113244E-3</v>
      </c>
      <c r="D1207" s="128">
        <f t="shared" si="73"/>
        <v>-3080.6525207113245</v>
      </c>
      <c r="E1207" s="128">
        <f t="shared" ca="1" si="74"/>
        <v>-44217.472286213088</v>
      </c>
      <c r="F1207" s="128">
        <f t="shared" ca="1" si="75"/>
        <v>48487.493204053353</v>
      </c>
    </row>
    <row r="1208" spans="1:6" x14ac:dyDescent="0.3">
      <c r="A1208" s="73">
        <v>42093</v>
      </c>
      <c r="B1208" s="130">
        <v>2086.23999</v>
      </c>
      <c r="C1208" s="125">
        <f t="shared" si="72"/>
        <v>2.4265199924873304E-3</v>
      </c>
      <c r="D1208" s="128">
        <f t="shared" si="73"/>
        <v>2426.5199924873305</v>
      </c>
      <c r="E1208" s="128">
        <f t="shared" ca="1" si="74"/>
        <v>-44217.472286213088</v>
      </c>
      <c r="F1208" s="128">
        <f t="shared" ca="1" si="75"/>
        <v>48487.493204053353</v>
      </c>
    </row>
    <row r="1209" spans="1:6" x14ac:dyDescent="0.3">
      <c r="A1209" s="73">
        <v>42090</v>
      </c>
      <c r="B1209" s="130">
        <v>2061.0200199999999</v>
      </c>
      <c r="C1209" s="125">
        <f t="shared" si="72"/>
        <v>3.7109761194484836E-3</v>
      </c>
      <c r="D1209" s="128">
        <f t="shared" si="73"/>
        <v>3710.9761194484836</v>
      </c>
      <c r="E1209" s="128">
        <f t="shared" ca="1" si="74"/>
        <v>-44217.472286213088</v>
      </c>
      <c r="F1209" s="128">
        <f t="shared" ca="1" si="75"/>
        <v>48487.493204053353</v>
      </c>
    </row>
    <row r="1210" spans="1:6" x14ac:dyDescent="0.3">
      <c r="A1210" s="73">
        <v>42089</v>
      </c>
      <c r="B1210" s="130">
        <v>2056.1499020000001</v>
      </c>
      <c r="C1210" s="125">
        <f t="shared" si="72"/>
        <v>-4.7436042655614186E-3</v>
      </c>
      <c r="D1210" s="128">
        <f t="shared" si="73"/>
        <v>-4743.6042655614183</v>
      </c>
      <c r="E1210" s="128">
        <f t="shared" ca="1" si="74"/>
        <v>-44217.472286213088</v>
      </c>
      <c r="F1210" s="128">
        <f t="shared" ca="1" si="75"/>
        <v>48487.493204053353</v>
      </c>
    </row>
    <row r="1211" spans="1:6" x14ac:dyDescent="0.3">
      <c r="A1211" s="73">
        <v>42088</v>
      </c>
      <c r="B1211" s="130">
        <v>2061.0500489999999</v>
      </c>
      <c r="C1211" s="125">
        <f t="shared" si="72"/>
        <v>1.0199809386149727E-2</v>
      </c>
      <c r="D1211" s="128">
        <f t="shared" si="73"/>
        <v>10199.809386149727</v>
      </c>
      <c r="E1211" s="128">
        <f t="shared" ca="1" si="74"/>
        <v>-44217.472286213088</v>
      </c>
      <c r="F1211" s="128">
        <f t="shared" ca="1" si="75"/>
        <v>48487.493204053353</v>
      </c>
    </row>
    <row r="1212" spans="1:6" x14ac:dyDescent="0.3">
      <c r="A1212" s="73">
        <v>42087</v>
      </c>
      <c r="B1212" s="130">
        <v>2091.5</v>
      </c>
      <c r="C1212" s="125">
        <f t="shared" si="72"/>
        <v>2.3158639838665396E-2</v>
      </c>
      <c r="D1212" s="128">
        <f t="shared" si="73"/>
        <v>23158.639838665396</v>
      </c>
      <c r="E1212" s="128">
        <f t="shared" ca="1" si="74"/>
        <v>-44217.472286213088</v>
      </c>
      <c r="F1212" s="128">
        <f t="shared" ca="1" si="75"/>
        <v>48487.493204053353</v>
      </c>
    </row>
    <row r="1213" spans="1:6" x14ac:dyDescent="0.3">
      <c r="A1213" s="73">
        <v>42086</v>
      </c>
      <c r="B1213" s="130">
        <v>2104.419922</v>
      </c>
      <c r="C1213" s="125">
        <f t="shared" si="72"/>
        <v>1.2017711977418966E-2</v>
      </c>
      <c r="D1213" s="128">
        <f t="shared" si="73"/>
        <v>12017.711977418965</v>
      </c>
      <c r="E1213" s="128">
        <f t="shared" ca="1" si="74"/>
        <v>-44217.472286213088</v>
      </c>
      <c r="F1213" s="128">
        <f t="shared" ca="1" si="75"/>
        <v>48487.493204053353</v>
      </c>
    </row>
    <row r="1214" spans="1:6" x14ac:dyDescent="0.3">
      <c r="A1214" s="73">
        <v>42083</v>
      </c>
      <c r="B1214" s="130">
        <v>2108.1000979999999</v>
      </c>
      <c r="C1214" s="125">
        <f t="shared" si="72"/>
        <v>1.7786317421345732E-2</v>
      </c>
      <c r="D1214" s="128">
        <f t="shared" si="73"/>
        <v>17786.317421345731</v>
      </c>
      <c r="E1214" s="128">
        <f t="shared" ca="1" si="74"/>
        <v>-44217.472286213088</v>
      </c>
      <c r="F1214" s="128">
        <f t="shared" ca="1" si="75"/>
        <v>48487.493204053353</v>
      </c>
    </row>
    <row r="1215" spans="1:6" x14ac:dyDescent="0.3">
      <c r="A1215" s="73">
        <v>42082</v>
      </c>
      <c r="B1215" s="130">
        <v>2089.2700199999999</v>
      </c>
      <c r="C1215" s="125">
        <f t="shared" si="72"/>
        <v>-5.6019965262547045E-3</v>
      </c>
      <c r="D1215" s="128">
        <f t="shared" si="73"/>
        <v>-5601.9965262547048</v>
      </c>
      <c r="E1215" s="128">
        <f t="shared" ca="1" si="74"/>
        <v>-44217.472286213088</v>
      </c>
      <c r="F1215" s="128">
        <f t="shared" ca="1" si="75"/>
        <v>48487.493204053353</v>
      </c>
    </row>
    <row r="1216" spans="1:6" x14ac:dyDescent="0.3">
      <c r="A1216" s="73">
        <v>42081</v>
      </c>
      <c r="B1216" s="130">
        <v>2099.5</v>
      </c>
      <c r="C1216" s="125">
        <f t="shared" si="72"/>
        <v>4.6221449614525234E-4</v>
      </c>
      <c r="D1216" s="128">
        <f t="shared" si="73"/>
        <v>462.21449614525233</v>
      </c>
      <c r="E1216" s="128">
        <f t="shared" ca="1" si="74"/>
        <v>-44217.472286213088</v>
      </c>
      <c r="F1216" s="128">
        <f t="shared" ca="1" si="75"/>
        <v>48487.493204053353</v>
      </c>
    </row>
    <row r="1217" spans="1:6" x14ac:dyDescent="0.3">
      <c r="A1217" s="73">
        <v>42080</v>
      </c>
      <c r="B1217" s="130">
        <v>2074.280029</v>
      </c>
      <c r="C1217" s="125">
        <f t="shared" si="72"/>
        <v>-1.5893499102889508E-2</v>
      </c>
      <c r="D1217" s="128">
        <f t="shared" si="73"/>
        <v>-15893.499102889507</v>
      </c>
      <c r="E1217" s="128">
        <f t="shared" ca="1" si="74"/>
        <v>-44217.472286213088</v>
      </c>
      <c r="F1217" s="128">
        <f t="shared" ca="1" si="75"/>
        <v>48487.493204053353</v>
      </c>
    </row>
    <row r="1218" spans="1:6" x14ac:dyDescent="0.3">
      <c r="A1218" s="73">
        <v>42079</v>
      </c>
      <c r="B1218" s="130">
        <v>2081.1899410000001</v>
      </c>
      <c r="C1218" s="125">
        <f t="shared" si="72"/>
        <v>-1.7096497966517799E-2</v>
      </c>
      <c r="D1218" s="128">
        <f t="shared" si="73"/>
        <v>-17096.4979665178</v>
      </c>
      <c r="E1218" s="128">
        <f t="shared" ca="1" si="74"/>
        <v>-44217.472286213088</v>
      </c>
      <c r="F1218" s="128">
        <f t="shared" ca="1" si="75"/>
        <v>48487.493204053353</v>
      </c>
    </row>
    <row r="1219" spans="1:6" x14ac:dyDescent="0.3">
      <c r="A1219" s="73">
        <v>42076</v>
      </c>
      <c r="B1219" s="130">
        <v>2053.3999020000001</v>
      </c>
      <c r="C1219" s="125">
        <f t="shared" si="72"/>
        <v>-2.4281348538845227E-2</v>
      </c>
      <c r="D1219" s="128">
        <f t="shared" si="73"/>
        <v>-24281.348538845228</v>
      </c>
      <c r="E1219" s="128">
        <f t="shared" ca="1" si="74"/>
        <v>-44217.472286213088</v>
      </c>
      <c r="F1219" s="128">
        <f t="shared" ca="1" si="75"/>
        <v>48487.493204053353</v>
      </c>
    </row>
    <row r="1220" spans="1:6" x14ac:dyDescent="0.3">
      <c r="A1220" s="73">
        <v>42075</v>
      </c>
      <c r="B1220" s="130">
        <v>2065.9499510000001</v>
      </c>
      <c r="C1220" s="125">
        <f t="shared" si="72"/>
        <v>-2.1220064627666457E-2</v>
      </c>
      <c r="D1220" s="128">
        <f t="shared" si="73"/>
        <v>-21220.064627666456</v>
      </c>
      <c r="E1220" s="128">
        <f t="shared" ca="1" si="74"/>
        <v>-44217.472286213088</v>
      </c>
      <c r="F1220" s="128">
        <f t="shared" ca="1" si="75"/>
        <v>48487.493204053353</v>
      </c>
    </row>
    <row r="1221" spans="1:6" x14ac:dyDescent="0.3">
      <c r="A1221" s="73">
        <v>42074</v>
      </c>
      <c r="B1221" s="130">
        <v>2040.23999</v>
      </c>
      <c r="C1221" s="125">
        <f t="shared" si="72"/>
        <v>-3.4827336376805906E-2</v>
      </c>
      <c r="D1221" s="128">
        <f t="shared" si="73"/>
        <v>-34827.336376805906</v>
      </c>
      <c r="E1221" s="128">
        <f t="shared" ca="1" si="74"/>
        <v>-44217.472286213088</v>
      </c>
      <c r="F1221" s="128">
        <f t="shared" ca="1" si="75"/>
        <v>48487.493204053353</v>
      </c>
    </row>
    <row r="1222" spans="1:6" x14ac:dyDescent="0.3">
      <c r="A1222" s="73">
        <v>42073</v>
      </c>
      <c r="B1222" s="130">
        <v>2044.160034</v>
      </c>
      <c r="C1222" s="125">
        <f t="shared" si="72"/>
        <v>-3.3713363716162403E-2</v>
      </c>
      <c r="D1222" s="128">
        <f t="shared" si="73"/>
        <v>-33713.363716162406</v>
      </c>
      <c r="E1222" s="128">
        <f t="shared" ca="1" si="74"/>
        <v>-44217.472286213088</v>
      </c>
      <c r="F1222" s="128">
        <f t="shared" ca="1" si="75"/>
        <v>48487.493204053353</v>
      </c>
    </row>
    <row r="1223" spans="1:6" x14ac:dyDescent="0.3">
      <c r="A1223" s="73">
        <v>42072</v>
      </c>
      <c r="B1223" s="130">
        <v>2079.429932</v>
      </c>
      <c r="C1223" s="125">
        <f t="shared" si="72"/>
        <v>-1.432931432599549E-2</v>
      </c>
      <c r="D1223" s="128">
        <f t="shared" si="73"/>
        <v>-14329.31432599549</v>
      </c>
      <c r="E1223" s="128">
        <f t="shared" ca="1" si="74"/>
        <v>-44217.472286213088</v>
      </c>
      <c r="F1223" s="128">
        <f t="shared" ca="1" si="75"/>
        <v>48487.493204053353</v>
      </c>
    </row>
    <row r="1224" spans="1:6" x14ac:dyDescent="0.3">
      <c r="A1224" s="73">
        <v>42069</v>
      </c>
      <c r="B1224" s="130">
        <v>2071.26001</v>
      </c>
      <c r="C1224" s="125">
        <f t="shared" ref="C1224:C1287" si="76">B1224/B1234-1</f>
        <v>-1.8499757424779384E-2</v>
      </c>
      <c r="D1224" s="128">
        <f t="shared" ref="D1224:D1287" si="77">C1224*$B$5</f>
        <v>-18499.757424779385</v>
      </c>
      <c r="E1224" s="128">
        <f t="shared" ref="E1224:E1287" ca="1" si="78">_xlfn.PERCENTILE.INC(OFFSET(D1224,0,0,Window),1-VaRLevel)</f>
        <v>-44217.472286213088</v>
      </c>
      <c r="F1224" s="128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0">
        <v>2101.040039</v>
      </c>
      <c r="C1225" s="125">
        <f t="shared" si="76"/>
        <v>1.7116441792988102E-3</v>
      </c>
      <c r="D1225" s="128">
        <f t="shared" si="77"/>
        <v>1711.6441792988103</v>
      </c>
      <c r="E1225" s="128">
        <f t="shared" ca="1" si="78"/>
        <v>-44217.472286213088</v>
      </c>
      <c r="F1225" s="128">
        <f t="shared" ca="1" si="79"/>
        <v>48487.493204053353</v>
      </c>
    </row>
    <row r="1226" spans="1:6" x14ac:dyDescent="0.3">
      <c r="A1226" s="73">
        <v>42067</v>
      </c>
      <c r="B1226" s="130">
        <v>2098.530029</v>
      </c>
      <c r="C1226" s="125">
        <f t="shared" si="76"/>
        <v>-5.4765632726916369E-4</v>
      </c>
      <c r="D1226" s="128">
        <f t="shared" si="77"/>
        <v>-547.65632726916374</v>
      </c>
      <c r="E1226" s="128">
        <f t="shared" ca="1" si="78"/>
        <v>-44217.472286213088</v>
      </c>
      <c r="F1226" s="128">
        <f t="shared" ca="1" si="79"/>
        <v>48487.493204053353</v>
      </c>
    </row>
    <row r="1227" spans="1:6" x14ac:dyDescent="0.3">
      <c r="A1227" s="73">
        <v>42066</v>
      </c>
      <c r="B1227" s="130">
        <v>2107.780029</v>
      </c>
      <c r="C1227" s="125">
        <f t="shared" si="76"/>
        <v>3.5422553911659271E-3</v>
      </c>
      <c r="D1227" s="128">
        <f t="shared" si="77"/>
        <v>3542.255391165927</v>
      </c>
      <c r="E1227" s="128">
        <f t="shared" ca="1" si="78"/>
        <v>-44217.472286213088</v>
      </c>
      <c r="F1227" s="128">
        <f t="shared" ca="1" si="79"/>
        <v>48487.493204053353</v>
      </c>
    </row>
    <row r="1228" spans="1:6" x14ac:dyDescent="0.3">
      <c r="A1228" s="73">
        <v>42065</v>
      </c>
      <c r="B1228" s="130">
        <v>2117.389893</v>
      </c>
      <c r="C1228" s="125">
        <f t="shared" si="76"/>
        <v>9.7281832995301798E-3</v>
      </c>
      <c r="D1228" s="128">
        <f t="shared" si="77"/>
        <v>9728.1832995301793</v>
      </c>
      <c r="E1228" s="128">
        <f t="shared" ca="1" si="78"/>
        <v>-44217.472286213088</v>
      </c>
      <c r="F1228" s="128">
        <f t="shared" ca="1" si="79"/>
        <v>48487.493204053353</v>
      </c>
    </row>
    <row r="1229" spans="1:6" x14ac:dyDescent="0.3">
      <c r="A1229" s="73">
        <v>42062</v>
      </c>
      <c r="B1229" s="130">
        <v>2104.5</v>
      </c>
      <c r="C1229" s="125">
        <f t="shared" si="76"/>
        <v>7.6706600749889553E-3</v>
      </c>
      <c r="D1229" s="128">
        <f t="shared" si="77"/>
        <v>7670.6600749889549</v>
      </c>
      <c r="E1229" s="128">
        <f t="shared" ca="1" si="78"/>
        <v>-44217.472286213088</v>
      </c>
      <c r="F1229" s="128">
        <f t="shared" ca="1" si="79"/>
        <v>48487.493204053353</v>
      </c>
    </row>
    <row r="1230" spans="1:6" x14ac:dyDescent="0.3">
      <c r="A1230" s="73">
        <v>42061</v>
      </c>
      <c r="B1230" s="130">
        <v>2110.73999</v>
      </c>
      <c r="C1230" s="125">
        <f t="shared" si="76"/>
        <v>2.0405776279885934E-2</v>
      </c>
      <c r="D1230" s="128">
        <f t="shared" si="77"/>
        <v>20405.776279885933</v>
      </c>
      <c r="E1230" s="128">
        <f t="shared" ca="1" si="78"/>
        <v>-44217.472286213088</v>
      </c>
      <c r="F1230" s="128">
        <f t="shared" ca="1" si="79"/>
        <v>48487.493204053353</v>
      </c>
    </row>
    <row r="1231" spans="1:6" x14ac:dyDescent="0.3">
      <c r="A1231" s="73">
        <v>42060</v>
      </c>
      <c r="B1231" s="130">
        <v>2113.860107</v>
      </c>
      <c r="C1231" s="125">
        <f t="shared" si="76"/>
        <v>2.1884480285685237E-2</v>
      </c>
      <c r="D1231" s="128">
        <f t="shared" si="77"/>
        <v>21884.480285685237</v>
      </c>
      <c r="E1231" s="128">
        <f t="shared" ca="1" si="78"/>
        <v>-44217.472286213088</v>
      </c>
      <c r="F1231" s="128">
        <f t="shared" ca="1" si="79"/>
        <v>48487.493204053353</v>
      </c>
    </row>
    <row r="1232" spans="1:6" x14ac:dyDescent="0.3">
      <c r="A1232" s="73">
        <v>42059</v>
      </c>
      <c r="B1232" s="130">
        <v>2115.4799800000001</v>
      </c>
      <c r="C1232" s="125">
        <f t="shared" si="76"/>
        <v>3.3585111121027245E-2</v>
      </c>
      <c r="D1232" s="128">
        <f t="shared" si="77"/>
        <v>33585.111121027243</v>
      </c>
      <c r="E1232" s="128">
        <f t="shared" ca="1" si="78"/>
        <v>-44217.472286213088</v>
      </c>
      <c r="F1232" s="128">
        <f t="shared" ca="1" si="79"/>
        <v>48487.493204053353</v>
      </c>
    </row>
    <row r="1233" spans="1:6" x14ac:dyDescent="0.3">
      <c r="A1233" s="73">
        <v>42058</v>
      </c>
      <c r="B1233" s="130">
        <v>2109.6599120000001</v>
      </c>
      <c r="C1233" s="125">
        <f t="shared" si="76"/>
        <v>2.6363771674872138E-2</v>
      </c>
      <c r="D1233" s="128">
        <f t="shared" si="77"/>
        <v>26363.77167487214</v>
      </c>
      <c r="E1233" s="128">
        <f t="shared" ca="1" si="78"/>
        <v>-44217.472286213088</v>
      </c>
      <c r="F1233" s="128">
        <f t="shared" ca="1" si="79"/>
        <v>48487.493204053353</v>
      </c>
    </row>
    <row r="1234" spans="1:6" x14ac:dyDescent="0.3">
      <c r="A1234" s="73">
        <v>42055</v>
      </c>
      <c r="B1234" s="130">
        <v>2110.3000489999999</v>
      </c>
      <c r="C1234" s="125">
        <f t="shared" si="76"/>
        <v>2.3165849803484573E-2</v>
      </c>
      <c r="D1234" s="128">
        <f t="shared" si="77"/>
        <v>23165.849803484572</v>
      </c>
      <c r="E1234" s="128">
        <f t="shared" ca="1" si="78"/>
        <v>-44217.472286213088</v>
      </c>
      <c r="F1234" s="128">
        <f t="shared" ca="1" si="79"/>
        <v>48487.493204053353</v>
      </c>
    </row>
    <row r="1235" spans="1:6" x14ac:dyDescent="0.3">
      <c r="A1235" s="73">
        <v>42054</v>
      </c>
      <c r="B1235" s="130">
        <v>2097.4499510000001</v>
      </c>
      <c r="C1235" s="125">
        <f t="shared" si="76"/>
        <v>2.7401257268388379E-2</v>
      </c>
      <c r="D1235" s="128">
        <f t="shared" si="77"/>
        <v>27401.257268388381</v>
      </c>
      <c r="E1235" s="128">
        <f t="shared" ca="1" si="78"/>
        <v>-44217.472286213088</v>
      </c>
      <c r="F1235" s="128">
        <f t="shared" ca="1" si="79"/>
        <v>48487.493204053353</v>
      </c>
    </row>
    <row r="1236" spans="1:6" x14ac:dyDescent="0.3">
      <c r="A1236" s="73">
        <v>42053</v>
      </c>
      <c r="B1236" s="130">
        <v>2099.679932</v>
      </c>
      <c r="C1236" s="125">
        <f t="shared" si="76"/>
        <v>2.4219110109435338E-2</v>
      </c>
      <c r="D1236" s="128">
        <f t="shared" si="77"/>
        <v>24219.110109435336</v>
      </c>
      <c r="E1236" s="128">
        <f t="shared" ca="1" si="78"/>
        <v>-44217.472286213088</v>
      </c>
      <c r="F1236" s="128">
        <f t="shared" ca="1" si="79"/>
        <v>48487.493204053353</v>
      </c>
    </row>
    <row r="1237" spans="1:6" x14ac:dyDescent="0.3">
      <c r="A1237" s="73">
        <v>42052</v>
      </c>
      <c r="B1237" s="130">
        <v>2100.3400879999999</v>
      </c>
      <c r="C1237" s="125">
        <f t="shared" si="76"/>
        <v>3.9334989209510729E-2</v>
      </c>
      <c r="D1237" s="128">
        <f t="shared" si="77"/>
        <v>39334.989209510728</v>
      </c>
      <c r="E1237" s="128">
        <f t="shared" ca="1" si="78"/>
        <v>-44217.472286213088</v>
      </c>
      <c r="F1237" s="128">
        <f t="shared" ca="1" si="79"/>
        <v>48487.493204053353</v>
      </c>
    </row>
    <row r="1238" spans="1:6" x14ac:dyDescent="0.3">
      <c r="A1238" s="73">
        <v>42048</v>
      </c>
      <c r="B1238" s="130">
        <v>2096.98999</v>
      </c>
      <c r="C1238" s="125">
        <f t="shared" si="76"/>
        <v>5.1128076086236485E-2</v>
      </c>
      <c r="D1238" s="128">
        <f t="shared" si="77"/>
        <v>51128.076086236484</v>
      </c>
      <c r="E1238" s="128">
        <f t="shared" ca="1" si="78"/>
        <v>-44217.472286213088</v>
      </c>
      <c r="F1238" s="128">
        <f t="shared" ca="1" si="79"/>
        <v>48487.493204053353</v>
      </c>
    </row>
    <row r="1239" spans="1:6" x14ac:dyDescent="0.3">
      <c r="A1239" s="73">
        <v>42047</v>
      </c>
      <c r="B1239" s="130">
        <v>2088.4799800000001</v>
      </c>
      <c r="C1239" s="125">
        <f t="shared" si="76"/>
        <v>3.3261585652442749E-2</v>
      </c>
      <c r="D1239" s="128">
        <f t="shared" si="77"/>
        <v>33261.585652442751</v>
      </c>
      <c r="E1239" s="128">
        <f t="shared" ca="1" si="78"/>
        <v>-44217.472286213088</v>
      </c>
      <c r="F1239" s="128">
        <f t="shared" ca="1" si="79"/>
        <v>48487.493204053353</v>
      </c>
    </row>
    <row r="1240" spans="1:6" x14ac:dyDescent="0.3">
      <c r="A1240" s="73">
        <v>42046</v>
      </c>
      <c r="B1240" s="130">
        <v>2068.530029</v>
      </c>
      <c r="C1240" s="125">
        <f t="shared" si="76"/>
        <v>3.3149195804994314E-2</v>
      </c>
      <c r="D1240" s="128">
        <f t="shared" si="77"/>
        <v>33149.195804994313</v>
      </c>
      <c r="E1240" s="128">
        <f t="shared" ca="1" si="78"/>
        <v>-44217.472286213088</v>
      </c>
      <c r="F1240" s="128">
        <f t="shared" ca="1" si="79"/>
        <v>48487.493204053353</v>
      </c>
    </row>
    <row r="1241" spans="1:6" x14ac:dyDescent="0.3">
      <c r="A1241" s="73">
        <v>42045</v>
      </c>
      <c r="B1241" s="130">
        <v>2068.5900879999999</v>
      </c>
      <c r="C1241" s="125">
        <f t="shared" si="76"/>
        <v>1.9235809936904769E-2</v>
      </c>
      <c r="D1241" s="128">
        <f t="shared" si="77"/>
        <v>19235.809936904767</v>
      </c>
      <c r="E1241" s="128">
        <f t="shared" ca="1" si="78"/>
        <v>-44217.472286213088</v>
      </c>
      <c r="F1241" s="128">
        <f t="shared" ca="1" si="79"/>
        <v>48487.493204053353</v>
      </c>
    </row>
    <row r="1242" spans="1:6" x14ac:dyDescent="0.3">
      <c r="A1242" s="73">
        <v>42044</v>
      </c>
      <c r="B1242" s="130">
        <v>2046.73999</v>
      </c>
      <c r="C1242" s="125">
        <f t="shared" si="76"/>
        <v>-5.0314267033695348E-3</v>
      </c>
      <c r="D1242" s="128">
        <f t="shared" si="77"/>
        <v>-5031.4267033695351</v>
      </c>
      <c r="E1242" s="128">
        <f t="shared" ca="1" si="78"/>
        <v>-44217.472286213088</v>
      </c>
      <c r="F1242" s="128">
        <f t="shared" ca="1" si="79"/>
        <v>48487.493204053353</v>
      </c>
    </row>
    <row r="1243" spans="1:6" x14ac:dyDescent="0.3">
      <c r="A1243" s="73">
        <v>42041</v>
      </c>
      <c r="B1243" s="130">
        <v>2055.469971</v>
      </c>
      <c r="C1243" s="125">
        <f t="shared" si="76"/>
        <v>1.7788611471949434E-3</v>
      </c>
      <c r="D1243" s="128">
        <f t="shared" si="77"/>
        <v>1778.8611471949434</v>
      </c>
      <c r="E1243" s="128">
        <f t="shared" ca="1" si="78"/>
        <v>-44217.472286213088</v>
      </c>
      <c r="F1243" s="128">
        <f t="shared" ca="1" si="79"/>
        <v>48487.493204053353</v>
      </c>
    </row>
    <row r="1244" spans="1:6" x14ac:dyDescent="0.3">
      <c r="A1244" s="73">
        <v>42040</v>
      </c>
      <c r="B1244" s="130">
        <v>2062.5200199999999</v>
      </c>
      <c r="C1244" s="125">
        <f t="shared" si="76"/>
        <v>-3.0530113172555495E-4</v>
      </c>
      <c r="D1244" s="128">
        <f t="shared" si="77"/>
        <v>-305.30113172555497</v>
      </c>
      <c r="E1244" s="128">
        <f t="shared" ca="1" si="78"/>
        <v>-44217.472286213088</v>
      </c>
      <c r="F1244" s="128">
        <f t="shared" ca="1" si="79"/>
        <v>48487.493204053353</v>
      </c>
    </row>
    <row r="1245" spans="1:6" x14ac:dyDescent="0.3">
      <c r="A1245" s="73">
        <v>42039</v>
      </c>
      <c r="B1245" s="130">
        <v>2041.51001</v>
      </c>
      <c r="C1245" s="125">
        <f t="shared" si="76"/>
        <v>4.6207975036434146E-3</v>
      </c>
      <c r="D1245" s="128">
        <f t="shared" si="77"/>
        <v>4620.7975036434145</v>
      </c>
      <c r="E1245" s="128">
        <f t="shared" ca="1" si="78"/>
        <v>-44217.472286213088</v>
      </c>
      <c r="F1245" s="128">
        <f t="shared" ca="1" si="79"/>
        <v>48487.493204053353</v>
      </c>
    </row>
    <row r="1246" spans="1:6" x14ac:dyDescent="0.3">
      <c r="A1246" s="73">
        <v>42038</v>
      </c>
      <c r="B1246" s="130">
        <v>2050.030029</v>
      </c>
      <c r="C1246" s="125">
        <f t="shared" si="76"/>
        <v>1.3586798513879561E-2</v>
      </c>
      <c r="D1246" s="128">
        <f t="shared" si="77"/>
        <v>13586.798513879561</v>
      </c>
      <c r="E1246" s="128">
        <f t="shared" ca="1" si="78"/>
        <v>-44217.472286213088</v>
      </c>
      <c r="F1246" s="128">
        <f t="shared" ca="1" si="79"/>
        <v>48487.493204053353</v>
      </c>
    </row>
    <row r="1247" spans="1:6" x14ac:dyDescent="0.3">
      <c r="A1247" s="73">
        <v>42037</v>
      </c>
      <c r="B1247" s="130">
        <v>2020.849976</v>
      </c>
      <c r="C1247" s="125">
        <f t="shared" si="76"/>
        <v>7.0809042638186881E-4</v>
      </c>
      <c r="D1247" s="128">
        <f t="shared" si="77"/>
        <v>708.09042638186884</v>
      </c>
      <c r="E1247" s="128">
        <f t="shared" ca="1" si="78"/>
        <v>-46702.673864780219</v>
      </c>
      <c r="F1247" s="128">
        <f t="shared" ca="1" si="79"/>
        <v>50199.172563912412</v>
      </c>
    </row>
    <row r="1248" spans="1:6" x14ac:dyDescent="0.3">
      <c r="A1248" s="73">
        <v>42034</v>
      </c>
      <c r="B1248" s="130">
        <v>1994.98999</v>
      </c>
      <c r="C1248" s="125">
        <f t="shared" si="76"/>
        <v>1.1642399136704285E-3</v>
      </c>
      <c r="D1248" s="128">
        <f t="shared" si="77"/>
        <v>1164.2399136704285</v>
      </c>
      <c r="E1248" s="128">
        <f t="shared" ca="1" si="78"/>
        <v>-48007.188776505238</v>
      </c>
      <c r="F1248" s="128">
        <f t="shared" ca="1" si="79"/>
        <v>50230.327159340202</v>
      </c>
    </row>
    <row r="1249" spans="1:6" x14ac:dyDescent="0.3">
      <c r="A1249" s="73">
        <v>42033</v>
      </c>
      <c r="B1249" s="130">
        <v>2021.25</v>
      </c>
      <c r="C1249" s="125">
        <f t="shared" si="76"/>
        <v>4.962028917429917E-3</v>
      </c>
      <c r="D1249" s="128">
        <f t="shared" si="77"/>
        <v>4962.0289174299169</v>
      </c>
      <c r="E1249" s="128">
        <f t="shared" ca="1" si="78"/>
        <v>-49316.040606736467</v>
      </c>
      <c r="F1249" s="128">
        <f t="shared" ca="1" si="79"/>
        <v>51763.097261998279</v>
      </c>
    </row>
    <row r="1250" spans="1:6" x14ac:dyDescent="0.3">
      <c r="A1250" s="73">
        <v>42032</v>
      </c>
      <c r="B1250" s="130">
        <v>2002.160034</v>
      </c>
      <c r="C1250" s="125">
        <f t="shared" si="76"/>
        <v>-1.0316206235611913E-2</v>
      </c>
      <c r="D1250" s="128">
        <f t="shared" si="77"/>
        <v>-10316.206235611913</v>
      </c>
      <c r="E1250" s="128">
        <f t="shared" ca="1" si="78"/>
        <v>-49316.040606736467</v>
      </c>
      <c r="F1250" s="128">
        <f t="shared" ca="1" si="79"/>
        <v>51763.097261998279</v>
      </c>
    </row>
    <row r="1251" spans="1:6" x14ac:dyDescent="0.3">
      <c r="A1251" s="73">
        <v>42031</v>
      </c>
      <c r="B1251" s="130">
        <v>2029.5500489999999</v>
      </c>
      <c r="C1251" s="125">
        <f t="shared" si="76"/>
        <v>6.3603235957887527E-4</v>
      </c>
      <c r="D1251" s="128">
        <f t="shared" si="77"/>
        <v>636.03235957887523</v>
      </c>
      <c r="E1251" s="128">
        <f t="shared" ca="1" si="78"/>
        <v>-49316.040606736467</v>
      </c>
      <c r="F1251" s="128">
        <f t="shared" ca="1" si="79"/>
        <v>51763.097261998279</v>
      </c>
    </row>
    <row r="1252" spans="1:6" x14ac:dyDescent="0.3">
      <c r="A1252" s="73">
        <v>42030</v>
      </c>
      <c r="B1252" s="130">
        <v>2057.0900879999999</v>
      </c>
      <c r="C1252" s="125">
        <f t="shared" si="76"/>
        <v>6.0054619478961957E-3</v>
      </c>
      <c r="D1252" s="128">
        <f t="shared" si="77"/>
        <v>6005.4619478961959</v>
      </c>
      <c r="E1252" s="128">
        <f t="shared" ca="1" si="78"/>
        <v>-49316.040606736467</v>
      </c>
      <c r="F1252" s="128">
        <f t="shared" ca="1" si="79"/>
        <v>51763.097261998279</v>
      </c>
    </row>
    <row r="1253" spans="1:6" x14ac:dyDescent="0.3">
      <c r="A1253" s="73">
        <v>42027</v>
      </c>
      <c r="B1253" s="130">
        <v>2051.820068</v>
      </c>
      <c r="C1253" s="125">
        <f t="shared" si="76"/>
        <v>-5.0044252744593232E-3</v>
      </c>
      <c r="D1253" s="128">
        <f t="shared" si="77"/>
        <v>-5004.4252744593232</v>
      </c>
      <c r="E1253" s="128">
        <f t="shared" ca="1" si="78"/>
        <v>-49316.040606736467</v>
      </c>
      <c r="F1253" s="128">
        <f t="shared" ca="1" si="79"/>
        <v>51763.097261998279</v>
      </c>
    </row>
    <row r="1254" spans="1:6" x14ac:dyDescent="0.3">
      <c r="A1254" s="73">
        <v>42026</v>
      </c>
      <c r="B1254" s="130">
        <v>2063.1499020000001</v>
      </c>
      <c r="C1254" s="125">
        <f t="shared" si="76"/>
        <v>1.8386829339412714E-2</v>
      </c>
      <c r="D1254" s="128">
        <f t="shared" si="77"/>
        <v>18386.829339412714</v>
      </c>
      <c r="E1254" s="128">
        <f t="shared" ca="1" si="78"/>
        <v>-49316.040606736467</v>
      </c>
      <c r="F1254" s="128">
        <f t="shared" ca="1" si="79"/>
        <v>51763.097261998279</v>
      </c>
    </row>
    <row r="1255" spans="1:6" x14ac:dyDescent="0.3">
      <c r="A1255" s="73">
        <v>42025</v>
      </c>
      <c r="B1255" s="130">
        <v>2032.119995</v>
      </c>
      <c r="C1255" s="125">
        <f t="shared" si="76"/>
        <v>1.4735774924242051E-2</v>
      </c>
      <c r="D1255" s="128">
        <f t="shared" si="77"/>
        <v>14735.77492424205</v>
      </c>
      <c r="E1255" s="128">
        <f t="shared" ca="1" si="78"/>
        <v>-49316.040606736467</v>
      </c>
      <c r="F1255" s="128">
        <f t="shared" ca="1" si="79"/>
        <v>51763.097261998279</v>
      </c>
    </row>
    <row r="1256" spans="1:6" x14ac:dyDescent="0.3">
      <c r="A1256" s="73">
        <v>42024</v>
      </c>
      <c r="B1256" s="130">
        <v>2022.5500489999999</v>
      </c>
      <c r="C1256" s="125">
        <f t="shared" si="76"/>
        <v>9.750136311854618E-4</v>
      </c>
      <c r="D1256" s="128">
        <f t="shared" si="77"/>
        <v>975.0136311854618</v>
      </c>
      <c r="E1256" s="128">
        <f t="shared" ca="1" si="78"/>
        <v>-49316.040606736467</v>
      </c>
      <c r="F1256" s="128">
        <f t="shared" ca="1" si="79"/>
        <v>51763.097261998279</v>
      </c>
    </row>
    <row r="1257" spans="1:6" x14ac:dyDescent="0.3">
      <c r="A1257" s="73">
        <v>42020</v>
      </c>
      <c r="B1257" s="130">
        <v>2019.420044</v>
      </c>
      <c r="C1257" s="125">
        <f t="shared" si="76"/>
        <v>-1.8841661608804516E-2</v>
      </c>
      <c r="D1257" s="128">
        <f t="shared" si="77"/>
        <v>-18841.661608804516</v>
      </c>
      <c r="E1257" s="128">
        <f t="shared" ca="1" si="78"/>
        <v>-49316.040606736467</v>
      </c>
      <c r="F1257" s="128">
        <f t="shared" ca="1" si="79"/>
        <v>51763.097261998279</v>
      </c>
    </row>
    <row r="1258" spans="1:6" x14ac:dyDescent="0.3">
      <c r="A1258" s="73">
        <v>42019</v>
      </c>
      <c r="B1258" s="130">
        <v>1992.670044</v>
      </c>
      <c r="C1258" s="125">
        <f t="shared" si="76"/>
        <v>-3.2167594906223895E-2</v>
      </c>
      <c r="D1258" s="128">
        <f t="shared" si="77"/>
        <v>-32167.594906223894</v>
      </c>
      <c r="E1258" s="128">
        <f t="shared" ca="1" si="78"/>
        <v>-49316.040606736467</v>
      </c>
      <c r="F1258" s="128">
        <f t="shared" ca="1" si="79"/>
        <v>51763.097261998279</v>
      </c>
    </row>
    <row r="1259" spans="1:6" x14ac:dyDescent="0.3">
      <c r="A1259" s="73">
        <v>42018</v>
      </c>
      <c r="B1259" s="130">
        <v>2011.2700199999999</v>
      </c>
      <c r="C1259" s="125">
        <f t="shared" si="76"/>
        <v>-3.3205986851161273E-2</v>
      </c>
      <c r="D1259" s="128">
        <f t="shared" si="77"/>
        <v>-33205.986851161273</v>
      </c>
      <c r="E1259" s="128">
        <f t="shared" ca="1" si="78"/>
        <v>-49316.040606736467</v>
      </c>
      <c r="F1259" s="128">
        <f t="shared" ca="1" si="79"/>
        <v>51763.097261998279</v>
      </c>
    </row>
    <row r="1260" spans="1:6" x14ac:dyDescent="0.3">
      <c r="A1260" s="73">
        <v>42017</v>
      </c>
      <c r="B1260" s="130">
        <v>2023.030029</v>
      </c>
      <c r="C1260" s="125">
        <f t="shared" si="76"/>
        <v>-3.2306996083902639E-2</v>
      </c>
      <c r="D1260" s="128">
        <f t="shared" si="77"/>
        <v>-32306.996083902639</v>
      </c>
      <c r="E1260" s="128">
        <f t="shared" ca="1" si="78"/>
        <v>-49316.040606736467</v>
      </c>
      <c r="F1260" s="128">
        <f t="shared" ca="1" si="79"/>
        <v>51763.097261998279</v>
      </c>
    </row>
    <row r="1261" spans="1:6" x14ac:dyDescent="0.3">
      <c r="A1261" s="73">
        <v>42016</v>
      </c>
      <c r="B1261" s="130">
        <v>2028.26001</v>
      </c>
      <c r="C1261" s="125">
        <f t="shared" si="76"/>
        <v>-2.8969206480663701E-2</v>
      </c>
      <c r="D1261" s="128">
        <f t="shared" si="77"/>
        <v>-28969.206480663699</v>
      </c>
      <c r="E1261" s="128">
        <f t="shared" ca="1" si="78"/>
        <v>-49316.040606736467</v>
      </c>
      <c r="F1261" s="128">
        <f t="shared" ca="1" si="79"/>
        <v>51763.097261998279</v>
      </c>
    </row>
    <row r="1262" spans="1:6" x14ac:dyDescent="0.3">
      <c r="A1262" s="73">
        <v>42013</v>
      </c>
      <c r="B1262" s="130">
        <v>2044.8100589999999</v>
      </c>
      <c r="C1262" s="125">
        <f t="shared" si="76"/>
        <v>-1.7805937942290129E-2</v>
      </c>
      <c r="D1262" s="128">
        <f t="shared" si="77"/>
        <v>-17805.937942290129</v>
      </c>
      <c r="E1262" s="128">
        <f t="shared" ca="1" si="78"/>
        <v>-49316.040606736467</v>
      </c>
      <c r="F1262" s="128">
        <f t="shared" ca="1" si="79"/>
        <v>51763.097261998279</v>
      </c>
    </row>
    <row r="1263" spans="1:6" x14ac:dyDescent="0.3">
      <c r="A1263" s="73">
        <v>42012</v>
      </c>
      <c r="B1263" s="130">
        <v>2062.139893</v>
      </c>
      <c r="C1263" s="125">
        <f t="shared" si="76"/>
        <v>-9.6197859686496523E-3</v>
      </c>
      <c r="D1263" s="128">
        <f t="shared" si="77"/>
        <v>-9619.7859686496522</v>
      </c>
      <c r="E1263" s="128">
        <f t="shared" ca="1" si="78"/>
        <v>-49316.040606736467</v>
      </c>
      <c r="F1263" s="128">
        <f t="shared" ca="1" si="79"/>
        <v>51763.097261998279</v>
      </c>
    </row>
    <row r="1264" spans="1:6" x14ac:dyDescent="0.3">
      <c r="A1264" s="73">
        <v>42011</v>
      </c>
      <c r="B1264" s="130">
        <v>2025.900024</v>
      </c>
      <c r="C1264" s="125">
        <f t="shared" si="76"/>
        <v>-2.532547558012177E-2</v>
      </c>
      <c r="D1264" s="128">
        <f t="shared" si="77"/>
        <v>-25325.475580121769</v>
      </c>
      <c r="E1264" s="128">
        <f t="shared" ca="1" si="78"/>
        <v>-49316.040606736467</v>
      </c>
      <c r="F1264" s="128">
        <f t="shared" ca="1" si="79"/>
        <v>51763.097261998279</v>
      </c>
    </row>
    <row r="1265" spans="1:6" x14ac:dyDescent="0.3">
      <c r="A1265" s="73">
        <v>42010</v>
      </c>
      <c r="B1265" s="130">
        <v>2002.6099850000001</v>
      </c>
      <c r="C1265" s="125">
        <f t="shared" si="76"/>
        <v>-3.2859208567455833E-2</v>
      </c>
      <c r="D1265" s="128">
        <f t="shared" si="77"/>
        <v>-32859.208567455833</v>
      </c>
      <c r="E1265" s="128">
        <f t="shared" ca="1" si="78"/>
        <v>-49316.040606736467</v>
      </c>
      <c r="F1265" s="128">
        <f t="shared" ca="1" si="79"/>
        <v>51763.097261998279</v>
      </c>
    </row>
    <row r="1266" spans="1:6" x14ac:dyDescent="0.3">
      <c r="A1266" s="73">
        <v>42009</v>
      </c>
      <c r="B1266" s="130">
        <v>2020.579956</v>
      </c>
      <c r="C1266" s="125">
        <f t="shared" si="76"/>
        <v>-1.9721246243468715E-2</v>
      </c>
      <c r="D1266" s="128">
        <f t="shared" si="77"/>
        <v>-19721.246243468715</v>
      </c>
      <c r="E1266" s="128">
        <f t="shared" ca="1" si="78"/>
        <v>-49316.040606736467</v>
      </c>
      <c r="F1266" s="128">
        <f t="shared" ca="1" si="79"/>
        <v>51763.097261998279</v>
      </c>
    </row>
    <row r="1267" spans="1:6" x14ac:dyDescent="0.3">
      <c r="A1267" s="73">
        <v>42006</v>
      </c>
      <c r="B1267" s="130">
        <v>2058.1999510000001</v>
      </c>
      <c r="C1267" s="125">
        <f t="shared" si="76"/>
        <v>2.2509891579943098E-2</v>
      </c>
      <c r="D1267" s="128">
        <f t="shared" si="77"/>
        <v>22509.891579943098</v>
      </c>
      <c r="E1267" s="128">
        <f t="shared" ca="1" si="78"/>
        <v>-49316.040606736467</v>
      </c>
      <c r="F1267" s="128">
        <f t="shared" ca="1" si="79"/>
        <v>51763.097261998279</v>
      </c>
    </row>
    <row r="1268" spans="1:6" x14ac:dyDescent="0.3">
      <c r="A1268" s="73">
        <v>42004</v>
      </c>
      <c r="B1268" s="130">
        <v>2058.8999020000001</v>
      </c>
      <c r="C1268" s="125">
        <f t="shared" si="76"/>
        <v>4.3675249874161048E-2</v>
      </c>
      <c r="D1268" s="128">
        <f t="shared" si="77"/>
        <v>43675.249874161047</v>
      </c>
      <c r="E1268" s="128">
        <f t="shared" ca="1" si="78"/>
        <v>-49316.040606736467</v>
      </c>
      <c r="F1268" s="128">
        <f t="shared" ca="1" si="79"/>
        <v>51763.097261998279</v>
      </c>
    </row>
    <row r="1269" spans="1:6" x14ac:dyDescent="0.3">
      <c r="A1269" s="73">
        <v>42003</v>
      </c>
      <c r="B1269" s="130">
        <v>2080.3500979999999</v>
      </c>
      <c r="C1269" s="125">
        <f t="shared" si="76"/>
        <v>4.5596464052118924E-2</v>
      </c>
      <c r="D1269" s="128">
        <f t="shared" si="77"/>
        <v>45596.464052118921</v>
      </c>
      <c r="E1269" s="128">
        <f t="shared" ca="1" si="78"/>
        <v>-49316.040606736467</v>
      </c>
      <c r="F1269" s="128">
        <f t="shared" ca="1" si="79"/>
        <v>51763.097261998279</v>
      </c>
    </row>
    <row r="1270" spans="1:6" x14ac:dyDescent="0.3">
      <c r="A1270" s="73">
        <v>42002</v>
      </c>
      <c r="B1270" s="130">
        <v>2090.570068</v>
      </c>
      <c r="C1270" s="125">
        <f t="shared" si="76"/>
        <v>4.4068716914306583E-2</v>
      </c>
      <c r="D1270" s="128">
        <f t="shared" si="77"/>
        <v>44068.716914306584</v>
      </c>
      <c r="E1270" s="128">
        <f t="shared" ca="1" si="78"/>
        <v>-49316.040606736467</v>
      </c>
      <c r="F1270" s="128">
        <f t="shared" ca="1" si="79"/>
        <v>51763.097261998279</v>
      </c>
    </row>
    <row r="1271" spans="1:6" x14ac:dyDescent="0.3">
      <c r="A1271" s="73">
        <v>41999</v>
      </c>
      <c r="B1271" s="130">
        <v>2088.7700199999999</v>
      </c>
      <c r="C1271" s="125">
        <f t="shared" si="76"/>
        <v>2.6256216512935637E-2</v>
      </c>
      <c r="D1271" s="128">
        <f t="shared" si="77"/>
        <v>26256.216512935636</v>
      </c>
      <c r="E1271" s="128">
        <f t="shared" ca="1" si="78"/>
        <v>-49316.040606736467</v>
      </c>
      <c r="F1271" s="128">
        <f t="shared" ca="1" si="79"/>
        <v>51763.097261998279</v>
      </c>
    </row>
    <row r="1272" spans="1:6" x14ac:dyDescent="0.3">
      <c r="A1272" s="73">
        <v>41997</v>
      </c>
      <c r="B1272" s="130">
        <v>2081.8798830000001</v>
      </c>
      <c r="C1272" s="125">
        <f t="shared" si="76"/>
        <v>2.7510373215742456E-2</v>
      </c>
      <c r="D1272" s="128">
        <f t="shared" si="77"/>
        <v>27510.373215742457</v>
      </c>
      <c r="E1272" s="128">
        <f t="shared" ca="1" si="78"/>
        <v>-49316.040606736467</v>
      </c>
      <c r="F1272" s="128">
        <f t="shared" ca="1" si="79"/>
        <v>51763.097261998279</v>
      </c>
    </row>
    <row r="1273" spans="1:6" x14ac:dyDescent="0.3">
      <c r="A1273" s="73">
        <v>41996</v>
      </c>
      <c r="B1273" s="130">
        <v>2082.169922</v>
      </c>
      <c r="C1273" s="125">
        <f t="shared" si="76"/>
        <v>1.0850391423606665E-2</v>
      </c>
      <c r="D1273" s="128">
        <f t="shared" si="77"/>
        <v>10850.391423606665</v>
      </c>
      <c r="E1273" s="128">
        <f t="shared" ca="1" si="78"/>
        <v>-49316.040606736467</v>
      </c>
      <c r="F1273" s="128">
        <f t="shared" ca="1" si="79"/>
        <v>51763.097261998279</v>
      </c>
    </row>
    <row r="1274" spans="1:6" x14ac:dyDescent="0.3">
      <c r="A1274" s="73">
        <v>41995</v>
      </c>
      <c r="B1274" s="130">
        <v>2078.540039</v>
      </c>
      <c r="C1274" s="125">
        <f t="shared" si="76"/>
        <v>8.8481730797587144E-3</v>
      </c>
      <c r="D1274" s="128">
        <f t="shared" si="77"/>
        <v>8848.1730797587152</v>
      </c>
      <c r="E1274" s="128">
        <f t="shared" ca="1" si="78"/>
        <v>-49316.040606736467</v>
      </c>
      <c r="F1274" s="128">
        <f t="shared" ca="1" si="79"/>
        <v>51763.097261998279</v>
      </c>
    </row>
    <row r="1275" spans="1:6" x14ac:dyDescent="0.3">
      <c r="A1275" s="73">
        <v>41992</v>
      </c>
      <c r="B1275" s="130">
        <v>2070.6499020000001</v>
      </c>
      <c r="C1275" s="125">
        <f t="shared" si="76"/>
        <v>-2.2743967263164633E-3</v>
      </c>
      <c r="D1275" s="128">
        <f t="shared" si="77"/>
        <v>-2274.3967263164632</v>
      </c>
      <c r="E1275" s="128">
        <f t="shared" ca="1" si="78"/>
        <v>-49316.040606736467</v>
      </c>
      <c r="F1275" s="128">
        <f t="shared" ca="1" si="79"/>
        <v>51763.097261998279</v>
      </c>
    </row>
    <row r="1276" spans="1:6" x14ac:dyDescent="0.3">
      <c r="A1276" s="73">
        <v>41991</v>
      </c>
      <c r="B1276" s="130">
        <v>2061.2299800000001</v>
      </c>
      <c r="C1276" s="125">
        <f t="shared" si="76"/>
        <v>-5.1594378173076549E-3</v>
      </c>
      <c r="D1276" s="128">
        <f t="shared" si="77"/>
        <v>-5159.4378173076548</v>
      </c>
      <c r="E1276" s="128">
        <f t="shared" ca="1" si="78"/>
        <v>-49316.040606736467</v>
      </c>
      <c r="F1276" s="128">
        <f t="shared" ca="1" si="79"/>
        <v>51763.097261998279</v>
      </c>
    </row>
    <row r="1277" spans="1:6" x14ac:dyDescent="0.3">
      <c r="A1277" s="73">
        <v>41990</v>
      </c>
      <c r="B1277" s="130">
        <v>2012.8900149999999</v>
      </c>
      <c r="C1277" s="125">
        <f t="shared" si="76"/>
        <v>-2.9619231602348695E-2</v>
      </c>
      <c r="D1277" s="128">
        <f t="shared" si="77"/>
        <v>-29619.231602348693</v>
      </c>
      <c r="E1277" s="128">
        <f t="shared" ca="1" si="78"/>
        <v>-49316.040606736467</v>
      </c>
      <c r="F1277" s="128">
        <f t="shared" ca="1" si="79"/>
        <v>51763.097261998279</v>
      </c>
    </row>
    <row r="1278" spans="1:6" x14ac:dyDescent="0.3">
      <c r="A1278" s="73">
        <v>41989</v>
      </c>
      <c r="B1278" s="130">
        <v>1972.73999</v>
      </c>
      <c r="C1278" s="125">
        <f t="shared" si="76"/>
        <v>-4.5394525550152776E-2</v>
      </c>
      <c r="D1278" s="128">
        <f t="shared" si="77"/>
        <v>-45394.525550152779</v>
      </c>
      <c r="E1278" s="128">
        <f t="shared" ca="1" si="78"/>
        <v>-49316.040606736467</v>
      </c>
      <c r="F1278" s="128">
        <f t="shared" ca="1" si="79"/>
        <v>51763.097261998279</v>
      </c>
    </row>
    <row r="1279" spans="1:6" x14ac:dyDescent="0.3">
      <c r="A1279" s="73">
        <v>41988</v>
      </c>
      <c r="B1279" s="130">
        <v>1989.630005</v>
      </c>
      <c r="C1279" s="125">
        <f t="shared" si="76"/>
        <v>-3.1074654157611015E-2</v>
      </c>
      <c r="D1279" s="128">
        <f t="shared" si="77"/>
        <v>-31074.654157611014</v>
      </c>
      <c r="E1279" s="128">
        <f t="shared" ca="1" si="78"/>
        <v>-49316.040606736467</v>
      </c>
      <c r="F1279" s="128">
        <f t="shared" ca="1" si="79"/>
        <v>51763.097261998279</v>
      </c>
    </row>
    <row r="1280" spans="1:6" x14ac:dyDescent="0.3">
      <c r="A1280" s="73">
        <v>41985</v>
      </c>
      <c r="B1280" s="130">
        <v>2002.329956</v>
      </c>
      <c r="C1280" s="125">
        <f t="shared" si="76"/>
        <v>-3.1549314718117172E-2</v>
      </c>
      <c r="D1280" s="128">
        <f t="shared" si="77"/>
        <v>-31549.314718117173</v>
      </c>
      <c r="E1280" s="128">
        <f t="shared" ca="1" si="78"/>
        <v>-49316.040606736467</v>
      </c>
      <c r="F1280" s="128">
        <f t="shared" ca="1" si="79"/>
        <v>51763.097261998279</v>
      </c>
    </row>
    <row r="1281" spans="1:6" x14ac:dyDescent="0.3">
      <c r="A1281" s="73">
        <v>41984</v>
      </c>
      <c r="B1281" s="130">
        <v>2035.329956</v>
      </c>
      <c r="C1281" s="125">
        <f t="shared" si="76"/>
        <v>-1.8091266813429541E-2</v>
      </c>
      <c r="D1281" s="128">
        <f t="shared" si="77"/>
        <v>-18091.266813429542</v>
      </c>
      <c r="E1281" s="128">
        <f t="shared" ca="1" si="78"/>
        <v>-49316.040606736467</v>
      </c>
      <c r="F1281" s="128">
        <f t="shared" ca="1" si="79"/>
        <v>51763.097261998279</v>
      </c>
    </row>
    <row r="1282" spans="1:6" x14ac:dyDescent="0.3">
      <c r="A1282" s="73">
        <v>41983</v>
      </c>
      <c r="B1282" s="130">
        <v>2026.1400149999999</v>
      </c>
      <c r="C1282" s="125">
        <f t="shared" si="76"/>
        <v>-1.9782012562140738E-2</v>
      </c>
      <c r="D1282" s="128">
        <f t="shared" si="77"/>
        <v>-19782.012562140739</v>
      </c>
      <c r="E1282" s="128">
        <f t="shared" ca="1" si="78"/>
        <v>-49316.040606736467</v>
      </c>
      <c r="F1282" s="128">
        <f t="shared" ca="1" si="79"/>
        <v>51763.097261998279</v>
      </c>
    </row>
    <row r="1283" spans="1:6" x14ac:dyDescent="0.3">
      <c r="A1283" s="73">
        <v>41982</v>
      </c>
      <c r="B1283" s="130">
        <v>2059.820068</v>
      </c>
      <c r="C1283" s="125">
        <f t="shared" si="76"/>
        <v>-4.634095905499902E-3</v>
      </c>
      <c r="D1283" s="128">
        <f t="shared" si="77"/>
        <v>-4634.0959054999021</v>
      </c>
      <c r="E1283" s="128">
        <f t="shared" ca="1" si="78"/>
        <v>-49316.040606736467</v>
      </c>
      <c r="F1283" s="128">
        <f t="shared" ca="1" si="79"/>
        <v>51763.097261998279</v>
      </c>
    </row>
    <row r="1284" spans="1:6" x14ac:dyDescent="0.3">
      <c r="A1284" s="73">
        <v>41981</v>
      </c>
      <c r="B1284" s="130">
        <v>2060.3100589999999</v>
      </c>
      <c r="C1284" s="125">
        <f t="shared" si="76"/>
        <v>-1.545888538890261E-3</v>
      </c>
      <c r="D1284" s="128">
        <f t="shared" si="77"/>
        <v>-1545.8885388902611</v>
      </c>
      <c r="E1284" s="128">
        <f t="shared" ca="1" si="78"/>
        <v>-49316.040606736467</v>
      </c>
      <c r="F1284" s="128">
        <f t="shared" ca="1" si="79"/>
        <v>51763.097261998279</v>
      </c>
    </row>
    <row r="1285" spans="1:6" x14ac:dyDescent="0.3">
      <c r="A1285" s="73">
        <v>41978</v>
      </c>
      <c r="B1285" s="130">
        <v>2075.3701169999999</v>
      </c>
      <c r="C1285" s="125">
        <f t="shared" si="76"/>
        <v>1.1019421264157891E-2</v>
      </c>
      <c r="D1285" s="128">
        <f t="shared" si="77"/>
        <v>11019.421264157891</v>
      </c>
      <c r="E1285" s="128">
        <f t="shared" ca="1" si="78"/>
        <v>-49316.040606736467</v>
      </c>
      <c r="F1285" s="128">
        <f t="shared" ca="1" si="79"/>
        <v>51763.097261998279</v>
      </c>
    </row>
    <row r="1286" spans="1:6" x14ac:dyDescent="0.3">
      <c r="A1286" s="73">
        <v>41977</v>
      </c>
      <c r="B1286" s="130">
        <v>2071.919922</v>
      </c>
      <c r="C1286" s="125">
        <f t="shared" si="76"/>
        <v>1.1324120098597845E-2</v>
      </c>
      <c r="D1286" s="128">
        <f t="shared" si="77"/>
        <v>11324.120098597845</v>
      </c>
      <c r="E1286" s="128">
        <f t="shared" ca="1" si="78"/>
        <v>-49316.040606736467</v>
      </c>
      <c r="F1286" s="128">
        <f t="shared" ca="1" si="79"/>
        <v>51763.097261998279</v>
      </c>
    </row>
    <row r="1287" spans="1:6" x14ac:dyDescent="0.3">
      <c r="A1287" s="73">
        <v>41976</v>
      </c>
      <c r="B1287" s="130">
        <v>2074.330078</v>
      </c>
      <c r="C1287" s="125">
        <f t="shared" si="76"/>
        <v>1.0980616269592458E-2</v>
      </c>
      <c r="D1287" s="128">
        <f t="shared" si="77"/>
        <v>10980.616269592458</v>
      </c>
      <c r="E1287" s="128">
        <f t="shared" ca="1" si="78"/>
        <v>-49316.040606736467</v>
      </c>
      <c r="F1287" s="128">
        <f t="shared" ca="1" si="79"/>
        <v>51763.097261998279</v>
      </c>
    </row>
    <row r="1288" spans="1:6" x14ac:dyDescent="0.3">
      <c r="A1288" s="73">
        <v>41975</v>
      </c>
      <c r="B1288" s="130">
        <v>2066.5500489999999</v>
      </c>
      <c r="C1288" s="125">
        <f t="shared" ref="C1288:C1351" si="80">B1288/B1298-1</f>
        <v>1.2359700422973185E-2</v>
      </c>
      <c r="D1288" s="128">
        <f t="shared" ref="D1288:D1351" si="81">C1288*$B$5</f>
        <v>12359.700422973185</v>
      </c>
      <c r="E1288" s="128">
        <f t="shared" ref="E1288:E1351" ca="1" si="82">_xlfn.PERCENTILE.INC(OFFSET(D1288,0,0,Window),1-VaRLevel)</f>
        <v>-49316.040606736467</v>
      </c>
      <c r="F1288" s="128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0">
        <v>2053.4399410000001</v>
      </c>
      <c r="C1289" s="125">
        <f t="shared" si="80"/>
        <v>6.6770574661298987E-3</v>
      </c>
      <c r="D1289" s="128">
        <f t="shared" si="81"/>
        <v>6677.0574661298988</v>
      </c>
      <c r="E1289" s="128">
        <f t="shared" ca="1" si="82"/>
        <v>-49316.040606736467</v>
      </c>
      <c r="F1289" s="128">
        <f t="shared" ca="1" si="83"/>
        <v>51763.097261998279</v>
      </c>
    </row>
    <row r="1290" spans="1:6" x14ac:dyDescent="0.3">
      <c r="A1290" s="73">
        <v>41971</v>
      </c>
      <c r="B1290" s="130">
        <v>2067.5600589999999</v>
      </c>
      <c r="C1290" s="125">
        <f t="shared" si="80"/>
        <v>1.3842832503363711E-2</v>
      </c>
      <c r="D1290" s="128">
        <f t="shared" si="81"/>
        <v>13842.832503363712</v>
      </c>
      <c r="E1290" s="128">
        <f t="shared" ca="1" si="82"/>
        <v>-49316.040606736467</v>
      </c>
      <c r="F1290" s="128">
        <f t="shared" ca="1" si="83"/>
        <v>51763.097261998279</v>
      </c>
    </row>
    <row r="1291" spans="1:6" x14ac:dyDescent="0.3">
      <c r="A1291" s="73">
        <v>41969</v>
      </c>
      <c r="B1291" s="130">
        <v>2072.830078</v>
      </c>
      <c r="C1291" s="125">
        <f t="shared" si="80"/>
        <v>1.6965572427327436E-2</v>
      </c>
      <c r="D1291" s="128">
        <f t="shared" si="81"/>
        <v>16965.572427327435</v>
      </c>
      <c r="E1291" s="128">
        <f t="shared" ca="1" si="82"/>
        <v>-49316.040606736467</v>
      </c>
      <c r="F1291" s="128">
        <f t="shared" ca="1" si="83"/>
        <v>51763.097261998279</v>
      </c>
    </row>
    <row r="1292" spans="1:6" x14ac:dyDescent="0.3">
      <c r="A1292" s="73">
        <v>41968</v>
      </c>
      <c r="B1292" s="130">
        <v>2067.030029</v>
      </c>
      <c r="C1292" s="125">
        <f t="shared" si="80"/>
        <v>1.3408953500508192E-2</v>
      </c>
      <c r="D1292" s="128">
        <f t="shared" si="81"/>
        <v>13408.953500508193</v>
      </c>
      <c r="E1292" s="128">
        <f t="shared" ca="1" si="82"/>
        <v>-49316.040606736467</v>
      </c>
      <c r="F1292" s="128">
        <f t="shared" ca="1" si="83"/>
        <v>51763.097261998279</v>
      </c>
    </row>
    <row r="1293" spans="1:6" x14ac:dyDescent="0.3">
      <c r="A1293" s="73">
        <v>41967</v>
      </c>
      <c r="B1293" s="130">
        <v>2069.4099120000001</v>
      </c>
      <c r="C1293" s="125">
        <f t="shared" si="80"/>
        <v>1.5282594883466283E-2</v>
      </c>
      <c r="D1293" s="128">
        <f t="shared" si="81"/>
        <v>15282.594883466283</v>
      </c>
      <c r="E1293" s="128">
        <f t="shared" ca="1" si="82"/>
        <v>-49316.040606736467</v>
      </c>
      <c r="F1293" s="128">
        <f t="shared" ca="1" si="83"/>
        <v>51763.097261998279</v>
      </c>
    </row>
    <row r="1294" spans="1:6" x14ac:dyDescent="0.3">
      <c r="A1294" s="73">
        <v>41964</v>
      </c>
      <c r="B1294" s="130">
        <v>2063.5</v>
      </c>
      <c r="C1294" s="125">
        <f t="shared" si="80"/>
        <v>1.5541928479544165E-2</v>
      </c>
      <c r="D1294" s="128">
        <f t="shared" si="81"/>
        <v>15541.928479544165</v>
      </c>
      <c r="E1294" s="128">
        <f t="shared" ca="1" si="82"/>
        <v>-49316.040606736467</v>
      </c>
      <c r="F1294" s="128">
        <f t="shared" ca="1" si="83"/>
        <v>51763.097261998279</v>
      </c>
    </row>
    <row r="1295" spans="1:6" x14ac:dyDescent="0.3">
      <c r="A1295" s="73">
        <v>41963</v>
      </c>
      <c r="B1295" s="130">
        <v>2052.75</v>
      </c>
      <c r="C1295" s="125">
        <f t="shared" si="80"/>
        <v>1.0604535923699032E-2</v>
      </c>
      <c r="D1295" s="128">
        <f t="shared" si="81"/>
        <v>10604.535923699032</v>
      </c>
      <c r="E1295" s="128">
        <f t="shared" ca="1" si="82"/>
        <v>-49316.040606736467</v>
      </c>
      <c r="F1295" s="128">
        <f t="shared" ca="1" si="83"/>
        <v>51763.097261998279</v>
      </c>
    </row>
    <row r="1296" spans="1:6" x14ac:dyDescent="0.3">
      <c r="A1296" s="73">
        <v>41962</v>
      </c>
      <c r="B1296" s="130">
        <v>2048.719971</v>
      </c>
      <c r="C1296" s="125">
        <f t="shared" si="80"/>
        <v>1.242854246264824E-2</v>
      </c>
      <c r="D1296" s="128">
        <f t="shared" si="81"/>
        <v>12428.54246264824</v>
      </c>
      <c r="E1296" s="128">
        <f t="shared" ca="1" si="82"/>
        <v>-49316.040606736467</v>
      </c>
      <c r="F1296" s="128">
        <f t="shared" ca="1" si="83"/>
        <v>51763.097261998279</v>
      </c>
    </row>
    <row r="1297" spans="1:6" x14ac:dyDescent="0.3">
      <c r="A1297" s="73">
        <v>41961</v>
      </c>
      <c r="B1297" s="130">
        <v>2051.8000489999999</v>
      </c>
      <c r="C1297" s="125">
        <f t="shared" si="80"/>
        <v>1.9730666206220437E-2</v>
      </c>
      <c r="D1297" s="128">
        <f t="shared" si="81"/>
        <v>19730.666206220438</v>
      </c>
      <c r="E1297" s="128">
        <f t="shared" ca="1" si="82"/>
        <v>-49316.040606736467</v>
      </c>
      <c r="F1297" s="128">
        <f t="shared" ca="1" si="83"/>
        <v>51763.097261998279</v>
      </c>
    </row>
    <row r="1298" spans="1:6" x14ac:dyDescent="0.3">
      <c r="A1298" s="73">
        <v>41960</v>
      </c>
      <c r="B1298" s="130">
        <v>2041.3199460000001</v>
      </c>
      <c r="C1298" s="125">
        <f t="shared" si="80"/>
        <v>1.1651189315436072E-2</v>
      </c>
      <c r="D1298" s="128">
        <f t="shared" si="81"/>
        <v>11651.189315436073</v>
      </c>
      <c r="E1298" s="128">
        <f t="shared" ca="1" si="82"/>
        <v>-49316.040606736467</v>
      </c>
      <c r="F1298" s="128">
        <f t="shared" ca="1" si="83"/>
        <v>51763.097261998279</v>
      </c>
    </row>
    <row r="1299" spans="1:6" x14ac:dyDescent="0.3">
      <c r="A1299" s="73">
        <v>41957</v>
      </c>
      <c r="B1299" s="130">
        <v>2039.8199460000001</v>
      </c>
      <c r="C1299" s="125">
        <f t="shared" si="80"/>
        <v>1.078759023384368E-2</v>
      </c>
      <c r="D1299" s="128">
        <f t="shared" si="81"/>
        <v>10787.590233843681</v>
      </c>
      <c r="E1299" s="128">
        <f t="shared" ca="1" si="82"/>
        <v>-49316.040606736467</v>
      </c>
      <c r="F1299" s="128">
        <f t="shared" ca="1" si="83"/>
        <v>51763.097261998279</v>
      </c>
    </row>
    <row r="1300" spans="1:6" x14ac:dyDescent="0.3">
      <c r="A1300" s="73">
        <v>41956</v>
      </c>
      <c r="B1300" s="130">
        <v>2039.329956</v>
      </c>
      <c r="C1300" s="125">
        <f t="shared" si="80"/>
        <v>2.2399885424712496E-2</v>
      </c>
      <c r="D1300" s="128">
        <f t="shared" si="81"/>
        <v>22399.885424712495</v>
      </c>
      <c r="E1300" s="128">
        <f t="shared" ca="1" si="82"/>
        <v>-49316.040606736467</v>
      </c>
      <c r="F1300" s="128">
        <f t="shared" ca="1" si="83"/>
        <v>51763.097261998279</v>
      </c>
    </row>
    <row r="1301" spans="1:6" x14ac:dyDescent="0.3">
      <c r="A1301" s="73">
        <v>41955</v>
      </c>
      <c r="B1301" s="130">
        <v>2038.25</v>
      </c>
      <c r="C1301" s="125">
        <f t="shared" si="80"/>
        <v>2.8224763969624478E-2</v>
      </c>
      <c r="D1301" s="128">
        <f t="shared" si="81"/>
        <v>28224.763969624477</v>
      </c>
      <c r="E1301" s="128">
        <f t="shared" ca="1" si="82"/>
        <v>-49316.040606736467</v>
      </c>
      <c r="F1301" s="128">
        <f t="shared" ca="1" si="83"/>
        <v>51763.097261998279</v>
      </c>
    </row>
    <row r="1302" spans="1:6" x14ac:dyDescent="0.3">
      <c r="A1302" s="73">
        <v>41954</v>
      </c>
      <c r="B1302" s="130">
        <v>2039.6800539999999</v>
      </c>
      <c r="C1302" s="125">
        <f t="shared" si="80"/>
        <v>2.7520719201775679E-2</v>
      </c>
      <c r="D1302" s="128">
        <f t="shared" si="81"/>
        <v>27520.719201775679</v>
      </c>
      <c r="E1302" s="128">
        <f t="shared" ca="1" si="82"/>
        <v>-49316.040606736467</v>
      </c>
      <c r="F1302" s="128">
        <f t="shared" ca="1" si="83"/>
        <v>51763.097261998279</v>
      </c>
    </row>
    <row r="1303" spans="1:6" x14ac:dyDescent="0.3">
      <c r="A1303" s="73">
        <v>41953</v>
      </c>
      <c r="B1303" s="130">
        <v>2038.26001</v>
      </c>
      <c r="C1303" s="125">
        <f t="shared" si="80"/>
        <v>3.9064453951396461E-2</v>
      </c>
      <c r="D1303" s="128">
        <f t="shared" si="81"/>
        <v>39064.453951396463</v>
      </c>
      <c r="E1303" s="128">
        <f t="shared" ca="1" si="82"/>
        <v>-49316.040606736467</v>
      </c>
      <c r="F1303" s="128">
        <f t="shared" ca="1" si="83"/>
        <v>51763.097261998279</v>
      </c>
    </row>
    <row r="1304" spans="1:6" x14ac:dyDescent="0.3">
      <c r="A1304" s="73">
        <v>41950</v>
      </c>
      <c r="B1304" s="130">
        <v>2031.920044</v>
      </c>
      <c r="C1304" s="125">
        <f t="shared" si="80"/>
        <v>3.4277092054379121E-2</v>
      </c>
      <c r="D1304" s="128">
        <f t="shared" si="81"/>
        <v>34277.092054379122</v>
      </c>
      <c r="E1304" s="128">
        <f t="shared" ca="1" si="82"/>
        <v>-49316.040606736467</v>
      </c>
      <c r="F1304" s="128">
        <f t="shared" ca="1" si="83"/>
        <v>51763.097261998279</v>
      </c>
    </row>
    <row r="1305" spans="1:6" x14ac:dyDescent="0.3">
      <c r="A1305" s="73">
        <v>41949</v>
      </c>
      <c r="B1305" s="130">
        <v>2031.209961</v>
      </c>
      <c r="C1305" s="125">
        <f t="shared" si="80"/>
        <v>4.1208321231712475E-2</v>
      </c>
      <c r="D1305" s="128">
        <f t="shared" si="81"/>
        <v>41208.321231712478</v>
      </c>
      <c r="E1305" s="128">
        <f t="shared" ca="1" si="82"/>
        <v>-49316.040606736467</v>
      </c>
      <c r="F1305" s="128">
        <f t="shared" ca="1" si="83"/>
        <v>51763.097261998279</v>
      </c>
    </row>
    <row r="1306" spans="1:6" x14ac:dyDescent="0.3">
      <c r="A1306" s="73">
        <v>41948</v>
      </c>
      <c r="B1306" s="130">
        <v>2023.5699460000001</v>
      </c>
      <c r="C1306" s="125">
        <f t="shared" si="80"/>
        <v>5.0054206428700621E-2</v>
      </c>
      <c r="D1306" s="128">
        <f t="shared" si="81"/>
        <v>50054.206428700621</v>
      </c>
      <c r="E1306" s="128">
        <f t="shared" ca="1" si="82"/>
        <v>-49316.040606736467</v>
      </c>
      <c r="F1306" s="128">
        <f t="shared" ca="1" si="83"/>
        <v>51763.097261998279</v>
      </c>
    </row>
    <row r="1307" spans="1:6" x14ac:dyDescent="0.3">
      <c r="A1307" s="73">
        <v>41947</v>
      </c>
      <c r="B1307" s="130">
        <v>2012.099976</v>
      </c>
      <c r="C1307" s="125">
        <f t="shared" si="80"/>
        <v>3.648105679863245E-2</v>
      </c>
      <c r="D1307" s="128">
        <f t="shared" si="81"/>
        <v>36481.056798632453</v>
      </c>
      <c r="E1307" s="128">
        <f t="shared" ca="1" si="82"/>
        <v>-49316.040606736467</v>
      </c>
      <c r="F1307" s="128">
        <f t="shared" ca="1" si="83"/>
        <v>51763.097261998279</v>
      </c>
    </row>
    <row r="1308" spans="1:6" x14ac:dyDescent="0.3">
      <c r="A1308" s="73">
        <v>41946</v>
      </c>
      <c r="B1308" s="130">
        <v>2017.8100589999999</v>
      </c>
      <c r="C1308" s="125">
        <f t="shared" si="80"/>
        <v>5.9768619073593987E-2</v>
      </c>
      <c r="D1308" s="128">
        <f t="shared" si="81"/>
        <v>59768.619073593989</v>
      </c>
      <c r="E1308" s="128">
        <f t="shared" ca="1" si="82"/>
        <v>-49316.040606736467</v>
      </c>
      <c r="F1308" s="128">
        <f t="shared" ca="1" si="83"/>
        <v>51763.097261998279</v>
      </c>
    </row>
    <row r="1309" spans="1:6" x14ac:dyDescent="0.3">
      <c r="A1309" s="73">
        <v>41943</v>
      </c>
      <c r="B1309" s="130">
        <v>2018.0500489999999</v>
      </c>
      <c r="C1309" s="125">
        <f t="shared" si="80"/>
        <v>6.9584917161775062E-2</v>
      </c>
      <c r="D1309" s="128">
        <f t="shared" si="81"/>
        <v>69584.917161775069</v>
      </c>
      <c r="E1309" s="128">
        <f t="shared" ca="1" si="82"/>
        <v>-49316.040606736467</v>
      </c>
      <c r="F1309" s="128">
        <f t="shared" ca="1" si="83"/>
        <v>51763.097261998279</v>
      </c>
    </row>
    <row r="1310" spans="1:6" x14ac:dyDescent="0.3">
      <c r="A1310" s="73">
        <v>41942</v>
      </c>
      <c r="B1310" s="130">
        <v>1994.650024</v>
      </c>
      <c r="C1310" s="125">
        <f t="shared" si="80"/>
        <v>7.0803545970476334E-2</v>
      </c>
      <c r="D1310" s="128">
        <f t="shared" si="81"/>
        <v>70803.545970476334</v>
      </c>
      <c r="E1310" s="128">
        <f t="shared" ca="1" si="82"/>
        <v>-49316.040606736467</v>
      </c>
      <c r="F1310" s="128">
        <f t="shared" ca="1" si="83"/>
        <v>51763.097261998279</v>
      </c>
    </row>
    <row r="1311" spans="1:6" x14ac:dyDescent="0.3">
      <c r="A1311" s="73">
        <v>41941</v>
      </c>
      <c r="B1311" s="130">
        <v>1982.3000489999999</v>
      </c>
      <c r="C1311" s="125">
        <f t="shared" si="80"/>
        <v>6.4327894186427148E-2</v>
      </c>
      <c r="D1311" s="128">
        <f t="shared" si="81"/>
        <v>64327.894186427147</v>
      </c>
      <c r="E1311" s="128">
        <f t="shared" ca="1" si="82"/>
        <v>-49316.040606736467</v>
      </c>
      <c r="F1311" s="128">
        <f t="shared" ca="1" si="83"/>
        <v>51763.097261998279</v>
      </c>
    </row>
    <row r="1312" spans="1:6" x14ac:dyDescent="0.3">
      <c r="A1312" s="73">
        <v>41940</v>
      </c>
      <c r="B1312" s="130">
        <v>1985.0500489999999</v>
      </c>
      <c r="C1312" s="125">
        <f t="shared" si="80"/>
        <v>5.7171060766566528E-2</v>
      </c>
      <c r="D1312" s="128">
        <f t="shared" si="81"/>
        <v>57171.06076656653</v>
      </c>
      <c r="E1312" s="128">
        <f t="shared" ca="1" si="82"/>
        <v>-49316.040606736467</v>
      </c>
      <c r="F1312" s="128">
        <f t="shared" ca="1" si="83"/>
        <v>51763.097261998279</v>
      </c>
    </row>
    <row r="1313" spans="1:6" x14ac:dyDescent="0.3">
      <c r="A1313" s="73">
        <v>41939</v>
      </c>
      <c r="B1313" s="130">
        <v>1961.630005</v>
      </c>
      <c r="C1313" s="125">
        <f t="shared" si="80"/>
        <v>4.6347768471082684E-2</v>
      </c>
      <c r="D1313" s="128">
        <f t="shared" si="81"/>
        <v>46347.768471082687</v>
      </c>
      <c r="E1313" s="128">
        <f t="shared" ca="1" si="82"/>
        <v>-49316.040606736467</v>
      </c>
      <c r="F1313" s="128">
        <f t="shared" ca="1" si="83"/>
        <v>51763.097261998279</v>
      </c>
    </row>
    <row r="1314" spans="1:6" x14ac:dyDescent="0.3">
      <c r="A1314" s="73">
        <v>41936</v>
      </c>
      <c r="B1314" s="130">
        <v>1964.579956</v>
      </c>
      <c r="C1314" s="125">
        <f t="shared" si="80"/>
        <v>3.0664199633120059E-2</v>
      </c>
      <c r="D1314" s="128">
        <f t="shared" si="81"/>
        <v>30664.199633120061</v>
      </c>
      <c r="E1314" s="128">
        <f t="shared" ca="1" si="82"/>
        <v>-49316.040606736467</v>
      </c>
      <c r="F1314" s="128">
        <f t="shared" ca="1" si="83"/>
        <v>51763.097261998279</v>
      </c>
    </row>
    <row r="1315" spans="1:6" x14ac:dyDescent="0.3">
      <c r="A1315" s="73">
        <v>41935</v>
      </c>
      <c r="B1315" s="130">
        <v>1950.8199460000001</v>
      </c>
      <c r="C1315" s="125">
        <f t="shared" si="80"/>
        <v>1.1725893682384081E-2</v>
      </c>
      <c r="D1315" s="128">
        <f t="shared" si="81"/>
        <v>11725.893682384081</v>
      </c>
      <c r="E1315" s="128">
        <f t="shared" ca="1" si="82"/>
        <v>-49316.040606736467</v>
      </c>
      <c r="F1315" s="128">
        <f t="shared" ca="1" si="83"/>
        <v>51763.097261998279</v>
      </c>
    </row>
    <row r="1316" spans="1:6" x14ac:dyDescent="0.3">
      <c r="A1316" s="73">
        <v>41934</v>
      </c>
      <c r="B1316" s="130">
        <v>1927.1099850000001</v>
      </c>
      <c r="C1316" s="125">
        <f t="shared" si="80"/>
        <v>-2.1220093393586437E-2</v>
      </c>
      <c r="D1316" s="128">
        <f t="shared" si="81"/>
        <v>-21220.093393586438</v>
      </c>
      <c r="E1316" s="128">
        <f t="shared" ca="1" si="82"/>
        <v>-49316.040606736467</v>
      </c>
      <c r="F1316" s="128">
        <f t="shared" ca="1" si="83"/>
        <v>51763.097261998279</v>
      </c>
    </row>
    <row r="1317" spans="1:6" x14ac:dyDescent="0.3">
      <c r="A1317" s="73">
        <v>41933</v>
      </c>
      <c r="B1317" s="130">
        <v>1941.280029</v>
      </c>
      <c r="C1317" s="125">
        <f t="shared" si="80"/>
        <v>3.1936608323330784E-3</v>
      </c>
      <c r="D1317" s="128">
        <f t="shared" si="81"/>
        <v>3193.6608323330784</v>
      </c>
      <c r="E1317" s="128">
        <f t="shared" ca="1" si="82"/>
        <v>-49316.040606736467</v>
      </c>
      <c r="F1317" s="128">
        <f t="shared" ca="1" si="83"/>
        <v>51763.097261998279</v>
      </c>
    </row>
    <row r="1318" spans="1:6" x14ac:dyDescent="0.3">
      <c r="A1318" s="73">
        <v>41932</v>
      </c>
      <c r="B1318" s="130">
        <v>1904.01001</v>
      </c>
      <c r="C1318" s="125">
        <f t="shared" si="80"/>
        <v>-3.0949368222669804E-2</v>
      </c>
      <c r="D1318" s="128">
        <f t="shared" si="81"/>
        <v>-30949.368222669804</v>
      </c>
      <c r="E1318" s="128">
        <f t="shared" ca="1" si="82"/>
        <v>-49316.040606736467</v>
      </c>
      <c r="F1318" s="128">
        <f t="shared" ca="1" si="83"/>
        <v>51763.097261998279</v>
      </c>
    </row>
    <row r="1319" spans="1:6" x14ac:dyDescent="0.3">
      <c r="A1319" s="73">
        <v>41929</v>
      </c>
      <c r="B1319" s="130">
        <v>1886.76001</v>
      </c>
      <c r="C1319" s="125">
        <f t="shared" si="80"/>
        <v>-4.1231776518338092E-2</v>
      </c>
      <c r="D1319" s="128">
        <f t="shared" si="81"/>
        <v>-41231.776518338091</v>
      </c>
      <c r="E1319" s="128">
        <f t="shared" ca="1" si="82"/>
        <v>-49316.040606736467</v>
      </c>
      <c r="F1319" s="128">
        <f t="shared" ca="1" si="83"/>
        <v>51763.097261998279</v>
      </c>
    </row>
    <row r="1320" spans="1:6" x14ac:dyDescent="0.3">
      <c r="A1320" s="73">
        <v>41928</v>
      </c>
      <c r="B1320" s="130">
        <v>1862.76001</v>
      </c>
      <c r="C1320" s="125">
        <f t="shared" si="80"/>
        <v>-4.285855403907346E-2</v>
      </c>
      <c r="D1320" s="128">
        <f t="shared" si="81"/>
        <v>-42858.55403907346</v>
      </c>
      <c r="E1320" s="128">
        <f t="shared" ca="1" si="82"/>
        <v>-49316.040606736467</v>
      </c>
      <c r="F1320" s="128">
        <f t="shared" ca="1" si="83"/>
        <v>51763.097261998279</v>
      </c>
    </row>
    <row r="1321" spans="1:6" x14ac:dyDescent="0.3">
      <c r="A1321" s="73">
        <v>41927</v>
      </c>
      <c r="B1321" s="130">
        <v>1862.48999</v>
      </c>
      <c r="C1321" s="125">
        <f t="shared" si="80"/>
        <v>-4.299237603190853E-2</v>
      </c>
      <c r="D1321" s="128">
        <f t="shared" si="81"/>
        <v>-42992.376031908527</v>
      </c>
      <c r="E1321" s="128">
        <f t="shared" ca="1" si="82"/>
        <v>-49316.040606736467</v>
      </c>
      <c r="F1321" s="128">
        <f t="shared" ca="1" si="83"/>
        <v>51763.097261998279</v>
      </c>
    </row>
    <row r="1322" spans="1:6" x14ac:dyDescent="0.3">
      <c r="A1322" s="73">
        <v>41926</v>
      </c>
      <c r="B1322" s="130">
        <v>1877.6999510000001</v>
      </c>
      <c r="C1322" s="125">
        <f t="shared" si="80"/>
        <v>-4.7959522245500708E-2</v>
      </c>
      <c r="D1322" s="128">
        <f t="shared" si="81"/>
        <v>-47959.52224550071</v>
      </c>
      <c r="E1322" s="128">
        <f t="shared" ca="1" si="82"/>
        <v>-49316.040606736467</v>
      </c>
      <c r="F1322" s="128">
        <f t="shared" ca="1" si="83"/>
        <v>51763.097261998279</v>
      </c>
    </row>
    <row r="1323" spans="1:6" x14ac:dyDescent="0.3">
      <c r="A1323" s="73">
        <v>41925</v>
      </c>
      <c r="B1323" s="130">
        <v>1874.73999</v>
      </c>
      <c r="C1323" s="125">
        <f t="shared" si="80"/>
        <v>-5.2108431816506595E-2</v>
      </c>
      <c r="D1323" s="128">
        <f t="shared" si="81"/>
        <v>-52108.431816506592</v>
      </c>
      <c r="E1323" s="128">
        <f t="shared" ca="1" si="82"/>
        <v>-49316.040606736467</v>
      </c>
      <c r="F1323" s="128">
        <f t="shared" ca="1" si="83"/>
        <v>51763.097261998279</v>
      </c>
    </row>
    <row r="1324" spans="1:6" x14ac:dyDescent="0.3">
      <c r="A1324" s="73">
        <v>41922</v>
      </c>
      <c r="B1324" s="130">
        <v>1906.130005</v>
      </c>
      <c r="C1324" s="125">
        <f t="shared" si="80"/>
        <v>-3.8691767873819227E-2</v>
      </c>
      <c r="D1324" s="128">
        <f t="shared" si="81"/>
        <v>-38691.767873819226</v>
      </c>
      <c r="E1324" s="128">
        <f t="shared" ca="1" si="82"/>
        <v>-43833.634334339324</v>
      </c>
      <c r="F1324" s="128">
        <f t="shared" ca="1" si="83"/>
        <v>50411.282000424108</v>
      </c>
    </row>
    <row r="1325" spans="1:6" x14ac:dyDescent="0.3">
      <c r="A1325" s="73">
        <v>41921</v>
      </c>
      <c r="B1325" s="130">
        <v>1928.209961</v>
      </c>
      <c r="C1325" s="125">
        <f t="shared" si="80"/>
        <v>-1.9216796215732468E-2</v>
      </c>
      <c r="D1325" s="128">
        <f t="shared" si="81"/>
        <v>-19216.796215732469</v>
      </c>
      <c r="E1325" s="128">
        <f t="shared" ca="1" si="82"/>
        <v>-43833.634334339324</v>
      </c>
      <c r="F1325" s="128">
        <f t="shared" ca="1" si="83"/>
        <v>50411.282000424108</v>
      </c>
    </row>
    <row r="1326" spans="1:6" x14ac:dyDescent="0.3">
      <c r="A1326" s="73">
        <v>41920</v>
      </c>
      <c r="B1326" s="130">
        <v>1968.8900149999999</v>
      </c>
      <c r="C1326" s="125">
        <f t="shared" si="80"/>
        <v>-1.4717526536976999E-2</v>
      </c>
      <c r="D1326" s="128">
        <f t="shared" si="81"/>
        <v>-14717.526536976999</v>
      </c>
      <c r="E1326" s="128">
        <f t="shared" ca="1" si="82"/>
        <v>-43833.634334339324</v>
      </c>
      <c r="F1326" s="128">
        <f t="shared" ca="1" si="83"/>
        <v>50411.282000424108</v>
      </c>
    </row>
    <row r="1327" spans="1:6" x14ac:dyDescent="0.3">
      <c r="A1327" s="73">
        <v>41919</v>
      </c>
      <c r="B1327" s="130">
        <v>1935.099976</v>
      </c>
      <c r="C1327" s="125">
        <f t="shared" si="80"/>
        <v>-2.4042144837352342E-2</v>
      </c>
      <c r="D1327" s="128">
        <f t="shared" si="81"/>
        <v>-24042.144837352342</v>
      </c>
      <c r="E1327" s="128">
        <f t="shared" ca="1" si="82"/>
        <v>-43833.634334339324</v>
      </c>
      <c r="F1327" s="128">
        <f t="shared" ca="1" si="83"/>
        <v>50411.282000424108</v>
      </c>
    </row>
    <row r="1328" spans="1:6" x14ac:dyDescent="0.3">
      <c r="A1328" s="73">
        <v>41918</v>
      </c>
      <c r="B1328" s="130">
        <v>1964.8199460000001</v>
      </c>
      <c r="C1328" s="125">
        <f t="shared" si="80"/>
        <v>-1.4777235218392359E-2</v>
      </c>
      <c r="D1328" s="128">
        <f t="shared" si="81"/>
        <v>-14777.235218392359</v>
      </c>
      <c r="E1328" s="128">
        <f t="shared" ca="1" si="82"/>
        <v>-43833.634334339324</v>
      </c>
      <c r="F1328" s="128">
        <f t="shared" ca="1" si="83"/>
        <v>50411.282000424108</v>
      </c>
    </row>
    <row r="1329" spans="1:6" x14ac:dyDescent="0.3">
      <c r="A1329" s="73">
        <v>41915</v>
      </c>
      <c r="B1329" s="130">
        <v>1967.900024</v>
      </c>
      <c r="C1329" s="125">
        <f t="shared" si="80"/>
        <v>-2.1140071375168268E-2</v>
      </c>
      <c r="D1329" s="128">
        <f t="shared" si="81"/>
        <v>-21140.071375168267</v>
      </c>
      <c r="E1329" s="128">
        <f t="shared" ca="1" si="82"/>
        <v>-43833.634334339324</v>
      </c>
      <c r="F1329" s="128">
        <f t="shared" ca="1" si="83"/>
        <v>50411.282000424108</v>
      </c>
    </row>
    <row r="1330" spans="1:6" x14ac:dyDescent="0.3">
      <c r="A1330" s="73">
        <v>41914</v>
      </c>
      <c r="B1330" s="130">
        <v>1946.170044</v>
      </c>
      <c r="C1330" s="125">
        <f t="shared" si="80"/>
        <v>-3.2410876961937785E-2</v>
      </c>
      <c r="D1330" s="128">
        <f t="shared" si="81"/>
        <v>-32410.876961937785</v>
      </c>
      <c r="E1330" s="128">
        <f t="shared" ca="1" si="82"/>
        <v>-43833.634334339324</v>
      </c>
      <c r="F1330" s="128">
        <f t="shared" ca="1" si="83"/>
        <v>50411.282000424108</v>
      </c>
    </row>
    <row r="1331" spans="1:6" x14ac:dyDescent="0.3">
      <c r="A1331" s="73">
        <v>41913</v>
      </c>
      <c r="B1331" s="130">
        <v>1946.160034</v>
      </c>
      <c r="C1331" s="125">
        <f t="shared" si="80"/>
        <v>-2.7683225415495949E-2</v>
      </c>
      <c r="D1331" s="128">
        <f t="shared" si="81"/>
        <v>-27683.225415495948</v>
      </c>
      <c r="E1331" s="128">
        <f t="shared" ca="1" si="82"/>
        <v>-43833.634334339324</v>
      </c>
      <c r="F1331" s="128">
        <f t="shared" ca="1" si="83"/>
        <v>50411.282000424108</v>
      </c>
    </row>
    <row r="1332" spans="1:6" x14ac:dyDescent="0.3">
      <c r="A1332" s="73">
        <v>41912</v>
      </c>
      <c r="B1332" s="130">
        <v>1972.290039</v>
      </c>
      <c r="C1332" s="125">
        <f t="shared" si="80"/>
        <v>-1.3351780041338968E-2</v>
      </c>
      <c r="D1332" s="128">
        <f t="shared" si="81"/>
        <v>-13351.780041338967</v>
      </c>
      <c r="E1332" s="128">
        <f t="shared" ca="1" si="82"/>
        <v>-43833.634334339324</v>
      </c>
      <c r="F1332" s="128">
        <f t="shared" ca="1" si="83"/>
        <v>50411.282000424108</v>
      </c>
    </row>
    <row r="1333" spans="1:6" x14ac:dyDescent="0.3">
      <c r="A1333" s="73">
        <v>41911</v>
      </c>
      <c r="B1333" s="130">
        <v>1977.8000489999999</v>
      </c>
      <c r="C1333" s="125">
        <f t="shared" si="80"/>
        <v>-3.1902929667151358E-3</v>
      </c>
      <c r="D1333" s="128">
        <f t="shared" si="81"/>
        <v>-3190.2929667151357</v>
      </c>
      <c r="E1333" s="128">
        <f t="shared" ca="1" si="82"/>
        <v>-43833.634334339324</v>
      </c>
      <c r="F1333" s="128">
        <f t="shared" ca="1" si="83"/>
        <v>50411.282000424108</v>
      </c>
    </row>
    <row r="1334" spans="1:6" x14ac:dyDescent="0.3">
      <c r="A1334" s="73">
        <v>41908</v>
      </c>
      <c r="B1334" s="130">
        <v>1982.849976</v>
      </c>
      <c r="C1334" s="125">
        <f t="shared" si="80"/>
        <v>-1.3548268718645007E-3</v>
      </c>
      <c r="D1334" s="128">
        <f t="shared" si="81"/>
        <v>-1354.8268718645006</v>
      </c>
      <c r="E1334" s="128">
        <f t="shared" ca="1" si="82"/>
        <v>-43833.634334339324</v>
      </c>
      <c r="F1334" s="128">
        <f t="shared" ca="1" si="83"/>
        <v>50411.282000424108</v>
      </c>
    </row>
    <row r="1335" spans="1:6" x14ac:dyDescent="0.3">
      <c r="A1335" s="73">
        <v>41907</v>
      </c>
      <c r="B1335" s="130">
        <v>1965.98999</v>
      </c>
      <c r="C1335" s="125">
        <f t="shared" si="80"/>
        <v>-1.5750062215200922E-2</v>
      </c>
      <c r="D1335" s="128">
        <f t="shared" si="81"/>
        <v>-15750.062215200922</v>
      </c>
      <c r="E1335" s="128">
        <f t="shared" ca="1" si="82"/>
        <v>-43833.634334339324</v>
      </c>
      <c r="F1335" s="128">
        <f t="shared" ca="1" si="83"/>
        <v>50411.282000424108</v>
      </c>
    </row>
    <row r="1336" spans="1:6" x14ac:dyDescent="0.3">
      <c r="A1336" s="73">
        <v>41906</v>
      </c>
      <c r="B1336" s="130">
        <v>1998.3000489999999</v>
      </c>
      <c r="C1336" s="125">
        <f t="shared" si="80"/>
        <v>1.3078725038280226E-3</v>
      </c>
      <c r="D1336" s="128">
        <f t="shared" si="81"/>
        <v>1307.8725038280227</v>
      </c>
      <c r="E1336" s="128">
        <f t="shared" ca="1" si="82"/>
        <v>-43833.634334339324</v>
      </c>
      <c r="F1336" s="128">
        <f t="shared" ca="1" si="83"/>
        <v>50411.282000424108</v>
      </c>
    </row>
    <row r="1337" spans="1:6" x14ac:dyDescent="0.3">
      <c r="A1337" s="73">
        <v>41905</v>
      </c>
      <c r="B1337" s="130">
        <v>1982.7700199999999</v>
      </c>
      <c r="C1337" s="125">
        <f t="shared" si="80"/>
        <v>-2.851441918406028E-3</v>
      </c>
      <c r="D1337" s="128">
        <f t="shared" si="81"/>
        <v>-2851.441918406028</v>
      </c>
      <c r="E1337" s="128">
        <f t="shared" ca="1" si="82"/>
        <v>-43833.634334339324</v>
      </c>
      <c r="F1337" s="128">
        <f t="shared" ca="1" si="83"/>
        <v>50411.282000424108</v>
      </c>
    </row>
    <row r="1338" spans="1:6" x14ac:dyDescent="0.3">
      <c r="A1338" s="73">
        <v>41904</v>
      </c>
      <c r="B1338" s="130">
        <v>1994.290039</v>
      </c>
      <c r="C1338" s="125">
        <f t="shared" si="80"/>
        <v>-3.6222108270300701E-3</v>
      </c>
      <c r="D1338" s="128">
        <f t="shared" si="81"/>
        <v>-3622.21082703007</v>
      </c>
      <c r="E1338" s="128">
        <f t="shared" ca="1" si="82"/>
        <v>-43833.634334339324</v>
      </c>
      <c r="F1338" s="128">
        <f t="shared" ca="1" si="83"/>
        <v>50411.282000424108</v>
      </c>
    </row>
    <row r="1339" spans="1:6" x14ac:dyDescent="0.3">
      <c r="A1339" s="73">
        <v>41901</v>
      </c>
      <c r="B1339" s="130">
        <v>2010.400024</v>
      </c>
      <c r="C1339" s="125">
        <f t="shared" si="80"/>
        <v>1.3398663413812795E-3</v>
      </c>
      <c r="D1339" s="128">
        <f t="shared" si="81"/>
        <v>1339.8663413812794</v>
      </c>
      <c r="E1339" s="128">
        <f t="shared" ca="1" si="82"/>
        <v>-43833.634334339324</v>
      </c>
      <c r="F1339" s="128">
        <f t="shared" ca="1" si="83"/>
        <v>50411.282000424108</v>
      </c>
    </row>
    <row r="1340" spans="1:6" x14ac:dyDescent="0.3">
      <c r="A1340" s="73">
        <v>41900</v>
      </c>
      <c r="B1340" s="130">
        <v>2011.3599850000001</v>
      </c>
      <c r="C1340" s="125">
        <f t="shared" si="80"/>
        <v>6.8630444949249192E-3</v>
      </c>
      <c r="D1340" s="128">
        <f t="shared" si="81"/>
        <v>6863.0444949249195</v>
      </c>
      <c r="E1340" s="128">
        <f t="shared" ca="1" si="82"/>
        <v>-43833.634334339324</v>
      </c>
      <c r="F1340" s="128">
        <f t="shared" ca="1" si="83"/>
        <v>50411.282000424108</v>
      </c>
    </row>
    <row r="1341" spans="1:6" x14ac:dyDescent="0.3">
      <c r="A1341" s="73">
        <v>41899</v>
      </c>
      <c r="B1341" s="130">
        <v>2001.5699460000001</v>
      </c>
      <c r="C1341" s="125">
        <f t="shared" si="80"/>
        <v>4.2483456571651423E-4</v>
      </c>
      <c r="D1341" s="128">
        <f t="shared" si="81"/>
        <v>424.83456571651425</v>
      </c>
      <c r="E1341" s="128">
        <f t="shared" ca="1" si="82"/>
        <v>-43833.634334339324</v>
      </c>
      <c r="F1341" s="128">
        <f t="shared" ca="1" si="83"/>
        <v>50411.282000424108</v>
      </c>
    </row>
    <row r="1342" spans="1:6" x14ac:dyDescent="0.3">
      <c r="A1342" s="73">
        <v>41898</v>
      </c>
      <c r="B1342" s="130">
        <v>1998.9799800000001</v>
      </c>
      <c r="C1342" s="125">
        <f t="shared" si="80"/>
        <v>-1.6481455901291575E-3</v>
      </c>
      <c r="D1342" s="128">
        <f t="shared" si="81"/>
        <v>-1648.1455901291574</v>
      </c>
      <c r="E1342" s="128">
        <f t="shared" ca="1" si="82"/>
        <v>-43833.634334339324</v>
      </c>
      <c r="F1342" s="128">
        <f t="shared" ca="1" si="83"/>
        <v>50411.282000424108</v>
      </c>
    </row>
    <row r="1343" spans="1:6" x14ac:dyDescent="0.3">
      <c r="A1343" s="73">
        <v>41897</v>
      </c>
      <c r="B1343" s="130">
        <v>1984.130005</v>
      </c>
      <c r="C1343" s="125">
        <f t="shared" si="80"/>
        <v>-9.6038125997789381E-3</v>
      </c>
      <c r="D1343" s="128">
        <f t="shared" si="81"/>
        <v>-9603.8125997789375</v>
      </c>
      <c r="E1343" s="128">
        <f t="shared" ca="1" si="82"/>
        <v>-43833.634334339324</v>
      </c>
      <c r="F1343" s="128">
        <f t="shared" ca="1" si="83"/>
        <v>50411.282000424108</v>
      </c>
    </row>
    <row r="1344" spans="1:6" x14ac:dyDescent="0.3">
      <c r="A1344" s="73">
        <v>41894</v>
      </c>
      <c r="B1344" s="130">
        <v>1985.540039</v>
      </c>
      <c r="C1344" s="125">
        <f t="shared" si="80"/>
        <v>-5.6091183910229603E-3</v>
      </c>
      <c r="D1344" s="128">
        <f t="shared" si="81"/>
        <v>-5609.1183910229602</v>
      </c>
      <c r="E1344" s="128">
        <f t="shared" ca="1" si="82"/>
        <v>-43833.634334339324</v>
      </c>
      <c r="F1344" s="128">
        <f t="shared" ca="1" si="83"/>
        <v>50411.282000424108</v>
      </c>
    </row>
    <row r="1345" spans="1:6" x14ac:dyDescent="0.3">
      <c r="A1345" s="73">
        <v>41893</v>
      </c>
      <c r="B1345" s="130">
        <v>1997.4499510000001</v>
      </c>
      <c r="C1345" s="125">
        <f t="shared" si="80"/>
        <v>-1.3349419068229285E-3</v>
      </c>
      <c r="D1345" s="128">
        <f t="shared" si="81"/>
        <v>-1334.9419068229286</v>
      </c>
      <c r="E1345" s="128">
        <f t="shared" ca="1" si="82"/>
        <v>-43833.634334339324</v>
      </c>
      <c r="F1345" s="128">
        <f t="shared" ca="1" si="83"/>
        <v>50411.282000424108</v>
      </c>
    </row>
    <row r="1346" spans="1:6" x14ac:dyDescent="0.3">
      <c r="A1346" s="73">
        <v>41892</v>
      </c>
      <c r="B1346" s="130">
        <v>1995.6899410000001</v>
      </c>
      <c r="C1346" s="125">
        <f t="shared" si="80"/>
        <v>-2.1650178281714672E-3</v>
      </c>
      <c r="D1346" s="128">
        <f t="shared" si="81"/>
        <v>-2165.017828171467</v>
      </c>
      <c r="E1346" s="128">
        <f t="shared" ca="1" si="82"/>
        <v>-43833.634334339324</v>
      </c>
      <c r="F1346" s="128">
        <f t="shared" ca="1" si="83"/>
        <v>50411.282000424108</v>
      </c>
    </row>
    <row r="1347" spans="1:6" x14ac:dyDescent="0.3">
      <c r="A1347" s="73">
        <v>41891</v>
      </c>
      <c r="B1347" s="130">
        <v>1988.4399410000001</v>
      </c>
      <c r="C1347" s="125">
        <f t="shared" si="80"/>
        <v>-4.7449861812387528E-3</v>
      </c>
      <c r="D1347" s="128">
        <f t="shared" si="81"/>
        <v>-4744.9861812387526</v>
      </c>
      <c r="E1347" s="128">
        <f t="shared" ca="1" si="82"/>
        <v>-43833.634334339324</v>
      </c>
      <c r="F1347" s="128">
        <f t="shared" ca="1" si="83"/>
        <v>50411.282000424108</v>
      </c>
    </row>
    <row r="1348" spans="1:6" x14ac:dyDescent="0.3">
      <c r="A1348" s="73">
        <v>41890</v>
      </c>
      <c r="B1348" s="130">
        <v>2001.540039</v>
      </c>
      <c r="C1348" s="125">
        <f t="shared" si="80"/>
        <v>6.6083357681552268E-3</v>
      </c>
      <c r="D1348" s="128">
        <f t="shared" si="81"/>
        <v>6608.335768155227</v>
      </c>
      <c r="E1348" s="128">
        <f t="shared" ca="1" si="82"/>
        <v>-43833.634334339324</v>
      </c>
      <c r="F1348" s="128">
        <f t="shared" ca="1" si="83"/>
        <v>50411.282000424108</v>
      </c>
    </row>
    <row r="1349" spans="1:6" x14ac:dyDescent="0.3">
      <c r="A1349" s="73">
        <v>41887</v>
      </c>
      <c r="B1349" s="130">
        <v>2007.709961</v>
      </c>
      <c r="C1349" s="125">
        <f t="shared" si="80"/>
        <v>7.6993560626272828E-3</v>
      </c>
      <c r="D1349" s="128">
        <f t="shared" si="81"/>
        <v>7699.3560626272829</v>
      </c>
      <c r="E1349" s="128">
        <f t="shared" ca="1" si="82"/>
        <v>-43833.634334339324</v>
      </c>
      <c r="F1349" s="128">
        <f t="shared" ca="1" si="83"/>
        <v>50411.282000424108</v>
      </c>
    </row>
    <row r="1350" spans="1:6" x14ac:dyDescent="0.3">
      <c r="A1350" s="73">
        <v>41886</v>
      </c>
      <c r="B1350" s="130">
        <v>1997.650024</v>
      </c>
      <c r="C1350" s="125">
        <f t="shared" si="80"/>
        <v>5.6078317974346259E-3</v>
      </c>
      <c r="D1350" s="128">
        <f t="shared" si="81"/>
        <v>5607.8317974346255</v>
      </c>
      <c r="E1350" s="128">
        <f t="shared" ca="1" si="82"/>
        <v>-43833.634334339324</v>
      </c>
      <c r="F1350" s="128">
        <f t="shared" ca="1" si="83"/>
        <v>50411.282000424108</v>
      </c>
    </row>
    <row r="1351" spans="1:6" x14ac:dyDescent="0.3">
      <c r="A1351" s="73">
        <v>41885</v>
      </c>
      <c r="B1351" s="130">
        <v>2000.719971</v>
      </c>
      <c r="C1351" s="125">
        <f t="shared" si="80"/>
        <v>9.6487662654272111E-3</v>
      </c>
      <c r="D1351" s="128">
        <f t="shared" si="81"/>
        <v>9648.7662654272117</v>
      </c>
      <c r="E1351" s="128">
        <f t="shared" ca="1" si="82"/>
        <v>-43833.634334339324</v>
      </c>
      <c r="F1351" s="128">
        <f t="shared" ca="1" si="83"/>
        <v>50411.282000424108</v>
      </c>
    </row>
    <row r="1352" spans="1:6" x14ac:dyDescent="0.3">
      <c r="A1352" s="73">
        <v>41884</v>
      </c>
      <c r="B1352" s="130">
        <v>2002.280029</v>
      </c>
      <c r="C1352" s="125">
        <f t="shared" ref="C1352:C1415" si="84">B1352/B1362-1</f>
        <v>1.5488877415322788E-2</v>
      </c>
      <c r="D1352" s="128">
        <f t="shared" ref="D1352:D1415" si="85">C1352*$B$5</f>
        <v>15488.877415322788</v>
      </c>
      <c r="E1352" s="128">
        <f t="shared" ref="E1352:E1415" ca="1" si="86">_xlfn.PERCENTILE.INC(OFFSET(D1352,0,0,Window),1-VaRLevel)</f>
        <v>-43833.634334339324</v>
      </c>
      <c r="F1352" s="128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0">
        <v>2003.369995</v>
      </c>
      <c r="C1353" s="125">
        <f t="shared" si="84"/>
        <v>2.4710205590671386E-2</v>
      </c>
      <c r="D1353" s="128">
        <f t="shared" si="85"/>
        <v>24710.205590671387</v>
      </c>
      <c r="E1353" s="128">
        <f t="shared" ca="1" si="86"/>
        <v>-43833.634334339324</v>
      </c>
      <c r="F1353" s="128">
        <f t="shared" ca="1" si="87"/>
        <v>50411.282000424108</v>
      </c>
    </row>
    <row r="1354" spans="1:6" x14ac:dyDescent="0.3">
      <c r="A1354" s="73">
        <v>41879</v>
      </c>
      <c r="B1354" s="130">
        <v>1996.73999</v>
      </c>
      <c r="C1354" s="125">
        <f t="shared" si="84"/>
        <v>2.1256321592977967E-2</v>
      </c>
      <c r="D1354" s="128">
        <f t="shared" si="85"/>
        <v>21256.321592977965</v>
      </c>
      <c r="E1354" s="128">
        <f t="shared" ca="1" si="86"/>
        <v>-43833.634334339324</v>
      </c>
      <c r="F1354" s="128">
        <f t="shared" ca="1" si="87"/>
        <v>50411.282000424108</v>
      </c>
    </row>
    <row r="1355" spans="1:6" x14ac:dyDescent="0.3">
      <c r="A1355" s="73">
        <v>41878</v>
      </c>
      <c r="B1355" s="130">
        <v>2000.119995</v>
      </c>
      <c r="C1355" s="125">
        <f t="shared" si="84"/>
        <v>2.7430768058833488E-2</v>
      </c>
      <c r="D1355" s="128">
        <f t="shared" si="85"/>
        <v>27430.768058833488</v>
      </c>
      <c r="E1355" s="128">
        <f t="shared" ca="1" si="86"/>
        <v>-43833.634334339324</v>
      </c>
      <c r="F1355" s="128">
        <f t="shared" ca="1" si="87"/>
        <v>50411.282000424108</v>
      </c>
    </row>
    <row r="1356" spans="1:6" x14ac:dyDescent="0.3">
      <c r="A1356" s="73">
        <v>41877</v>
      </c>
      <c r="B1356" s="130">
        <v>2000.0200199999999</v>
      </c>
      <c r="C1356" s="125">
        <f t="shared" si="84"/>
        <v>3.4270210730446005E-2</v>
      </c>
      <c r="D1356" s="128">
        <f t="shared" si="85"/>
        <v>34270.210730446008</v>
      </c>
      <c r="E1356" s="128">
        <f t="shared" ca="1" si="86"/>
        <v>-43833.634334339324</v>
      </c>
      <c r="F1356" s="128">
        <f t="shared" ca="1" si="87"/>
        <v>50411.282000424108</v>
      </c>
    </row>
    <row r="1357" spans="1:6" x14ac:dyDescent="0.3">
      <c r="A1357" s="73">
        <v>41876</v>
      </c>
      <c r="B1357" s="130">
        <v>1997.920044</v>
      </c>
      <c r="C1357" s="125">
        <f t="shared" si="84"/>
        <v>3.1493297923659735E-2</v>
      </c>
      <c r="D1357" s="128">
        <f t="shared" si="85"/>
        <v>31493.297923659735</v>
      </c>
      <c r="E1357" s="128">
        <f t="shared" ca="1" si="86"/>
        <v>-43833.634334339324</v>
      </c>
      <c r="F1357" s="128">
        <f t="shared" ca="1" si="87"/>
        <v>50411.282000424108</v>
      </c>
    </row>
    <row r="1358" spans="1:6" x14ac:dyDescent="0.3">
      <c r="A1358" s="73">
        <v>41873</v>
      </c>
      <c r="B1358" s="130">
        <v>1988.400024</v>
      </c>
      <c r="C1358" s="125">
        <f t="shared" si="84"/>
        <v>2.9411033915051954E-2</v>
      </c>
      <c r="D1358" s="128">
        <f t="shared" si="85"/>
        <v>29411.033915051954</v>
      </c>
      <c r="E1358" s="128">
        <f t="shared" ca="1" si="86"/>
        <v>-43833.634334339324</v>
      </c>
      <c r="F1358" s="128">
        <f t="shared" ca="1" si="87"/>
        <v>50411.282000424108</v>
      </c>
    </row>
    <row r="1359" spans="1:6" x14ac:dyDescent="0.3">
      <c r="A1359" s="73">
        <v>41872</v>
      </c>
      <c r="B1359" s="130">
        <v>1992.369995</v>
      </c>
      <c r="C1359" s="125">
        <f t="shared" si="84"/>
        <v>4.3360574025288923E-2</v>
      </c>
      <c r="D1359" s="128">
        <f t="shared" si="85"/>
        <v>43360.574025288923</v>
      </c>
      <c r="E1359" s="128">
        <f t="shared" ca="1" si="86"/>
        <v>-43833.634334339324</v>
      </c>
      <c r="F1359" s="128">
        <f t="shared" ca="1" si="87"/>
        <v>50411.282000424108</v>
      </c>
    </row>
    <row r="1360" spans="1:6" x14ac:dyDescent="0.3">
      <c r="A1360" s="73">
        <v>41871</v>
      </c>
      <c r="B1360" s="130">
        <v>1986.51001</v>
      </c>
      <c r="C1360" s="125">
        <f t="shared" si="84"/>
        <v>3.4511321681202967E-2</v>
      </c>
      <c r="D1360" s="128">
        <f t="shared" si="85"/>
        <v>34511.321681202964</v>
      </c>
      <c r="E1360" s="128">
        <f t="shared" ca="1" si="86"/>
        <v>-43833.634334339324</v>
      </c>
      <c r="F1360" s="128">
        <f t="shared" ca="1" si="87"/>
        <v>50411.282000424108</v>
      </c>
    </row>
    <row r="1361" spans="1:6" x14ac:dyDescent="0.3">
      <c r="A1361" s="73">
        <v>41870</v>
      </c>
      <c r="B1361" s="130">
        <v>1981.599976</v>
      </c>
      <c r="C1361" s="125">
        <f t="shared" si="84"/>
        <v>3.1970470025074471E-2</v>
      </c>
      <c r="D1361" s="128">
        <f t="shared" si="85"/>
        <v>31970.470025074472</v>
      </c>
      <c r="E1361" s="128">
        <f t="shared" ca="1" si="86"/>
        <v>-43833.634334339324</v>
      </c>
      <c r="F1361" s="128">
        <f t="shared" ca="1" si="87"/>
        <v>50411.282000424108</v>
      </c>
    </row>
    <row r="1362" spans="1:6" x14ac:dyDescent="0.3">
      <c r="A1362" s="73">
        <v>41869</v>
      </c>
      <c r="B1362" s="130">
        <v>1971.73999</v>
      </c>
      <c r="C1362" s="125">
        <f t="shared" si="84"/>
        <v>1.6890236756714749E-2</v>
      </c>
      <c r="D1362" s="128">
        <f t="shared" si="85"/>
        <v>16890.236756714748</v>
      </c>
      <c r="E1362" s="128">
        <f t="shared" ca="1" si="86"/>
        <v>-43833.634334339324</v>
      </c>
      <c r="F1362" s="128">
        <f t="shared" ca="1" si="87"/>
        <v>50411.282000424108</v>
      </c>
    </row>
    <row r="1363" spans="1:6" x14ac:dyDescent="0.3">
      <c r="A1363" s="73">
        <v>41866</v>
      </c>
      <c r="B1363" s="130">
        <v>1955.0600589999999</v>
      </c>
      <c r="C1363" s="125">
        <f t="shared" si="84"/>
        <v>1.5536469691777022E-2</v>
      </c>
      <c r="D1363" s="128">
        <f t="shared" si="85"/>
        <v>15536.469691777022</v>
      </c>
      <c r="E1363" s="128">
        <f t="shared" ca="1" si="86"/>
        <v>-43833.634334339324</v>
      </c>
      <c r="F1363" s="128">
        <f t="shared" ca="1" si="87"/>
        <v>50411.282000424108</v>
      </c>
    </row>
    <row r="1364" spans="1:6" x14ac:dyDescent="0.3">
      <c r="A1364" s="73">
        <v>41865</v>
      </c>
      <c r="B1364" s="130">
        <v>1955.1800539999999</v>
      </c>
      <c r="C1364" s="125">
        <f t="shared" si="84"/>
        <v>1.2695079657018882E-2</v>
      </c>
      <c r="D1364" s="128">
        <f t="shared" si="85"/>
        <v>12695.079657018881</v>
      </c>
      <c r="E1364" s="128">
        <f t="shared" ca="1" si="86"/>
        <v>-43833.634334339324</v>
      </c>
      <c r="F1364" s="128">
        <f t="shared" ca="1" si="87"/>
        <v>50411.282000424108</v>
      </c>
    </row>
    <row r="1365" spans="1:6" x14ac:dyDescent="0.3">
      <c r="A1365" s="73">
        <v>41864</v>
      </c>
      <c r="B1365" s="130">
        <v>1946.719971</v>
      </c>
      <c r="C1365" s="125">
        <f t="shared" si="84"/>
        <v>-1.1852358362914761E-2</v>
      </c>
      <c r="D1365" s="128">
        <f t="shared" si="85"/>
        <v>-11852.358362914762</v>
      </c>
      <c r="E1365" s="128">
        <f t="shared" ca="1" si="86"/>
        <v>-43833.634334339324</v>
      </c>
      <c r="F1365" s="128">
        <f t="shared" ca="1" si="87"/>
        <v>50411.282000424108</v>
      </c>
    </row>
    <row r="1366" spans="1:6" x14ac:dyDescent="0.3">
      <c r="A1366" s="73">
        <v>41863</v>
      </c>
      <c r="B1366" s="130">
        <v>1933.75</v>
      </c>
      <c r="C1366" s="125">
        <f t="shared" si="84"/>
        <v>-1.8376076499620697E-2</v>
      </c>
      <c r="D1366" s="128">
        <f t="shared" si="85"/>
        <v>-18376.076499620696</v>
      </c>
      <c r="E1366" s="128">
        <f t="shared" ca="1" si="86"/>
        <v>-43833.634334339324</v>
      </c>
      <c r="F1366" s="128">
        <f t="shared" ca="1" si="87"/>
        <v>50411.282000424108</v>
      </c>
    </row>
    <row r="1367" spans="1:6" x14ac:dyDescent="0.3">
      <c r="A1367" s="73">
        <v>41862</v>
      </c>
      <c r="B1367" s="130">
        <v>1936.920044</v>
      </c>
      <c r="C1367" s="125">
        <f t="shared" si="84"/>
        <v>-2.1218746319217496E-2</v>
      </c>
      <c r="D1367" s="128">
        <f t="shared" si="85"/>
        <v>-21218.746319217495</v>
      </c>
      <c r="E1367" s="128">
        <f t="shared" ca="1" si="86"/>
        <v>-43833.634334339324</v>
      </c>
      <c r="F1367" s="128">
        <f t="shared" ca="1" si="87"/>
        <v>50411.282000424108</v>
      </c>
    </row>
    <row r="1368" spans="1:6" x14ac:dyDescent="0.3">
      <c r="A1368" s="73">
        <v>41859</v>
      </c>
      <c r="B1368" s="130">
        <v>1931.589966</v>
      </c>
      <c r="C1368" s="125">
        <f t="shared" si="84"/>
        <v>-2.3630923301076301E-2</v>
      </c>
      <c r="D1368" s="128">
        <f t="shared" si="85"/>
        <v>-23630.923301076302</v>
      </c>
      <c r="E1368" s="128">
        <f t="shared" ca="1" si="86"/>
        <v>-43833.634334339324</v>
      </c>
      <c r="F1368" s="128">
        <f t="shared" ca="1" si="87"/>
        <v>50411.282000424108</v>
      </c>
    </row>
    <row r="1369" spans="1:6" x14ac:dyDescent="0.3">
      <c r="A1369" s="73">
        <v>41858</v>
      </c>
      <c r="B1369" s="130">
        <v>1909.5699460000001</v>
      </c>
      <c r="C1369" s="125">
        <f t="shared" si="84"/>
        <v>-3.9442064200264193E-2</v>
      </c>
      <c r="D1369" s="128">
        <f t="shared" si="85"/>
        <v>-39442.064200264191</v>
      </c>
      <c r="E1369" s="128">
        <f t="shared" ca="1" si="86"/>
        <v>-43833.634334339324</v>
      </c>
      <c r="F1369" s="128">
        <f t="shared" ca="1" si="87"/>
        <v>50411.282000424108</v>
      </c>
    </row>
    <row r="1370" spans="1:6" x14ac:dyDescent="0.3">
      <c r="A1370" s="73">
        <v>41857</v>
      </c>
      <c r="B1370" s="130">
        <v>1920.23999</v>
      </c>
      <c r="C1370" s="125">
        <f t="shared" si="84"/>
        <v>-3.360326302533323E-2</v>
      </c>
      <c r="D1370" s="128">
        <f t="shared" si="85"/>
        <v>-33603.263025333232</v>
      </c>
      <c r="E1370" s="128">
        <f t="shared" ca="1" si="86"/>
        <v>-42925.133228115359</v>
      </c>
      <c r="F1370" s="128">
        <f t="shared" ca="1" si="87"/>
        <v>50411.282000424108</v>
      </c>
    </row>
    <row r="1371" spans="1:6" x14ac:dyDescent="0.3">
      <c r="A1371" s="73">
        <v>41856</v>
      </c>
      <c r="B1371" s="130">
        <v>1920.209961</v>
      </c>
      <c r="C1371" s="125">
        <f t="shared" si="84"/>
        <v>-3.192291877321507E-2</v>
      </c>
      <c r="D1371" s="128">
        <f t="shared" si="85"/>
        <v>-31922.918773215071</v>
      </c>
      <c r="E1371" s="128">
        <f t="shared" ca="1" si="86"/>
        <v>-42925.133228115359</v>
      </c>
      <c r="F1371" s="128">
        <f t="shared" ca="1" si="87"/>
        <v>50411.282000424108</v>
      </c>
    </row>
    <row r="1372" spans="1:6" x14ac:dyDescent="0.3">
      <c r="A1372" s="73">
        <v>41855</v>
      </c>
      <c r="B1372" s="130">
        <v>1938.98999</v>
      </c>
      <c r="C1372" s="125">
        <f t="shared" si="84"/>
        <v>-1.7551422967953867E-2</v>
      </c>
      <c r="D1372" s="128">
        <f t="shared" si="85"/>
        <v>-17551.422967953866</v>
      </c>
      <c r="E1372" s="128">
        <f t="shared" ca="1" si="86"/>
        <v>-42925.133228115359</v>
      </c>
      <c r="F1372" s="128">
        <f t="shared" ca="1" si="87"/>
        <v>50411.282000424108</v>
      </c>
    </row>
    <row r="1373" spans="1:6" x14ac:dyDescent="0.3">
      <c r="A1373" s="73">
        <v>41852</v>
      </c>
      <c r="B1373" s="130">
        <v>1925.150024</v>
      </c>
      <c r="C1373" s="125">
        <f t="shared" si="84"/>
        <v>-2.6827121239289098E-2</v>
      </c>
      <c r="D1373" s="128">
        <f t="shared" si="85"/>
        <v>-26827.121239289099</v>
      </c>
      <c r="E1373" s="128">
        <f t="shared" ca="1" si="86"/>
        <v>-42925.133228115359</v>
      </c>
      <c r="F1373" s="128">
        <f t="shared" ca="1" si="87"/>
        <v>50411.282000424108</v>
      </c>
    </row>
    <row r="1374" spans="1:6" x14ac:dyDescent="0.3">
      <c r="A1374" s="73">
        <v>41851</v>
      </c>
      <c r="B1374" s="130">
        <v>1930.670044</v>
      </c>
      <c r="C1374" s="125">
        <f t="shared" si="84"/>
        <v>-1.4018523415364026E-2</v>
      </c>
      <c r="D1374" s="128">
        <f t="shared" si="85"/>
        <v>-14018.523415364027</v>
      </c>
      <c r="E1374" s="128">
        <f t="shared" ca="1" si="86"/>
        <v>-42925.133228115359</v>
      </c>
      <c r="F1374" s="128">
        <f t="shared" ca="1" si="87"/>
        <v>50411.282000424108</v>
      </c>
    </row>
    <row r="1375" spans="1:6" x14ac:dyDescent="0.3">
      <c r="A1375" s="73">
        <v>41850</v>
      </c>
      <c r="B1375" s="130">
        <v>1970.0699460000001</v>
      </c>
      <c r="C1375" s="125">
        <f t="shared" si="84"/>
        <v>-5.8034792176848704E-3</v>
      </c>
      <c r="D1375" s="128">
        <f t="shared" si="85"/>
        <v>-5803.4792176848705</v>
      </c>
      <c r="E1375" s="128">
        <f t="shared" ca="1" si="86"/>
        <v>-42925.133228115359</v>
      </c>
      <c r="F1375" s="128">
        <f t="shared" ca="1" si="87"/>
        <v>50411.282000424108</v>
      </c>
    </row>
    <row r="1376" spans="1:6" x14ac:dyDescent="0.3">
      <c r="A1376" s="73">
        <v>41849</v>
      </c>
      <c r="B1376" s="130">
        <v>1969.9499510000001</v>
      </c>
      <c r="C1376" s="125">
        <f t="shared" si="84"/>
        <v>-1.6875851126347818E-3</v>
      </c>
      <c r="D1376" s="128">
        <f t="shared" si="85"/>
        <v>-1687.5851126347818</v>
      </c>
      <c r="E1376" s="128">
        <f t="shared" ca="1" si="86"/>
        <v>-42925.133228115359</v>
      </c>
      <c r="F1376" s="128">
        <f t="shared" ca="1" si="87"/>
        <v>50411.282000424108</v>
      </c>
    </row>
    <row r="1377" spans="1:6" x14ac:dyDescent="0.3">
      <c r="A1377" s="73">
        <v>41848</v>
      </c>
      <c r="B1377" s="130">
        <v>1978.910034</v>
      </c>
      <c r="C1377" s="125">
        <f t="shared" si="84"/>
        <v>9.1551161902403422E-4</v>
      </c>
      <c r="D1377" s="128">
        <f t="shared" si="85"/>
        <v>915.51161902403419</v>
      </c>
      <c r="E1377" s="128">
        <f t="shared" ca="1" si="86"/>
        <v>-42925.133228115359</v>
      </c>
      <c r="F1377" s="128">
        <f t="shared" ca="1" si="87"/>
        <v>50411.282000424108</v>
      </c>
    </row>
    <row r="1378" spans="1:6" x14ac:dyDescent="0.3">
      <c r="A1378" s="73">
        <v>41845</v>
      </c>
      <c r="B1378" s="130">
        <v>1978.339966</v>
      </c>
      <c r="C1378" s="125">
        <f t="shared" si="84"/>
        <v>5.4737672843068186E-3</v>
      </c>
      <c r="D1378" s="128">
        <f t="shared" si="85"/>
        <v>5473.7672843068185</v>
      </c>
      <c r="E1378" s="128">
        <f t="shared" ca="1" si="86"/>
        <v>-42925.133228115359</v>
      </c>
      <c r="F1378" s="128">
        <f t="shared" ca="1" si="87"/>
        <v>50411.282000424108</v>
      </c>
    </row>
    <row r="1379" spans="1:6" x14ac:dyDescent="0.3">
      <c r="A1379" s="73">
        <v>41844</v>
      </c>
      <c r="B1379" s="130">
        <v>1987.9799800000001</v>
      </c>
      <c r="C1379" s="125">
        <f t="shared" si="84"/>
        <v>1.1859399678111782E-2</v>
      </c>
      <c r="D1379" s="128">
        <f t="shared" si="85"/>
        <v>11859.399678111782</v>
      </c>
      <c r="E1379" s="128">
        <f t="shared" ca="1" si="86"/>
        <v>-42925.133228115359</v>
      </c>
      <c r="F1379" s="128">
        <f t="shared" ca="1" si="87"/>
        <v>50411.282000424108</v>
      </c>
    </row>
    <row r="1380" spans="1:6" x14ac:dyDescent="0.3">
      <c r="A1380" s="73">
        <v>41843</v>
      </c>
      <c r="B1380" s="130">
        <v>1987.01001</v>
      </c>
      <c r="C1380" s="125">
        <f t="shared" si="84"/>
        <v>7.187671677872709E-3</v>
      </c>
      <c r="D1380" s="128">
        <f t="shared" si="85"/>
        <v>7187.6716778727086</v>
      </c>
      <c r="E1380" s="128">
        <f t="shared" ca="1" si="86"/>
        <v>-42925.133228115359</v>
      </c>
      <c r="F1380" s="128">
        <f t="shared" ca="1" si="87"/>
        <v>50411.282000424108</v>
      </c>
    </row>
    <row r="1381" spans="1:6" x14ac:dyDescent="0.3">
      <c r="A1381" s="73">
        <v>41842</v>
      </c>
      <c r="B1381" s="130">
        <v>1983.530029</v>
      </c>
      <c r="C1381" s="125">
        <f t="shared" si="84"/>
        <v>1.0093174854552744E-2</v>
      </c>
      <c r="D1381" s="128">
        <f t="shared" si="85"/>
        <v>10093.174854552744</v>
      </c>
      <c r="E1381" s="128">
        <f t="shared" ca="1" si="86"/>
        <v>-42925.133228115359</v>
      </c>
      <c r="F1381" s="128">
        <f t="shared" ca="1" si="87"/>
        <v>50411.282000424108</v>
      </c>
    </row>
    <row r="1382" spans="1:6" x14ac:dyDescent="0.3">
      <c r="A1382" s="73">
        <v>41841</v>
      </c>
      <c r="B1382" s="130">
        <v>1973.630005</v>
      </c>
      <c r="C1382" s="125">
        <f t="shared" si="84"/>
        <v>-2.0327251794880485E-3</v>
      </c>
      <c r="D1382" s="128">
        <f t="shared" si="85"/>
        <v>-2032.7251794880485</v>
      </c>
      <c r="E1382" s="128">
        <f t="shared" ca="1" si="86"/>
        <v>-42925.133228115359</v>
      </c>
      <c r="F1382" s="128">
        <f t="shared" ca="1" si="87"/>
        <v>50411.282000424108</v>
      </c>
    </row>
    <row r="1383" spans="1:6" x14ac:dyDescent="0.3">
      <c r="A1383" s="73">
        <v>41838</v>
      </c>
      <c r="B1383" s="130">
        <v>1978.219971</v>
      </c>
      <c r="C1383" s="125">
        <f t="shared" si="84"/>
        <v>-3.6364585253400028E-3</v>
      </c>
      <c r="D1383" s="128">
        <f t="shared" si="85"/>
        <v>-3636.4585253400028</v>
      </c>
      <c r="E1383" s="128">
        <f t="shared" ca="1" si="86"/>
        <v>-42925.133228115359</v>
      </c>
      <c r="F1383" s="128">
        <f t="shared" ca="1" si="87"/>
        <v>50411.282000424108</v>
      </c>
    </row>
    <row r="1384" spans="1:6" x14ac:dyDescent="0.3">
      <c r="A1384" s="73">
        <v>41837</v>
      </c>
      <c r="B1384" s="130">
        <v>1958.119995</v>
      </c>
      <c r="C1384" s="125">
        <f t="shared" si="84"/>
        <v>-8.3560381449494514E-3</v>
      </c>
      <c r="D1384" s="128">
        <f t="shared" si="85"/>
        <v>-8356.0381449494507</v>
      </c>
      <c r="E1384" s="128">
        <f t="shared" ca="1" si="86"/>
        <v>-42925.133228115359</v>
      </c>
      <c r="F1384" s="128">
        <f t="shared" ca="1" si="87"/>
        <v>50411.282000424108</v>
      </c>
    </row>
    <row r="1385" spans="1:6" x14ac:dyDescent="0.3">
      <c r="A1385" s="73">
        <v>41836</v>
      </c>
      <c r="B1385" s="130">
        <v>1981.5699460000001</v>
      </c>
      <c r="C1385" s="125">
        <f t="shared" si="84"/>
        <v>4.1807716061061928E-3</v>
      </c>
      <c r="D1385" s="128">
        <f t="shared" si="85"/>
        <v>4180.7716061061928</v>
      </c>
      <c r="E1385" s="128">
        <f t="shared" ca="1" si="86"/>
        <v>-42925.133228115359</v>
      </c>
      <c r="F1385" s="128">
        <f t="shared" ca="1" si="87"/>
        <v>50411.282000424108</v>
      </c>
    </row>
    <row r="1386" spans="1:6" x14ac:dyDescent="0.3">
      <c r="A1386" s="73">
        <v>41835</v>
      </c>
      <c r="B1386" s="130">
        <v>1973.280029</v>
      </c>
      <c r="C1386" s="125">
        <f t="shared" si="84"/>
        <v>6.6574071068945528E-3</v>
      </c>
      <c r="D1386" s="128">
        <f t="shared" si="85"/>
        <v>6657.4071068945532</v>
      </c>
      <c r="E1386" s="128">
        <f t="shared" ca="1" si="86"/>
        <v>-42925.133228115359</v>
      </c>
      <c r="F1386" s="128">
        <f t="shared" ca="1" si="87"/>
        <v>50411.282000424108</v>
      </c>
    </row>
    <row r="1387" spans="1:6" x14ac:dyDescent="0.3">
      <c r="A1387" s="73">
        <v>41834</v>
      </c>
      <c r="B1387" s="130">
        <v>1977.099976</v>
      </c>
      <c r="C1387" s="125">
        <f t="shared" si="84"/>
        <v>8.2306703456449526E-3</v>
      </c>
      <c r="D1387" s="128">
        <f t="shared" si="85"/>
        <v>8230.6703456449522</v>
      </c>
      <c r="E1387" s="128">
        <f t="shared" ca="1" si="86"/>
        <v>-42925.133228115359</v>
      </c>
      <c r="F1387" s="128">
        <f t="shared" ca="1" si="87"/>
        <v>50411.282000424108</v>
      </c>
    </row>
    <row r="1388" spans="1:6" x14ac:dyDescent="0.3">
      <c r="A1388" s="73">
        <v>41831</v>
      </c>
      <c r="B1388" s="130">
        <v>1967.5699460000001</v>
      </c>
      <c r="C1388" s="125">
        <f t="shared" si="84"/>
        <v>5.2881000364572994E-3</v>
      </c>
      <c r="D1388" s="128">
        <f t="shared" si="85"/>
        <v>5288.1000364572992</v>
      </c>
      <c r="E1388" s="128">
        <f t="shared" ca="1" si="86"/>
        <v>-42925.133228115359</v>
      </c>
      <c r="F1388" s="128">
        <f t="shared" ca="1" si="87"/>
        <v>50411.282000424108</v>
      </c>
    </row>
    <row r="1389" spans="1:6" x14ac:dyDescent="0.3">
      <c r="A1389" s="73">
        <v>41830</v>
      </c>
      <c r="B1389" s="130">
        <v>1964.6800539999999</v>
      </c>
      <c r="C1389" s="125">
        <f t="shared" si="84"/>
        <v>2.6281939668095777E-3</v>
      </c>
      <c r="D1389" s="128">
        <f t="shared" si="85"/>
        <v>2628.1939668095779</v>
      </c>
      <c r="E1389" s="128">
        <f t="shared" ca="1" si="86"/>
        <v>-42925.133228115359</v>
      </c>
      <c r="F1389" s="128">
        <f t="shared" ca="1" si="87"/>
        <v>50411.282000424108</v>
      </c>
    </row>
    <row r="1390" spans="1:6" x14ac:dyDescent="0.3">
      <c r="A1390" s="73">
        <v>41829</v>
      </c>
      <c r="B1390" s="130">
        <v>1972.829956</v>
      </c>
      <c r="C1390" s="125">
        <f t="shared" si="84"/>
        <v>1.1718056715638747E-2</v>
      </c>
      <c r="D1390" s="128">
        <f t="shared" si="85"/>
        <v>11718.056715638748</v>
      </c>
      <c r="E1390" s="128">
        <f t="shared" ca="1" si="86"/>
        <v>-42925.133228115359</v>
      </c>
      <c r="F1390" s="128">
        <f t="shared" ca="1" si="87"/>
        <v>50411.282000424108</v>
      </c>
    </row>
    <row r="1391" spans="1:6" x14ac:dyDescent="0.3">
      <c r="A1391" s="73">
        <v>41828</v>
      </c>
      <c r="B1391" s="130">
        <v>1963.709961</v>
      </c>
      <c r="C1391" s="125">
        <f t="shared" si="84"/>
        <v>5.6046591447467264E-4</v>
      </c>
      <c r="D1391" s="128">
        <f t="shared" si="85"/>
        <v>560.46591447467267</v>
      </c>
      <c r="E1391" s="128">
        <f t="shared" ca="1" si="86"/>
        <v>-42925.133228115359</v>
      </c>
      <c r="F1391" s="128">
        <f t="shared" ca="1" si="87"/>
        <v>50411.282000424108</v>
      </c>
    </row>
    <row r="1392" spans="1:6" x14ac:dyDescent="0.3">
      <c r="A1392" s="73">
        <v>41827</v>
      </c>
      <c r="B1392" s="130">
        <v>1977.650024</v>
      </c>
      <c r="C1392" s="125">
        <f t="shared" si="84"/>
        <v>7.529805355244612E-3</v>
      </c>
      <c r="D1392" s="128">
        <f t="shared" si="85"/>
        <v>7529.8053552446117</v>
      </c>
      <c r="E1392" s="128">
        <f t="shared" ca="1" si="86"/>
        <v>-42925.133228115359</v>
      </c>
      <c r="F1392" s="128">
        <f t="shared" ca="1" si="87"/>
        <v>50411.282000424108</v>
      </c>
    </row>
    <row r="1393" spans="1:6" x14ac:dyDescent="0.3">
      <c r="A1393" s="73">
        <v>41823</v>
      </c>
      <c r="B1393" s="130">
        <v>1985.4399410000001</v>
      </c>
      <c r="C1393" s="125">
        <f t="shared" si="84"/>
        <v>1.3248393076207954E-2</v>
      </c>
      <c r="D1393" s="128">
        <f t="shared" si="85"/>
        <v>13248.393076207954</v>
      </c>
      <c r="E1393" s="128">
        <f t="shared" ca="1" si="86"/>
        <v>-42925.133228115359</v>
      </c>
      <c r="F1393" s="128">
        <f t="shared" ca="1" si="87"/>
        <v>50411.282000424108</v>
      </c>
    </row>
    <row r="1394" spans="1:6" x14ac:dyDescent="0.3">
      <c r="A1394" s="73">
        <v>41822</v>
      </c>
      <c r="B1394" s="130">
        <v>1974.619995</v>
      </c>
      <c r="C1394" s="125">
        <f t="shared" si="84"/>
        <v>9.0138965039385788E-3</v>
      </c>
      <c r="D1394" s="128">
        <f t="shared" si="85"/>
        <v>9013.8965039385785</v>
      </c>
      <c r="E1394" s="128">
        <f t="shared" ca="1" si="86"/>
        <v>-42925.133228115359</v>
      </c>
      <c r="F1394" s="128">
        <f t="shared" ca="1" si="87"/>
        <v>50411.282000424108</v>
      </c>
    </row>
    <row r="1395" spans="1:6" x14ac:dyDescent="0.3">
      <c r="A1395" s="73">
        <v>41821</v>
      </c>
      <c r="B1395" s="130">
        <v>1973.3199460000001</v>
      </c>
      <c r="C1395" s="125">
        <f t="shared" si="84"/>
        <v>1.6132913228867896E-2</v>
      </c>
      <c r="D1395" s="128">
        <f t="shared" si="85"/>
        <v>16132.913228867896</v>
      </c>
      <c r="E1395" s="128">
        <f t="shared" ca="1" si="86"/>
        <v>-42925.133228115359</v>
      </c>
      <c r="F1395" s="128">
        <f t="shared" ca="1" si="87"/>
        <v>50411.282000424108</v>
      </c>
    </row>
    <row r="1396" spans="1:6" x14ac:dyDescent="0.3">
      <c r="A1396" s="73">
        <v>41820</v>
      </c>
      <c r="B1396" s="130">
        <v>1960.2299800000001</v>
      </c>
      <c r="C1396" s="125">
        <f t="shared" si="84"/>
        <v>1.1585397033731182E-2</v>
      </c>
      <c r="D1396" s="128">
        <f t="shared" si="85"/>
        <v>11585.397033731182</v>
      </c>
      <c r="E1396" s="128">
        <f t="shared" ca="1" si="86"/>
        <v>-42925.133228115359</v>
      </c>
      <c r="F1396" s="128">
        <f t="shared" ca="1" si="87"/>
        <v>50411.282000424108</v>
      </c>
    </row>
    <row r="1397" spans="1:6" x14ac:dyDescent="0.3">
      <c r="A1397" s="73">
        <v>41817</v>
      </c>
      <c r="B1397" s="130">
        <v>1960.959961</v>
      </c>
      <c r="C1397" s="125">
        <f t="shared" si="84"/>
        <v>1.280882084357704E-2</v>
      </c>
      <c r="D1397" s="128">
        <f t="shared" si="85"/>
        <v>12808.820843577039</v>
      </c>
      <c r="E1397" s="128">
        <f t="shared" ca="1" si="86"/>
        <v>-42925.133228115359</v>
      </c>
      <c r="F1397" s="128">
        <f t="shared" ca="1" si="87"/>
        <v>50411.282000424108</v>
      </c>
    </row>
    <row r="1398" spans="1:6" x14ac:dyDescent="0.3">
      <c r="A1398" s="73">
        <v>41816</v>
      </c>
      <c r="B1398" s="130">
        <v>1957.219971</v>
      </c>
      <c r="C1398" s="125">
        <f t="shared" si="84"/>
        <v>1.4045824440414023E-2</v>
      </c>
      <c r="D1398" s="128">
        <f t="shared" si="85"/>
        <v>14045.824440414022</v>
      </c>
      <c r="E1398" s="128">
        <f t="shared" ca="1" si="86"/>
        <v>-42925.133228115359</v>
      </c>
      <c r="F1398" s="128">
        <f t="shared" ca="1" si="87"/>
        <v>50411.282000424108</v>
      </c>
    </row>
    <row r="1399" spans="1:6" x14ac:dyDescent="0.3">
      <c r="A1399" s="73">
        <v>41815</v>
      </c>
      <c r="B1399" s="130">
        <v>1959.530029</v>
      </c>
      <c r="C1399" s="125">
        <f t="shared" si="84"/>
        <v>8.0457298917706588E-3</v>
      </c>
      <c r="D1399" s="128">
        <f t="shared" si="85"/>
        <v>8045.7298917706585</v>
      </c>
      <c r="E1399" s="128">
        <f t="shared" ca="1" si="86"/>
        <v>-42925.133228115359</v>
      </c>
      <c r="F1399" s="128">
        <f t="shared" ca="1" si="87"/>
        <v>50411.282000424108</v>
      </c>
    </row>
    <row r="1400" spans="1:6" x14ac:dyDescent="0.3">
      <c r="A1400" s="73">
        <v>41814</v>
      </c>
      <c r="B1400" s="130">
        <v>1949.9799800000001</v>
      </c>
      <c r="C1400" s="125">
        <f t="shared" si="84"/>
        <v>-4.1524663536585127E-4</v>
      </c>
      <c r="D1400" s="128">
        <f t="shared" si="85"/>
        <v>-415.24663536585126</v>
      </c>
      <c r="E1400" s="128">
        <f t="shared" ca="1" si="86"/>
        <v>-42925.133228115359</v>
      </c>
      <c r="F1400" s="128">
        <f t="shared" ca="1" si="87"/>
        <v>50411.282000424108</v>
      </c>
    </row>
    <row r="1401" spans="1:6" x14ac:dyDescent="0.3">
      <c r="A1401" s="73">
        <v>41813</v>
      </c>
      <c r="B1401" s="130">
        <v>1962.6099850000001</v>
      </c>
      <c r="C1401" s="125">
        <f t="shared" si="84"/>
        <v>5.811581628256679E-3</v>
      </c>
      <c r="D1401" s="128">
        <f t="shared" si="85"/>
        <v>5811.5816282566793</v>
      </c>
      <c r="E1401" s="128">
        <f t="shared" ca="1" si="86"/>
        <v>-42925.133228115359</v>
      </c>
      <c r="F1401" s="128">
        <f t="shared" ca="1" si="87"/>
        <v>50411.282000424108</v>
      </c>
    </row>
    <row r="1402" spans="1:6" x14ac:dyDescent="0.3">
      <c r="A1402" s="73">
        <v>41810</v>
      </c>
      <c r="B1402" s="130">
        <v>1962.869995</v>
      </c>
      <c r="C1402" s="125">
        <f t="shared" si="84"/>
        <v>6.8891858207802414E-3</v>
      </c>
      <c r="D1402" s="128">
        <f t="shared" si="85"/>
        <v>6889.1858207802416</v>
      </c>
      <c r="E1402" s="128">
        <f t="shared" ca="1" si="86"/>
        <v>-42925.133228115359</v>
      </c>
      <c r="F1402" s="128">
        <f t="shared" ca="1" si="87"/>
        <v>50411.282000424108</v>
      </c>
    </row>
    <row r="1403" spans="1:6" x14ac:dyDescent="0.3">
      <c r="A1403" s="73">
        <v>41809</v>
      </c>
      <c r="B1403" s="130">
        <v>1959.4799800000001</v>
      </c>
      <c r="C1403" s="125">
        <f t="shared" si="84"/>
        <v>9.801809561789776E-3</v>
      </c>
      <c r="D1403" s="128">
        <f t="shared" si="85"/>
        <v>9801.8095617897761</v>
      </c>
      <c r="E1403" s="128">
        <f t="shared" ca="1" si="86"/>
        <v>-45302.394430481567</v>
      </c>
      <c r="F1403" s="128">
        <f t="shared" ca="1" si="87"/>
        <v>50411.282000424108</v>
      </c>
    </row>
    <row r="1404" spans="1:6" x14ac:dyDescent="0.3">
      <c r="A1404" s="73">
        <v>41808</v>
      </c>
      <c r="B1404" s="130">
        <v>1956.9799800000001</v>
      </c>
      <c r="C1404" s="125">
        <f t="shared" si="84"/>
        <v>1.5094287468373935E-2</v>
      </c>
      <c r="D1404" s="128">
        <f t="shared" si="85"/>
        <v>15094.287468373936</v>
      </c>
      <c r="E1404" s="128">
        <f t="shared" ca="1" si="86"/>
        <v>-45302.394430481567</v>
      </c>
      <c r="F1404" s="128">
        <f t="shared" ca="1" si="87"/>
        <v>50411.282000424108</v>
      </c>
    </row>
    <row r="1405" spans="1:6" x14ac:dyDescent="0.3">
      <c r="A1405" s="73">
        <v>41807</v>
      </c>
      <c r="B1405" s="130">
        <v>1941.98999</v>
      </c>
      <c r="C1405" s="125">
        <f t="shared" si="84"/>
        <v>9.2244211180747548E-3</v>
      </c>
      <c r="D1405" s="128">
        <f t="shared" si="85"/>
        <v>9224.4211180747552</v>
      </c>
      <c r="E1405" s="128">
        <f t="shared" ca="1" si="86"/>
        <v>-45302.394430481567</v>
      </c>
      <c r="F1405" s="128">
        <f t="shared" ca="1" si="87"/>
        <v>50411.282000424108</v>
      </c>
    </row>
    <row r="1406" spans="1:6" x14ac:dyDescent="0.3">
      <c r="A1406" s="73">
        <v>41806</v>
      </c>
      <c r="B1406" s="130">
        <v>1937.780029</v>
      </c>
      <c r="C1406" s="125">
        <f t="shared" si="84"/>
        <v>6.6546793939572524E-3</v>
      </c>
      <c r="D1406" s="128">
        <f t="shared" si="85"/>
        <v>6654.6793939572526</v>
      </c>
      <c r="E1406" s="128">
        <f t="shared" ca="1" si="86"/>
        <v>-45302.394430481567</v>
      </c>
      <c r="F1406" s="128">
        <f t="shared" ca="1" si="87"/>
        <v>50411.282000424108</v>
      </c>
    </row>
    <row r="1407" spans="1:6" x14ac:dyDescent="0.3">
      <c r="A1407" s="73">
        <v>41803</v>
      </c>
      <c r="B1407" s="130">
        <v>1936.160034</v>
      </c>
      <c r="C1407" s="125">
        <f t="shared" si="84"/>
        <v>6.545167762773918E-3</v>
      </c>
      <c r="D1407" s="128">
        <f t="shared" si="85"/>
        <v>6545.1677627739182</v>
      </c>
      <c r="E1407" s="128">
        <f t="shared" ca="1" si="86"/>
        <v>-45302.394430481567</v>
      </c>
      <c r="F1407" s="128">
        <f t="shared" ca="1" si="87"/>
        <v>50411.282000424108</v>
      </c>
    </row>
    <row r="1408" spans="1:6" x14ac:dyDescent="0.3">
      <c r="A1408" s="73">
        <v>41802</v>
      </c>
      <c r="B1408" s="130">
        <v>1930.1099850000001</v>
      </c>
      <c r="C1408" s="125">
        <f t="shared" si="84"/>
        <v>5.2498949744290702E-3</v>
      </c>
      <c r="D1408" s="128">
        <f t="shared" si="85"/>
        <v>5249.8949744290703</v>
      </c>
      <c r="E1408" s="128">
        <f t="shared" ca="1" si="86"/>
        <v>-45302.394430481567</v>
      </c>
      <c r="F1408" s="128">
        <f t="shared" ca="1" si="87"/>
        <v>50411.282000424108</v>
      </c>
    </row>
    <row r="1409" spans="1:6" x14ac:dyDescent="0.3">
      <c r="A1409" s="73">
        <v>41801</v>
      </c>
      <c r="B1409" s="130">
        <v>1943.8900149999999</v>
      </c>
      <c r="C1409" s="125">
        <f t="shared" si="84"/>
        <v>1.7860688394495616E-2</v>
      </c>
      <c r="D1409" s="128">
        <f t="shared" si="85"/>
        <v>17860.688394495617</v>
      </c>
      <c r="E1409" s="128">
        <f t="shared" ca="1" si="86"/>
        <v>-45302.394430481567</v>
      </c>
      <c r="F1409" s="128">
        <f t="shared" ca="1" si="87"/>
        <v>50411.282000424108</v>
      </c>
    </row>
    <row r="1410" spans="1:6" x14ac:dyDescent="0.3">
      <c r="A1410" s="73">
        <v>41800</v>
      </c>
      <c r="B1410" s="130">
        <v>1950.790039</v>
      </c>
      <c r="C1410" s="125">
        <f t="shared" si="84"/>
        <v>2.0335687510702138E-2</v>
      </c>
      <c r="D1410" s="128">
        <f t="shared" si="85"/>
        <v>20335.687510702137</v>
      </c>
      <c r="E1410" s="128">
        <f t="shared" ca="1" si="86"/>
        <v>-45302.394430481567</v>
      </c>
      <c r="F1410" s="128">
        <f t="shared" ca="1" si="87"/>
        <v>50411.282000424108</v>
      </c>
    </row>
    <row r="1411" spans="1:6" x14ac:dyDescent="0.3">
      <c r="A1411" s="73">
        <v>41799</v>
      </c>
      <c r="B1411" s="130">
        <v>1951.2700199999999</v>
      </c>
      <c r="C1411" s="125">
        <f t="shared" si="84"/>
        <v>2.669781072951416E-2</v>
      </c>
      <c r="D1411" s="128">
        <f t="shared" si="85"/>
        <v>26697.81072951416</v>
      </c>
      <c r="E1411" s="128">
        <f t="shared" ca="1" si="86"/>
        <v>-45302.394430481567</v>
      </c>
      <c r="F1411" s="128">
        <f t="shared" ca="1" si="87"/>
        <v>50411.282000424108</v>
      </c>
    </row>
    <row r="1412" spans="1:6" x14ac:dyDescent="0.3">
      <c r="A1412" s="73">
        <v>41796</v>
      </c>
      <c r="B1412" s="130">
        <v>1949.4399410000001</v>
      </c>
      <c r="C1412" s="125">
        <f t="shared" si="84"/>
        <v>3.0092603554537245E-2</v>
      </c>
      <c r="D1412" s="128">
        <f t="shared" si="85"/>
        <v>30092.603554537243</v>
      </c>
      <c r="E1412" s="128">
        <f t="shared" ca="1" si="86"/>
        <v>-45302.394430481567</v>
      </c>
      <c r="F1412" s="128">
        <f t="shared" ca="1" si="87"/>
        <v>50411.282000424108</v>
      </c>
    </row>
    <row r="1413" spans="1:6" x14ac:dyDescent="0.3">
      <c r="A1413" s="73">
        <v>41795</v>
      </c>
      <c r="B1413" s="130">
        <v>1940.459961</v>
      </c>
      <c r="C1413" s="125">
        <f t="shared" si="84"/>
        <v>2.776964942012583E-2</v>
      </c>
      <c r="D1413" s="128">
        <f t="shared" si="85"/>
        <v>27769.649420125832</v>
      </c>
      <c r="E1413" s="128">
        <f t="shared" ca="1" si="86"/>
        <v>-45302.394430481567</v>
      </c>
      <c r="F1413" s="128">
        <f t="shared" ca="1" si="87"/>
        <v>50411.282000424108</v>
      </c>
    </row>
    <row r="1414" spans="1:6" x14ac:dyDescent="0.3">
      <c r="A1414" s="73">
        <v>41794</v>
      </c>
      <c r="B1414" s="130">
        <v>1927.880005</v>
      </c>
      <c r="C1414" s="125">
        <f t="shared" si="84"/>
        <v>2.9394045531809132E-2</v>
      </c>
      <c r="D1414" s="128">
        <f t="shared" si="85"/>
        <v>29394.045531809134</v>
      </c>
      <c r="E1414" s="128">
        <f t="shared" ca="1" si="86"/>
        <v>-45302.394430481567</v>
      </c>
      <c r="F1414" s="128">
        <f t="shared" ca="1" si="87"/>
        <v>50411.282000424108</v>
      </c>
    </row>
    <row r="1415" spans="1:6" x14ac:dyDescent="0.3">
      <c r="A1415" s="73">
        <v>41793</v>
      </c>
      <c r="B1415" s="130">
        <v>1924.23999</v>
      </c>
      <c r="C1415" s="125">
        <f t="shared" si="84"/>
        <v>2.0773672689775369E-2</v>
      </c>
      <c r="D1415" s="128">
        <f t="shared" si="85"/>
        <v>20773.672689775369</v>
      </c>
      <c r="E1415" s="128">
        <f t="shared" ca="1" si="86"/>
        <v>-45302.394430481567</v>
      </c>
      <c r="F1415" s="128">
        <f t="shared" ca="1" si="87"/>
        <v>50411.282000424108</v>
      </c>
    </row>
    <row r="1416" spans="1:6" x14ac:dyDescent="0.3">
      <c r="A1416" s="73">
        <v>41792</v>
      </c>
      <c r="B1416" s="130">
        <v>1924.969971</v>
      </c>
      <c r="C1416" s="125">
        <f t="shared" ref="C1416:C1479" si="88">B1416/B1426-1</f>
        <v>2.5087059938603495E-2</v>
      </c>
      <c r="D1416" s="128">
        <f t="shared" ref="D1416:D1479" si="89">C1416*$B$5</f>
        <v>25087.059938603496</v>
      </c>
      <c r="E1416" s="128">
        <f t="shared" ref="E1416:E1479" ca="1" si="90">_xlfn.PERCENTILE.INC(OFFSET(D1416,0,0,Window),1-VaRLevel)</f>
        <v>-45302.394430481567</v>
      </c>
      <c r="F1416" s="128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0">
        <v>1923.5699460000001</v>
      </c>
      <c r="C1417" s="125">
        <f t="shared" si="88"/>
        <v>2.8179688738441122E-2</v>
      </c>
      <c r="D1417" s="128">
        <f t="shared" si="89"/>
        <v>28179.688738441124</v>
      </c>
      <c r="E1417" s="128">
        <f t="shared" ca="1" si="90"/>
        <v>-45302.394430481567</v>
      </c>
      <c r="F1417" s="128">
        <f t="shared" ca="1" si="91"/>
        <v>50411.282000424108</v>
      </c>
    </row>
    <row r="1418" spans="1:6" x14ac:dyDescent="0.3">
      <c r="A1418" s="73">
        <v>41788</v>
      </c>
      <c r="B1418" s="130">
        <v>1920.030029</v>
      </c>
      <c r="C1418" s="125">
        <f t="shared" si="88"/>
        <v>1.6679639463651919E-2</v>
      </c>
      <c r="D1418" s="128">
        <f t="shared" si="89"/>
        <v>16679.639463651918</v>
      </c>
      <c r="E1418" s="128">
        <f t="shared" ca="1" si="90"/>
        <v>-45302.394430481567</v>
      </c>
      <c r="F1418" s="128">
        <f t="shared" ca="1" si="91"/>
        <v>50411.282000424108</v>
      </c>
    </row>
    <row r="1419" spans="1:6" x14ac:dyDescent="0.3">
      <c r="A1419" s="73">
        <v>41787</v>
      </c>
      <c r="B1419" s="130">
        <v>1909.780029</v>
      </c>
      <c r="C1419" s="125">
        <f t="shared" si="88"/>
        <v>6.4982362214622835E-3</v>
      </c>
      <c r="D1419" s="128">
        <f t="shared" si="89"/>
        <v>6498.2362214622835</v>
      </c>
      <c r="E1419" s="128">
        <f t="shared" ca="1" si="90"/>
        <v>-45302.394430481567</v>
      </c>
      <c r="F1419" s="128">
        <f t="shared" ca="1" si="91"/>
        <v>50411.282000424108</v>
      </c>
    </row>
    <row r="1420" spans="1:6" x14ac:dyDescent="0.3">
      <c r="A1420" s="73">
        <v>41786</v>
      </c>
      <c r="B1420" s="130">
        <v>1911.910034</v>
      </c>
      <c r="C1420" s="125">
        <f t="shared" si="88"/>
        <v>8.04577007191698E-3</v>
      </c>
      <c r="D1420" s="128">
        <f t="shared" si="89"/>
        <v>8045.7700719169798</v>
      </c>
      <c r="E1420" s="128">
        <f t="shared" ca="1" si="90"/>
        <v>-45302.394430481567</v>
      </c>
      <c r="F1420" s="128">
        <f t="shared" ca="1" si="91"/>
        <v>50411.282000424108</v>
      </c>
    </row>
    <row r="1421" spans="1:6" x14ac:dyDescent="0.3">
      <c r="A1421" s="73">
        <v>41782</v>
      </c>
      <c r="B1421" s="130">
        <v>1900.530029</v>
      </c>
      <c r="C1421" s="125">
        <f t="shared" si="88"/>
        <v>1.1738240084943508E-2</v>
      </c>
      <c r="D1421" s="128">
        <f t="shared" si="89"/>
        <v>11738.240084943507</v>
      </c>
      <c r="E1421" s="128">
        <f t="shared" ca="1" si="90"/>
        <v>-45302.394430481567</v>
      </c>
      <c r="F1421" s="128">
        <f t="shared" ca="1" si="91"/>
        <v>50411.282000424108</v>
      </c>
    </row>
    <row r="1422" spans="1:6" x14ac:dyDescent="0.3">
      <c r="A1422" s="73">
        <v>41781</v>
      </c>
      <c r="B1422" s="130">
        <v>1892.48999</v>
      </c>
      <c r="C1422" s="125">
        <f t="shared" si="88"/>
        <v>8.9889716815443332E-3</v>
      </c>
      <c r="D1422" s="128">
        <f t="shared" si="89"/>
        <v>8988.9716815443335</v>
      </c>
      <c r="E1422" s="128">
        <f t="shared" ca="1" si="90"/>
        <v>-45302.394430481567</v>
      </c>
      <c r="F1422" s="128">
        <f t="shared" ca="1" si="91"/>
        <v>50411.282000424108</v>
      </c>
    </row>
    <row r="1423" spans="1:6" x14ac:dyDescent="0.3">
      <c r="A1423" s="73">
        <v>41780</v>
      </c>
      <c r="B1423" s="130">
        <v>1888.030029</v>
      </c>
      <c r="C1423" s="125">
        <f t="shared" si="88"/>
        <v>5.2284186560120904E-3</v>
      </c>
      <c r="D1423" s="128">
        <f t="shared" si="89"/>
        <v>5228.4186560120907</v>
      </c>
      <c r="E1423" s="128">
        <f t="shared" ca="1" si="90"/>
        <v>-45302.394430481567</v>
      </c>
      <c r="F1423" s="128">
        <f t="shared" ca="1" si="91"/>
        <v>50411.282000424108</v>
      </c>
    </row>
    <row r="1424" spans="1:6" x14ac:dyDescent="0.3">
      <c r="A1424" s="73">
        <v>41779</v>
      </c>
      <c r="B1424" s="130">
        <v>1872.829956</v>
      </c>
      <c r="C1424" s="125">
        <f t="shared" si="88"/>
        <v>2.7359481503343996E-3</v>
      </c>
      <c r="D1424" s="128">
        <f t="shared" si="89"/>
        <v>2735.9481503343995</v>
      </c>
      <c r="E1424" s="128">
        <f t="shared" ca="1" si="90"/>
        <v>-45302.394430481567</v>
      </c>
      <c r="F1424" s="128">
        <f t="shared" ca="1" si="91"/>
        <v>50411.282000424108</v>
      </c>
    </row>
    <row r="1425" spans="1:6" x14ac:dyDescent="0.3">
      <c r="A1425" s="73">
        <v>41778</v>
      </c>
      <c r="B1425" s="130">
        <v>1885.079956</v>
      </c>
      <c r="C1425" s="125">
        <f t="shared" si="88"/>
        <v>2.2281047638528229E-4</v>
      </c>
      <c r="D1425" s="128">
        <f t="shared" si="89"/>
        <v>222.8104763852823</v>
      </c>
      <c r="E1425" s="128">
        <f t="shared" ca="1" si="90"/>
        <v>-45302.394430481567</v>
      </c>
      <c r="F1425" s="128">
        <f t="shared" ca="1" si="91"/>
        <v>50411.282000424108</v>
      </c>
    </row>
    <row r="1426" spans="1:6" x14ac:dyDescent="0.3">
      <c r="A1426" s="73">
        <v>41775</v>
      </c>
      <c r="B1426" s="130">
        <v>1877.8599850000001</v>
      </c>
      <c r="C1426" s="125">
        <f t="shared" si="88"/>
        <v>-1.7436394812960776E-3</v>
      </c>
      <c r="D1426" s="128">
        <f t="shared" si="89"/>
        <v>-1743.6394812960775</v>
      </c>
      <c r="E1426" s="128">
        <f t="shared" ca="1" si="90"/>
        <v>-45302.394430481567</v>
      </c>
      <c r="F1426" s="128">
        <f t="shared" ca="1" si="91"/>
        <v>50411.282000424108</v>
      </c>
    </row>
    <row r="1427" spans="1:6" x14ac:dyDescent="0.3">
      <c r="A1427" s="73">
        <v>41774</v>
      </c>
      <c r="B1427" s="130">
        <v>1870.849976</v>
      </c>
      <c r="C1427" s="125">
        <f t="shared" si="88"/>
        <v>-6.8111768624163904E-3</v>
      </c>
      <c r="D1427" s="128">
        <f t="shared" si="89"/>
        <v>-6811.1768624163906</v>
      </c>
      <c r="E1427" s="128">
        <f t="shared" ca="1" si="90"/>
        <v>-45302.394430481567</v>
      </c>
      <c r="F1427" s="128">
        <f t="shared" ca="1" si="91"/>
        <v>50411.282000424108</v>
      </c>
    </row>
    <row r="1428" spans="1:6" x14ac:dyDescent="0.3">
      <c r="A1428" s="73">
        <v>41773</v>
      </c>
      <c r="B1428" s="130">
        <v>1888.530029</v>
      </c>
      <c r="C1428" s="125">
        <f t="shared" si="88"/>
        <v>2.4311038611024571E-3</v>
      </c>
      <c r="D1428" s="128">
        <f t="shared" si="89"/>
        <v>2431.1038611024569</v>
      </c>
      <c r="E1428" s="128">
        <f t="shared" ca="1" si="90"/>
        <v>-45302.394430481567</v>
      </c>
      <c r="F1428" s="128">
        <f t="shared" ca="1" si="91"/>
        <v>50411.282000424108</v>
      </c>
    </row>
    <row r="1429" spans="1:6" x14ac:dyDescent="0.3">
      <c r="A1429" s="73">
        <v>41772</v>
      </c>
      <c r="B1429" s="130">
        <v>1897.4499510000001</v>
      </c>
      <c r="C1429" s="125">
        <f t="shared" si="88"/>
        <v>1.0179252553005558E-2</v>
      </c>
      <c r="D1429" s="128">
        <f t="shared" si="89"/>
        <v>10179.252553005557</v>
      </c>
      <c r="E1429" s="128">
        <f t="shared" ca="1" si="90"/>
        <v>-45302.394430481567</v>
      </c>
      <c r="F1429" s="128">
        <f t="shared" ca="1" si="91"/>
        <v>50411.282000424108</v>
      </c>
    </row>
    <row r="1430" spans="1:6" x14ac:dyDescent="0.3">
      <c r="A1430" s="73">
        <v>41771</v>
      </c>
      <c r="B1430" s="130">
        <v>1896.650024</v>
      </c>
      <c r="C1430" s="125">
        <f t="shared" si="88"/>
        <v>1.4560571518446475E-2</v>
      </c>
      <c r="D1430" s="128">
        <f t="shared" si="89"/>
        <v>14560.571518446475</v>
      </c>
      <c r="E1430" s="128">
        <f t="shared" ca="1" si="90"/>
        <v>-45302.394430481567</v>
      </c>
      <c r="F1430" s="128">
        <f t="shared" ca="1" si="91"/>
        <v>50411.282000424108</v>
      </c>
    </row>
    <row r="1431" spans="1:6" x14ac:dyDescent="0.3">
      <c r="A1431" s="73">
        <v>41768</v>
      </c>
      <c r="B1431" s="130">
        <v>1878.4799800000001</v>
      </c>
      <c r="C1431" s="125">
        <f t="shared" si="88"/>
        <v>8.0927099955860893E-3</v>
      </c>
      <c r="D1431" s="128">
        <f t="shared" si="89"/>
        <v>8092.7099955860895</v>
      </c>
      <c r="E1431" s="128">
        <f t="shared" ca="1" si="90"/>
        <v>-45302.394430481567</v>
      </c>
      <c r="F1431" s="128">
        <f t="shared" ca="1" si="91"/>
        <v>50411.282000424108</v>
      </c>
    </row>
    <row r="1432" spans="1:6" x14ac:dyDescent="0.3">
      <c r="A1432" s="73">
        <v>41767</v>
      </c>
      <c r="B1432" s="130">
        <v>1875.630005</v>
      </c>
      <c r="C1432" s="125">
        <f t="shared" si="88"/>
        <v>-1.5862685835772439E-3</v>
      </c>
      <c r="D1432" s="128">
        <f t="shared" si="89"/>
        <v>-1586.2685835772438</v>
      </c>
      <c r="E1432" s="128">
        <f t="shared" ca="1" si="90"/>
        <v>-45302.394430481567</v>
      </c>
      <c r="F1432" s="128">
        <f t="shared" ca="1" si="91"/>
        <v>50411.282000424108</v>
      </c>
    </row>
    <row r="1433" spans="1:6" x14ac:dyDescent="0.3">
      <c r="A1433" s="73">
        <v>41766</v>
      </c>
      <c r="B1433" s="130">
        <v>1878.209961</v>
      </c>
      <c r="C1433" s="125">
        <f t="shared" si="88"/>
        <v>1.5036584270180509E-3</v>
      </c>
      <c r="D1433" s="128">
        <f t="shared" si="89"/>
        <v>1503.6584270180508</v>
      </c>
      <c r="E1433" s="128">
        <f t="shared" ca="1" si="90"/>
        <v>-45302.394430481567</v>
      </c>
      <c r="F1433" s="128">
        <f t="shared" ca="1" si="91"/>
        <v>50411.282000424108</v>
      </c>
    </row>
    <row r="1434" spans="1:6" x14ac:dyDescent="0.3">
      <c r="A1434" s="73">
        <v>41765</v>
      </c>
      <c r="B1434" s="130">
        <v>1867.719971</v>
      </c>
      <c r="C1434" s="125">
        <f t="shared" si="88"/>
        <v>-6.2941010835514399E-3</v>
      </c>
      <c r="D1434" s="128">
        <f t="shared" si="89"/>
        <v>-6294.1010835514398</v>
      </c>
      <c r="E1434" s="128">
        <f t="shared" ca="1" si="90"/>
        <v>-45302.394430481567</v>
      </c>
      <c r="F1434" s="128">
        <f t="shared" ca="1" si="91"/>
        <v>50411.282000424108</v>
      </c>
    </row>
    <row r="1435" spans="1:6" x14ac:dyDescent="0.3">
      <c r="A1435" s="73">
        <v>41764</v>
      </c>
      <c r="B1435" s="130">
        <v>1884.660034</v>
      </c>
      <c r="C1435" s="125">
        <f t="shared" si="88"/>
        <v>6.8219921564141028E-3</v>
      </c>
      <c r="D1435" s="128">
        <f t="shared" si="89"/>
        <v>6821.9921564141032</v>
      </c>
      <c r="E1435" s="128">
        <f t="shared" ca="1" si="90"/>
        <v>-45302.394430481567</v>
      </c>
      <c r="F1435" s="128">
        <f t="shared" ca="1" si="91"/>
        <v>50411.282000424108</v>
      </c>
    </row>
    <row r="1436" spans="1:6" x14ac:dyDescent="0.3">
      <c r="A1436" s="73">
        <v>41761</v>
      </c>
      <c r="B1436" s="130">
        <v>1881.1400149999999</v>
      </c>
      <c r="C1436" s="125">
        <f t="shared" si="88"/>
        <v>8.7353080460343957E-3</v>
      </c>
      <c r="D1436" s="128">
        <f t="shared" si="89"/>
        <v>8735.3080460343954</v>
      </c>
      <c r="E1436" s="128">
        <f t="shared" ca="1" si="90"/>
        <v>-45302.394430481567</v>
      </c>
      <c r="F1436" s="128">
        <f t="shared" ca="1" si="91"/>
        <v>50411.282000424108</v>
      </c>
    </row>
    <row r="1437" spans="1:6" x14ac:dyDescent="0.3">
      <c r="A1437" s="73">
        <v>41760</v>
      </c>
      <c r="B1437" s="130">
        <v>1883.6800539999999</v>
      </c>
      <c r="C1437" s="125">
        <f t="shared" si="88"/>
        <v>1.1474993058607552E-2</v>
      </c>
      <c r="D1437" s="128">
        <f t="shared" si="89"/>
        <v>11474.993058607552</v>
      </c>
      <c r="E1437" s="128">
        <f t="shared" ca="1" si="90"/>
        <v>-45302.394430481567</v>
      </c>
      <c r="F1437" s="128">
        <f t="shared" ca="1" si="91"/>
        <v>50411.282000424108</v>
      </c>
    </row>
    <row r="1438" spans="1:6" x14ac:dyDescent="0.3">
      <c r="A1438" s="73">
        <v>41759</v>
      </c>
      <c r="B1438" s="130">
        <v>1883.9499510000001</v>
      </c>
      <c r="C1438" s="125">
        <f t="shared" si="88"/>
        <v>2.2230285431532382E-2</v>
      </c>
      <c r="D1438" s="128">
        <f t="shared" si="89"/>
        <v>22230.285431532382</v>
      </c>
      <c r="E1438" s="128">
        <f t="shared" ca="1" si="90"/>
        <v>-45302.394430481567</v>
      </c>
      <c r="F1438" s="128">
        <f t="shared" ca="1" si="91"/>
        <v>50411.282000424108</v>
      </c>
    </row>
    <row r="1439" spans="1:6" x14ac:dyDescent="0.3">
      <c r="A1439" s="73">
        <v>41758</v>
      </c>
      <c r="B1439" s="130">
        <v>1878.329956</v>
      </c>
      <c r="C1439" s="125">
        <f t="shared" si="88"/>
        <v>2.6067797832971973E-2</v>
      </c>
      <c r="D1439" s="128">
        <f t="shared" si="89"/>
        <v>26067.797832971974</v>
      </c>
      <c r="E1439" s="128">
        <f t="shared" ca="1" si="90"/>
        <v>-45302.394430481567</v>
      </c>
      <c r="F1439" s="128">
        <f t="shared" ca="1" si="91"/>
        <v>50411.282000424108</v>
      </c>
    </row>
    <row r="1440" spans="1:6" x14ac:dyDescent="0.3">
      <c r="A1440" s="73">
        <v>41757</v>
      </c>
      <c r="B1440" s="130">
        <v>1869.4300539999999</v>
      </c>
      <c r="C1440" s="125">
        <f t="shared" si="88"/>
        <v>2.9597626657777321E-2</v>
      </c>
      <c r="D1440" s="128">
        <f t="shared" si="89"/>
        <v>29597.62665777732</v>
      </c>
      <c r="E1440" s="128">
        <f t="shared" ca="1" si="90"/>
        <v>-45302.394430481567</v>
      </c>
      <c r="F1440" s="128">
        <f t="shared" ca="1" si="91"/>
        <v>50411.282000424108</v>
      </c>
    </row>
    <row r="1441" spans="1:6" x14ac:dyDescent="0.3">
      <c r="A1441" s="73">
        <v>41754</v>
      </c>
      <c r="B1441" s="130">
        <v>1863.400024</v>
      </c>
      <c r="C1441" s="125">
        <f t="shared" si="88"/>
        <v>1.6540504903104214E-2</v>
      </c>
      <c r="D1441" s="128">
        <f t="shared" si="89"/>
        <v>16540.504903104214</v>
      </c>
      <c r="E1441" s="128">
        <f t="shared" ca="1" si="90"/>
        <v>-45302.394430481567</v>
      </c>
      <c r="F1441" s="128">
        <f t="shared" ca="1" si="91"/>
        <v>50411.282000424108</v>
      </c>
    </row>
    <row r="1442" spans="1:6" x14ac:dyDescent="0.3">
      <c r="A1442" s="73">
        <v>41753</v>
      </c>
      <c r="B1442" s="130">
        <v>1878.6099850000001</v>
      </c>
      <c r="C1442" s="125">
        <f t="shared" si="88"/>
        <v>3.4344618650659076E-3</v>
      </c>
      <c r="D1442" s="128">
        <f t="shared" si="89"/>
        <v>3434.4618650659077</v>
      </c>
      <c r="E1442" s="128">
        <f t="shared" ca="1" si="90"/>
        <v>-45302.394430481567</v>
      </c>
      <c r="F1442" s="128">
        <f t="shared" ca="1" si="91"/>
        <v>50411.282000424108</v>
      </c>
    </row>
    <row r="1443" spans="1:6" x14ac:dyDescent="0.3">
      <c r="A1443" s="73">
        <v>41752</v>
      </c>
      <c r="B1443" s="130">
        <v>1875.3900149999999</v>
      </c>
      <c r="C1443" s="125">
        <f t="shared" si="88"/>
        <v>1.2651490579390412E-2</v>
      </c>
      <c r="D1443" s="128">
        <f t="shared" si="89"/>
        <v>12651.490579390413</v>
      </c>
      <c r="E1443" s="128">
        <f t="shared" ca="1" si="90"/>
        <v>-45302.394430481567</v>
      </c>
      <c r="F1443" s="128">
        <f t="shared" ca="1" si="91"/>
        <v>50411.282000424108</v>
      </c>
    </row>
    <row r="1444" spans="1:6" x14ac:dyDescent="0.3">
      <c r="A1444" s="73">
        <v>41751</v>
      </c>
      <c r="B1444" s="130">
        <v>1879.5500489999999</v>
      </c>
      <c r="C1444" s="125">
        <f t="shared" si="88"/>
        <v>1.8704206559497782E-2</v>
      </c>
      <c r="D1444" s="128">
        <f t="shared" si="89"/>
        <v>18704.206559497783</v>
      </c>
      <c r="E1444" s="128">
        <f t="shared" ca="1" si="90"/>
        <v>-45302.394430481567</v>
      </c>
      <c r="F1444" s="128">
        <f t="shared" ca="1" si="91"/>
        <v>50411.282000424108</v>
      </c>
    </row>
    <row r="1445" spans="1:6" x14ac:dyDescent="0.3">
      <c r="A1445" s="73">
        <v>41750</v>
      </c>
      <c r="B1445" s="130">
        <v>1871.8900149999999</v>
      </c>
      <c r="C1445" s="125">
        <f t="shared" si="88"/>
        <v>3.6459629958676132E-3</v>
      </c>
      <c r="D1445" s="128">
        <f t="shared" si="89"/>
        <v>3645.9629958676132</v>
      </c>
      <c r="E1445" s="128">
        <f t="shared" ca="1" si="90"/>
        <v>-45302.394430481567</v>
      </c>
      <c r="F1445" s="128">
        <f t="shared" ca="1" si="91"/>
        <v>50411.282000424108</v>
      </c>
    </row>
    <row r="1446" spans="1:6" x14ac:dyDescent="0.3">
      <c r="A1446" s="73">
        <v>41746</v>
      </c>
      <c r="B1446" s="130">
        <v>1864.849976</v>
      </c>
      <c r="C1446" s="125">
        <f t="shared" si="88"/>
        <v>-1.266434968085739E-2</v>
      </c>
      <c r="D1446" s="128">
        <f t="shared" si="89"/>
        <v>-12664.349680857389</v>
      </c>
      <c r="E1446" s="128">
        <f t="shared" ca="1" si="90"/>
        <v>-45302.394430481567</v>
      </c>
      <c r="F1446" s="128">
        <f t="shared" ca="1" si="91"/>
        <v>50411.282000424108</v>
      </c>
    </row>
    <row r="1447" spans="1:6" x14ac:dyDescent="0.3">
      <c r="A1447" s="73">
        <v>41745</v>
      </c>
      <c r="B1447" s="130">
        <v>1862.3100589999999</v>
      </c>
      <c r="C1447" s="125">
        <f t="shared" si="88"/>
        <v>-1.5119765528121887E-2</v>
      </c>
      <c r="D1447" s="128">
        <f t="shared" si="89"/>
        <v>-15119.765528121887</v>
      </c>
      <c r="E1447" s="128">
        <f t="shared" ca="1" si="90"/>
        <v>-45302.394430481567</v>
      </c>
      <c r="F1447" s="128">
        <f t="shared" ca="1" si="91"/>
        <v>50411.282000424108</v>
      </c>
    </row>
    <row r="1448" spans="1:6" x14ac:dyDescent="0.3">
      <c r="A1448" s="73">
        <v>41744</v>
      </c>
      <c r="B1448" s="130">
        <v>1842.9799800000001</v>
      </c>
      <c r="C1448" s="125">
        <f t="shared" si="88"/>
        <v>-2.2561436393552459E-2</v>
      </c>
      <c r="D1448" s="128">
        <f t="shared" si="89"/>
        <v>-22561.43639355246</v>
      </c>
      <c r="E1448" s="128">
        <f t="shared" ca="1" si="90"/>
        <v>-45302.394430481567</v>
      </c>
      <c r="F1448" s="128">
        <f t="shared" ca="1" si="91"/>
        <v>50411.282000424108</v>
      </c>
    </row>
    <row r="1449" spans="1:6" x14ac:dyDescent="0.3">
      <c r="A1449" s="73">
        <v>41743</v>
      </c>
      <c r="B1449" s="130">
        <v>1830.6099850000001</v>
      </c>
      <c r="C1449" s="125">
        <f t="shared" si="88"/>
        <v>-2.2287608958724725E-2</v>
      </c>
      <c r="D1449" s="128">
        <f t="shared" si="89"/>
        <v>-22287.608958724726</v>
      </c>
      <c r="E1449" s="128">
        <f t="shared" ca="1" si="90"/>
        <v>-45302.394430481567</v>
      </c>
      <c r="F1449" s="128">
        <f t="shared" ca="1" si="91"/>
        <v>50411.282000424108</v>
      </c>
    </row>
    <row r="1450" spans="1:6" x14ac:dyDescent="0.3">
      <c r="A1450" s="73">
        <v>41740</v>
      </c>
      <c r="B1450" s="130">
        <v>1815.6899410000001</v>
      </c>
      <c r="C1450" s="125">
        <f t="shared" si="88"/>
        <v>-2.2571922197682781E-2</v>
      </c>
      <c r="D1450" s="128">
        <f t="shared" si="89"/>
        <v>-22571.922197682779</v>
      </c>
      <c r="E1450" s="128">
        <f t="shared" ca="1" si="90"/>
        <v>-45302.394430481567</v>
      </c>
      <c r="F1450" s="128">
        <f t="shared" ca="1" si="91"/>
        <v>50411.282000424108</v>
      </c>
    </row>
    <row r="1451" spans="1:6" x14ac:dyDescent="0.3">
      <c r="A1451" s="73">
        <v>41739</v>
      </c>
      <c r="B1451" s="130">
        <v>1833.079956</v>
      </c>
      <c r="C1451" s="125">
        <f t="shared" si="88"/>
        <v>-8.6315507849313855E-3</v>
      </c>
      <c r="D1451" s="128">
        <f t="shared" si="89"/>
        <v>-8631.5507849313854</v>
      </c>
      <c r="E1451" s="128">
        <f t="shared" ca="1" si="90"/>
        <v>-45302.394430481567</v>
      </c>
      <c r="F1451" s="128">
        <f t="shared" ca="1" si="91"/>
        <v>50411.282000424108</v>
      </c>
    </row>
    <row r="1452" spans="1:6" x14ac:dyDescent="0.3">
      <c r="A1452" s="73">
        <v>41738</v>
      </c>
      <c r="B1452" s="130">
        <v>1872.1800539999999</v>
      </c>
      <c r="C1452" s="125">
        <f t="shared" si="88"/>
        <v>1.0590747060902794E-2</v>
      </c>
      <c r="D1452" s="128">
        <f t="shared" si="89"/>
        <v>10590.747060902795</v>
      </c>
      <c r="E1452" s="128">
        <f t="shared" ca="1" si="90"/>
        <v>-45302.394430481567</v>
      </c>
      <c r="F1452" s="128">
        <f t="shared" ca="1" si="91"/>
        <v>50411.282000424108</v>
      </c>
    </row>
    <row r="1453" spans="1:6" x14ac:dyDescent="0.3">
      <c r="A1453" s="73">
        <v>41737</v>
      </c>
      <c r="B1453" s="130">
        <v>1851.959961</v>
      </c>
      <c r="C1453" s="125">
        <f t="shared" si="88"/>
        <v>-7.3219809160546268E-3</v>
      </c>
      <c r="D1453" s="128">
        <f t="shared" si="89"/>
        <v>-7321.9809160546265</v>
      </c>
      <c r="E1453" s="128">
        <f t="shared" ca="1" si="90"/>
        <v>-45302.394430481567</v>
      </c>
      <c r="F1453" s="128">
        <f t="shared" ca="1" si="91"/>
        <v>50411.282000424108</v>
      </c>
    </row>
    <row r="1454" spans="1:6" x14ac:dyDescent="0.3">
      <c r="A1454" s="73">
        <v>41736</v>
      </c>
      <c r="B1454" s="130">
        <v>1845.040039</v>
      </c>
      <c r="C1454" s="125">
        <f t="shared" si="88"/>
        <v>-6.6758023913948694E-3</v>
      </c>
      <c r="D1454" s="128">
        <f t="shared" si="89"/>
        <v>-6675.8023913948691</v>
      </c>
      <c r="E1454" s="128">
        <f t="shared" ca="1" si="90"/>
        <v>-45302.394430481567</v>
      </c>
      <c r="F1454" s="128">
        <f t="shared" ca="1" si="91"/>
        <v>50411.282000424108</v>
      </c>
    </row>
    <row r="1455" spans="1:6" x14ac:dyDescent="0.3">
      <c r="A1455" s="73">
        <v>41733</v>
      </c>
      <c r="B1455" s="130">
        <v>1865.089966</v>
      </c>
      <c r="C1455" s="125">
        <f t="shared" si="88"/>
        <v>-7.6616054726263982E-4</v>
      </c>
      <c r="D1455" s="128">
        <f t="shared" si="89"/>
        <v>-766.16054726263985</v>
      </c>
      <c r="E1455" s="128">
        <f t="shared" ca="1" si="90"/>
        <v>-45302.394430481567</v>
      </c>
      <c r="F1455" s="128">
        <f t="shared" ca="1" si="91"/>
        <v>50411.282000424108</v>
      </c>
    </row>
    <row r="1456" spans="1:6" x14ac:dyDescent="0.3">
      <c r="A1456" s="73">
        <v>41732</v>
      </c>
      <c r="B1456" s="130">
        <v>1888.7700199999999</v>
      </c>
      <c r="C1456" s="125">
        <f t="shared" si="88"/>
        <v>8.9529489214643654E-3</v>
      </c>
      <c r="D1456" s="128">
        <f t="shared" si="89"/>
        <v>8952.9489214643654</v>
      </c>
      <c r="E1456" s="128">
        <f t="shared" ca="1" si="90"/>
        <v>-45302.394430481567</v>
      </c>
      <c r="F1456" s="128">
        <f t="shared" ca="1" si="91"/>
        <v>50411.282000424108</v>
      </c>
    </row>
    <row r="1457" spans="1:6" x14ac:dyDescent="0.3">
      <c r="A1457" s="73">
        <v>41731</v>
      </c>
      <c r="B1457" s="130">
        <v>1890.900024</v>
      </c>
      <c r="C1457" s="125">
        <f t="shared" si="88"/>
        <v>1.6192223475311573E-2</v>
      </c>
      <c r="D1457" s="128">
        <f t="shared" si="89"/>
        <v>16192.223475311574</v>
      </c>
      <c r="E1457" s="128">
        <f t="shared" ca="1" si="90"/>
        <v>-45302.394430481567</v>
      </c>
      <c r="F1457" s="128">
        <f t="shared" ca="1" si="91"/>
        <v>50411.282000424108</v>
      </c>
    </row>
    <row r="1458" spans="1:6" x14ac:dyDescent="0.3">
      <c r="A1458" s="73">
        <v>41730</v>
      </c>
      <c r="B1458" s="130">
        <v>1885.5200199999999</v>
      </c>
      <c r="C1458" s="125">
        <f t="shared" si="88"/>
        <v>7.0877393510482278E-3</v>
      </c>
      <c r="D1458" s="128">
        <f t="shared" si="89"/>
        <v>7087.7393510482279</v>
      </c>
      <c r="E1458" s="128">
        <f t="shared" ca="1" si="90"/>
        <v>-45302.394430481567</v>
      </c>
      <c r="F1458" s="128">
        <f t="shared" ca="1" si="91"/>
        <v>50411.282000424108</v>
      </c>
    </row>
    <row r="1459" spans="1:6" x14ac:dyDescent="0.3">
      <c r="A1459" s="73">
        <v>41729</v>
      </c>
      <c r="B1459" s="130">
        <v>1872.339966</v>
      </c>
      <c r="C1459" s="125">
        <f t="shared" si="88"/>
        <v>7.2680182264073245E-3</v>
      </c>
      <c r="D1459" s="128">
        <f t="shared" si="89"/>
        <v>7268.0182264073246</v>
      </c>
      <c r="E1459" s="128">
        <f t="shared" ca="1" si="90"/>
        <v>-45302.394430481567</v>
      </c>
      <c r="F1459" s="128">
        <f t="shared" ca="1" si="91"/>
        <v>50411.282000424108</v>
      </c>
    </row>
    <row r="1460" spans="1:6" x14ac:dyDescent="0.3">
      <c r="A1460" s="73">
        <v>41726</v>
      </c>
      <c r="B1460" s="130">
        <v>1857.619995</v>
      </c>
      <c r="C1460" s="125">
        <f t="shared" si="88"/>
        <v>8.9564506336965444E-3</v>
      </c>
      <c r="D1460" s="128">
        <f t="shared" si="89"/>
        <v>8956.4506336965442</v>
      </c>
      <c r="E1460" s="128">
        <f t="shared" ca="1" si="90"/>
        <v>-45302.394430481567</v>
      </c>
      <c r="F1460" s="128">
        <f t="shared" ca="1" si="91"/>
        <v>50411.282000424108</v>
      </c>
    </row>
    <row r="1461" spans="1:6" x14ac:dyDescent="0.3">
      <c r="A1461" s="73">
        <v>41725</v>
      </c>
      <c r="B1461" s="130">
        <v>1849.040039</v>
      </c>
      <c r="C1461" s="125">
        <f t="shared" si="88"/>
        <v>1.4623921107279614E-3</v>
      </c>
      <c r="D1461" s="128">
        <f t="shared" si="89"/>
        <v>1462.3921107279614</v>
      </c>
      <c r="E1461" s="128">
        <f t="shared" ca="1" si="90"/>
        <v>-45302.394430481567</v>
      </c>
      <c r="F1461" s="128">
        <f t="shared" ca="1" si="91"/>
        <v>50411.282000424108</v>
      </c>
    </row>
    <row r="1462" spans="1:6" x14ac:dyDescent="0.3">
      <c r="A1462" s="73">
        <v>41724</v>
      </c>
      <c r="B1462" s="130">
        <v>1852.5600589999999</v>
      </c>
      <c r="C1462" s="125">
        <f t="shared" si="88"/>
        <v>-8.371637089289341E-3</v>
      </c>
      <c r="D1462" s="128">
        <f t="shared" si="89"/>
        <v>-8371.637089289341</v>
      </c>
      <c r="E1462" s="128">
        <f t="shared" ca="1" si="90"/>
        <v>-45302.394430481567</v>
      </c>
      <c r="F1462" s="128">
        <f t="shared" ca="1" si="91"/>
        <v>50411.282000424108</v>
      </c>
    </row>
    <row r="1463" spans="1:6" x14ac:dyDescent="0.3">
      <c r="A1463" s="73">
        <v>41723</v>
      </c>
      <c r="B1463" s="130">
        <v>1865.619995</v>
      </c>
      <c r="C1463" s="125">
        <f t="shared" si="88"/>
        <v>-1.0762356540743312E-3</v>
      </c>
      <c r="D1463" s="128">
        <f t="shared" si="89"/>
        <v>-1076.2356540743313</v>
      </c>
      <c r="E1463" s="128">
        <f t="shared" ca="1" si="90"/>
        <v>-45302.394430481567</v>
      </c>
      <c r="F1463" s="128">
        <f t="shared" ca="1" si="91"/>
        <v>50411.282000424108</v>
      </c>
    </row>
    <row r="1464" spans="1:6" x14ac:dyDescent="0.3">
      <c r="A1464" s="73">
        <v>41722</v>
      </c>
      <c r="B1464" s="130">
        <v>1857.4399410000001</v>
      </c>
      <c r="C1464" s="125">
        <f t="shared" si="88"/>
        <v>-1.0510557135227638E-2</v>
      </c>
      <c r="D1464" s="128">
        <f t="shared" si="89"/>
        <v>-10510.557135227638</v>
      </c>
      <c r="E1464" s="128">
        <f t="shared" ca="1" si="90"/>
        <v>-45302.394430481567</v>
      </c>
      <c r="F1464" s="128">
        <f t="shared" ca="1" si="91"/>
        <v>50411.282000424108</v>
      </c>
    </row>
    <row r="1465" spans="1:6" x14ac:dyDescent="0.3">
      <c r="A1465" s="73">
        <v>41719</v>
      </c>
      <c r="B1465" s="130">
        <v>1866.5200199999999</v>
      </c>
      <c r="C1465" s="125">
        <f t="shared" si="88"/>
        <v>-6.1340646422715084E-3</v>
      </c>
      <c r="D1465" s="128">
        <f t="shared" si="89"/>
        <v>-6134.0646422715081</v>
      </c>
      <c r="E1465" s="128">
        <f t="shared" ca="1" si="90"/>
        <v>-45302.394430481567</v>
      </c>
      <c r="F1465" s="128">
        <f t="shared" ca="1" si="91"/>
        <v>50411.282000424108</v>
      </c>
    </row>
    <row r="1466" spans="1:6" x14ac:dyDescent="0.3">
      <c r="A1466" s="73">
        <v>41718</v>
      </c>
      <c r="B1466" s="130">
        <v>1872.01001</v>
      </c>
      <c r="C1466" s="125">
        <f t="shared" si="88"/>
        <v>-2.6744478897199331E-3</v>
      </c>
      <c r="D1466" s="128">
        <f t="shared" si="89"/>
        <v>-2674.4478897199333</v>
      </c>
      <c r="E1466" s="128">
        <f t="shared" ca="1" si="90"/>
        <v>-45302.394430481567</v>
      </c>
      <c r="F1466" s="128">
        <f t="shared" ca="1" si="91"/>
        <v>50411.282000424108</v>
      </c>
    </row>
    <row r="1467" spans="1:6" x14ac:dyDescent="0.3">
      <c r="A1467" s="73">
        <v>41717</v>
      </c>
      <c r="B1467" s="130">
        <v>1860.7700199999999</v>
      </c>
      <c r="C1467" s="125">
        <f t="shared" si="88"/>
        <v>-6.9591039589994574E-3</v>
      </c>
      <c r="D1467" s="128">
        <f t="shared" si="89"/>
        <v>-6959.1039589994571</v>
      </c>
      <c r="E1467" s="128">
        <f t="shared" ca="1" si="90"/>
        <v>-45302.394430481567</v>
      </c>
      <c r="F1467" s="128">
        <f t="shared" ca="1" si="91"/>
        <v>50411.282000424108</v>
      </c>
    </row>
    <row r="1468" spans="1:6" x14ac:dyDescent="0.3">
      <c r="A1468" s="73">
        <v>41716</v>
      </c>
      <c r="B1468" s="130">
        <v>1872.25</v>
      </c>
      <c r="C1468" s="125">
        <f t="shared" si="88"/>
        <v>-8.858664342901168E-4</v>
      </c>
      <c r="D1468" s="128">
        <f t="shared" si="89"/>
        <v>-885.86643429011679</v>
      </c>
      <c r="E1468" s="128">
        <f t="shared" ca="1" si="90"/>
        <v>-45302.394430481567</v>
      </c>
      <c r="F1468" s="128">
        <f t="shared" ca="1" si="91"/>
        <v>50411.282000424108</v>
      </c>
    </row>
    <row r="1469" spans="1:6" x14ac:dyDescent="0.3">
      <c r="A1469" s="73">
        <v>41715</v>
      </c>
      <c r="B1469" s="130">
        <v>1858.829956</v>
      </c>
      <c r="C1469" s="125">
        <f t="shared" si="88"/>
        <v>7.0974498664209129E-3</v>
      </c>
      <c r="D1469" s="128">
        <f t="shared" si="89"/>
        <v>7097.4498664209132</v>
      </c>
      <c r="E1469" s="128">
        <f t="shared" ca="1" si="90"/>
        <v>-45302.394430481567</v>
      </c>
      <c r="F1469" s="128">
        <f t="shared" ca="1" si="91"/>
        <v>50411.282000424108</v>
      </c>
    </row>
    <row r="1470" spans="1:6" x14ac:dyDescent="0.3">
      <c r="A1470" s="73">
        <v>41712</v>
      </c>
      <c r="B1470" s="130">
        <v>1841.130005</v>
      </c>
      <c r="C1470" s="125">
        <f t="shared" si="88"/>
        <v>-9.8523469212751236E-3</v>
      </c>
      <c r="D1470" s="128">
        <f t="shared" si="89"/>
        <v>-9852.3469212751243</v>
      </c>
      <c r="E1470" s="128">
        <f t="shared" ca="1" si="90"/>
        <v>-45302.394430481567</v>
      </c>
      <c r="F1470" s="128">
        <f t="shared" ca="1" si="91"/>
        <v>50411.282000424108</v>
      </c>
    </row>
    <row r="1471" spans="1:6" x14ac:dyDescent="0.3">
      <c r="A1471" s="73">
        <v>41711</v>
      </c>
      <c r="B1471" s="130">
        <v>1846.339966</v>
      </c>
      <c r="C1471" s="125">
        <f t="shared" si="88"/>
        <v>-4.2873945460480956E-3</v>
      </c>
      <c r="D1471" s="128">
        <f t="shared" si="89"/>
        <v>-4287.3945460480954</v>
      </c>
      <c r="E1471" s="128">
        <f t="shared" ca="1" si="90"/>
        <v>-45302.394430481567</v>
      </c>
      <c r="F1471" s="128">
        <f t="shared" ca="1" si="91"/>
        <v>50411.282000424108</v>
      </c>
    </row>
    <row r="1472" spans="1:6" x14ac:dyDescent="0.3">
      <c r="A1472" s="73">
        <v>41710</v>
      </c>
      <c r="B1472" s="130">
        <v>1868.1999510000001</v>
      </c>
      <c r="C1472" s="125">
        <f t="shared" si="88"/>
        <v>1.2486676806050978E-2</v>
      </c>
      <c r="D1472" s="128">
        <f t="shared" si="89"/>
        <v>12486.676806050978</v>
      </c>
      <c r="E1472" s="128">
        <f t="shared" ca="1" si="90"/>
        <v>-45302.394430481567</v>
      </c>
      <c r="F1472" s="128">
        <f t="shared" ca="1" si="91"/>
        <v>50411.282000424108</v>
      </c>
    </row>
    <row r="1473" spans="1:6" x14ac:dyDescent="0.3">
      <c r="A1473" s="73">
        <v>41709</v>
      </c>
      <c r="B1473" s="130">
        <v>1867.630005</v>
      </c>
      <c r="C1473" s="125">
        <f t="shared" si="88"/>
        <v>1.219975397860229E-2</v>
      </c>
      <c r="D1473" s="128">
        <f t="shared" si="89"/>
        <v>12199.75397860229</v>
      </c>
      <c r="E1473" s="128">
        <f t="shared" ca="1" si="90"/>
        <v>-45302.394430481567</v>
      </c>
      <c r="F1473" s="128">
        <f t="shared" ca="1" si="91"/>
        <v>50411.282000424108</v>
      </c>
    </row>
    <row r="1474" spans="1:6" x14ac:dyDescent="0.3">
      <c r="A1474" s="73">
        <v>41708</v>
      </c>
      <c r="B1474" s="130">
        <v>1877.170044</v>
      </c>
      <c r="C1474" s="125">
        <f t="shared" si="88"/>
        <v>1.5999079481051837E-2</v>
      </c>
      <c r="D1474" s="128">
        <f t="shared" si="89"/>
        <v>15999.079481051836</v>
      </c>
      <c r="E1474" s="128">
        <f t="shared" ca="1" si="90"/>
        <v>-45302.394430481567</v>
      </c>
      <c r="F1474" s="128">
        <f t="shared" ca="1" si="91"/>
        <v>50411.282000424108</v>
      </c>
    </row>
    <row r="1475" spans="1:6" x14ac:dyDescent="0.3">
      <c r="A1475" s="73">
        <v>41705</v>
      </c>
      <c r="B1475" s="130">
        <v>1878.040039</v>
      </c>
      <c r="C1475" s="125">
        <f t="shared" si="88"/>
        <v>2.2758360245064724E-2</v>
      </c>
      <c r="D1475" s="128">
        <f t="shared" si="89"/>
        <v>22758.360245064723</v>
      </c>
      <c r="E1475" s="128">
        <f t="shared" ca="1" si="90"/>
        <v>-45302.394430481567</v>
      </c>
      <c r="F1475" s="128">
        <f t="shared" ca="1" si="91"/>
        <v>50411.282000424108</v>
      </c>
    </row>
    <row r="1476" spans="1:6" x14ac:dyDescent="0.3">
      <c r="A1476" s="73">
        <v>41704</v>
      </c>
      <c r="B1476" s="130">
        <v>1877.030029</v>
      </c>
      <c r="C1476" s="125">
        <f t="shared" si="88"/>
        <v>2.0246985733531897E-2</v>
      </c>
      <c r="D1476" s="128">
        <f t="shared" si="89"/>
        <v>20246.985733531896</v>
      </c>
      <c r="E1476" s="128">
        <f t="shared" ca="1" si="90"/>
        <v>-45302.394430481567</v>
      </c>
      <c r="F1476" s="128">
        <f t="shared" ca="1" si="91"/>
        <v>50411.282000424108</v>
      </c>
    </row>
    <row r="1477" spans="1:6" x14ac:dyDescent="0.3">
      <c r="A1477" s="73">
        <v>41703</v>
      </c>
      <c r="B1477" s="130">
        <v>1873.8100589999999</v>
      </c>
      <c r="C1477" s="125">
        <f t="shared" si="88"/>
        <v>2.4639813533834598E-2</v>
      </c>
      <c r="D1477" s="128">
        <f t="shared" si="89"/>
        <v>24639.813533834596</v>
      </c>
      <c r="E1477" s="128">
        <f t="shared" ca="1" si="90"/>
        <v>-45302.394430481567</v>
      </c>
      <c r="F1477" s="128">
        <f t="shared" ca="1" si="91"/>
        <v>50411.282000424108</v>
      </c>
    </row>
    <row r="1478" spans="1:6" x14ac:dyDescent="0.3">
      <c r="A1478" s="73">
        <v>41702</v>
      </c>
      <c r="B1478" s="130">
        <v>1873.910034</v>
      </c>
      <c r="C1478" s="125">
        <f t="shared" si="88"/>
        <v>1.8008878843472909E-2</v>
      </c>
      <c r="D1478" s="128">
        <f t="shared" si="89"/>
        <v>18008.87884347291</v>
      </c>
      <c r="E1478" s="128">
        <f t="shared" ca="1" si="90"/>
        <v>-45302.394430481567</v>
      </c>
      <c r="F1478" s="128">
        <f t="shared" ca="1" si="91"/>
        <v>50411.282000424108</v>
      </c>
    </row>
    <row r="1479" spans="1:6" x14ac:dyDescent="0.3">
      <c r="A1479" s="73">
        <v>41701</v>
      </c>
      <c r="B1479" s="130">
        <v>1845.7299800000001</v>
      </c>
      <c r="C1479" s="125">
        <f t="shared" si="88"/>
        <v>3.8615572359268491E-3</v>
      </c>
      <c r="D1479" s="128">
        <f t="shared" si="89"/>
        <v>3861.557235926849</v>
      </c>
      <c r="E1479" s="128">
        <f t="shared" ca="1" si="90"/>
        <v>-45302.394430481567</v>
      </c>
      <c r="F1479" s="128">
        <f t="shared" ca="1" si="91"/>
        <v>50411.282000424108</v>
      </c>
    </row>
    <row r="1480" spans="1:6" x14ac:dyDescent="0.3">
      <c r="A1480" s="73">
        <v>41698</v>
      </c>
      <c r="B1480" s="130">
        <v>1859.4499510000001</v>
      </c>
      <c r="C1480" s="125">
        <f t="shared" ref="C1480:C1543" si="92">B1480/B1490-1</f>
        <v>1.6187293744359232E-2</v>
      </c>
      <c r="D1480" s="128">
        <f t="shared" ref="D1480:D1543" si="93">C1480*$B$5</f>
        <v>16187.293744359233</v>
      </c>
      <c r="E1480" s="128">
        <f t="shared" ref="E1480:E1543" ca="1" si="94">_xlfn.PERCENTILE.INC(OFFSET(D1480,0,0,Window),1-VaRLevel)</f>
        <v>-45302.394430481567</v>
      </c>
      <c r="F1480" s="128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0">
        <v>1854.290039</v>
      </c>
      <c r="C1481" s="125">
        <f t="shared" si="92"/>
        <v>1.9255097571237334E-2</v>
      </c>
      <c r="D1481" s="128">
        <f t="shared" si="93"/>
        <v>19255.097571237333</v>
      </c>
      <c r="E1481" s="128">
        <f t="shared" ca="1" si="94"/>
        <v>-45302.394430481567</v>
      </c>
      <c r="F1481" s="128">
        <f t="shared" ca="1" si="95"/>
        <v>50411.282000424108</v>
      </c>
    </row>
    <row r="1482" spans="1:6" x14ac:dyDescent="0.3">
      <c r="A1482" s="73">
        <v>41696</v>
      </c>
      <c r="B1482" s="130">
        <v>1845.160034</v>
      </c>
      <c r="C1482" s="125">
        <f t="shared" si="92"/>
        <v>1.3963475202637632E-2</v>
      </c>
      <c r="D1482" s="128">
        <f t="shared" si="93"/>
        <v>13963.475202637632</v>
      </c>
      <c r="E1482" s="128">
        <f t="shared" ca="1" si="94"/>
        <v>-45302.394430481567</v>
      </c>
      <c r="F1482" s="128">
        <f t="shared" ca="1" si="95"/>
        <v>50411.282000424108</v>
      </c>
    </row>
    <row r="1483" spans="1:6" x14ac:dyDescent="0.3">
      <c r="A1483" s="73">
        <v>41695</v>
      </c>
      <c r="B1483" s="130">
        <v>1845.119995</v>
      </c>
      <c r="C1483" s="125">
        <f t="shared" si="92"/>
        <v>2.5157808391504499E-2</v>
      </c>
      <c r="D1483" s="128">
        <f t="shared" si="93"/>
        <v>25157.808391504499</v>
      </c>
      <c r="E1483" s="128">
        <f t="shared" ca="1" si="94"/>
        <v>-45302.394430481567</v>
      </c>
      <c r="F1483" s="128">
        <f t="shared" ca="1" si="95"/>
        <v>50411.282000424108</v>
      </c>
    </row>
    <row r="1484" spans="1:6" x14ac:dyDescent="0.3">
      <c r="A1484" s="73">
        <v>41694</v>
      </c>
      <c r="B1484" s="130">
        <v>1847.6099850000001</v>
      </c>
      <c r="C1484" s="125">
        <f t="shared" si="92"/>
        <v>2.8152143235443905E-2</v>
      </c>
      <c r="D1484" s="128">
        <f t="shared" si="93"/>
        <v>28152.143235443906</v>
      </c>
      <c r="E1484" s="128">
        <f t="shared" ca="1" si="94"/>
        <v>-45302.394430481567</v>
      </c>
      <c r="F1484" s="128">
        <f t="shared" ca="1" si="95"/>
        <v>50411.282000424108</v>
      </c>
    </row>
    <row r="1485" spans="1:6" x14ac:dyDescent="0.3">
      <c r="A1485" s="73">
        <v>41691</v>
      </c>
      <c r="B1485" s="130">
        <v>1836.25</v>
      </c>
      <c r="C1485" s="125">
        <f t="shared" si="92"/>
        <v>3.5422849555475144E-2</v>
      </c>
      <c r="D1485" s="128">
        <f t="shared" si="93"/>
        <v>35422.849555475143</v>
      </c>
      <c r="E1485" s="128">
        <f t="shared" ca="1" si="94"/>
        <v>-45302.394430481567</v>
      </c>
      <c r="F1485" s="128">
        <f t="shared" ca="1" si="95"/>
        <v>50411.282000424108</v>
      </c>
    </row>
    <row r="1486" spans="1:6" x14ac:dyDescent="0.3">
      <c r="A1486" s="73">
        <v>41690</v>
      </c>
      <c r="B1486" s="130">
        <v>1839.780029</v>
      </c>
      <c r="C1486" s="125">
        <f t="shared" si="92"/>
        <v>5.0318566169544887E-2</v>
      </c>
      <c r="D1486" s="128">
        <f t="shared" si="93"/>
        <v>50318.566169544887</v>
      </c>
      <c r="E1486" s="128">
        <f t="shared" ca="1" si="94"/>
        <v>-45302.394430481567</v>
      </c>
      <c r="F1486" s="128">
        <f t="shared" ca="1" si="95"/>
        <v>50411.282000424108</v>
      </c>
    </row>
    <row r="1487" spans="1:6" x14ac:dyDescent="0.3">
      <c r="A1487" s="73">
        <v>41689</v>
      </c>
      <c r="B1487" s="130">
        <v>1828.75</v>
      </c>
      <c r="C1487" s="125">
        <f t="shared" si="92"/>
        <v>4.1904085604660413E-2</v>
      </c>
      <c r="D1487" s="128">
        <f t="shared" si="93"/>
        <v>41904.085604660409</v>
      </c>
      <c r="E1487" s="128">
        <f t="shared" ca="1" si="94"/>
        <v>-45302.394430481567</v>
      </c>
      <c r="F1487" s="128">
        <f t="shared" ca="1" si="95"/>
        <v>50411.282000424108</v>
      </c>
    </row>
    <row r="1488" spans="1:6" x14ac:dyDescent="0.3">
      <c r="A1488" s="73">
        <v>41688</v>
      </c>
      <c r="B1488" s="130">
        <v>1840.76001</v>
      </c>
      <c r="C1488" s="125">
        <f t="shared" si="92"/>
        <v>5.6760182415994898E-2</v>
      </c>
      <c r="D1488" s="128">
        <f t="shared" si="93"/>
        <v>56760.182415994896</v>
      </c>
      <c r="E1488" s="128">
        <f t="shared" ca="1" si="94"/>
        <v>-45302.394430481567</v>
      </c>
      <c r="F1488" s="128">
        <f t="shared" ca="1" si="95"/>
        <v>50411.282000424108</v>
      </c>
    </row>
    <row r="1489" spans="1:6" x14ac:dyDescent="0.3">
      <c r="A1489" s="73">
        <v>41684</v>
      </c>
      <c r="B1489" s="130">
        <v>1838.630005</v>
      </c>
      <c r="C1489" s="125">
        <f t="shared" si="92"/>
        <v>3.143742535797478E-2</v>
      </c>
      <c r="D1489" s="128">
        <f t="shared" si="93"/>
        <v>31437.425357974778</v>
      </c>
      <c r="E1489" s="128">
        <f t="shared" ca="1" si="94"/>
        <v>-45302.394430481567</v>
      </c>
      <c r="F1489" s="128">
        <f t="shared" ca="1" si="95"/>
        <v>50411.282000424108</v>
      </c>
    </row>
    <row r="1490" spans="1:6" x14ac:dyDescent="0.3">
      <c r="A1490" s="73">
        <v>41683</v>
      </c>
      <c r="B1490" s="130">
        <v>1829.829956</v>
      </c>
      <c r="C1490" s="125">
        <f t="shared" si="92"/>
        <v>1.9864125968812374E-2</v>
      </c>
      <c r="D1490" s="128">
        <f t="shared" si="93"/>
        <v>19864.125968812376</v>
      </c>
      <c r="E1490" s="128">
        <f t="shared" ca="1" si="94"/>
        <v>-45302.394430481567</v>
      </c>
      <c r="F1490" s="128">
        <f t="shared" ca="1" si="95"/>
        <v>50411.282000424108</v>
      </c>
    </row>
    <row r="1491" spans="1:6" x14ac:dyDescent="0.3">
      <c r="A1491" s="73">
        <v>41682</v>
      </c>
      <c r="B1491" s="130">
        <v>1819.26001</v>
      </c>
      <c r="C1491" s="125">
        <f t="shared" si="92"/>
        <v>2.5397396147261997E-2</v>
      </c>
      <c r="D1491" s="128">
        <f t="shared" si="93"/>
        <v>25397.396147261996</v>
      </c>
      <c r="E1491" s="128">
        <f t="shared" ca="1" si="94"/>
        <v>-45302.394430481567</v>
      </c>
      <c r="F1491" s="128">
        <f t="shared" ca="1" si="95"/>
        <v>50411.282000424108</v>
      </c>
    </row>
    <row r="1492" spans="1:6" x14ac:dyDescent="0.3">
      <c r="A1492" s="73">
        <v>41681</v>
      </c>
      <c r="B1492" s="130">
        <v>1819.75</v>
      </c>
      <c r="C1492" s="125">
        <f t="shared" si="92"/>
        <v>1.5202231520223153E-2</v>
      </c>
      <c r="D1492" s="128">
        <f t="shared" si="93"/>
        <v>15202.231520223153</v>
      </c>
      <c r="E1492" s="128">
        <f t="shared" ca="1" si="94"/>
        <v>-45302.394430481567</v>
      </c>
      <c r="F1492" s="128">
        <f t="shared" ca="1" si="95"/>
        <v>50411.282000424108</v>
      </c>
    </row>
    <row r="1493" spans="1:6" x14ac:dyDescent="0.3">
      <c r="A1493" s="73">
        <v>41680</v>
      </c>
      <c r="B1493" s="130">
        <v>1799.839966</v>
      </c>
      <c r="C1493" s="125">
        <f t="shared" si="92"/>
        <v>1.0260617882430934E-2</v>
      </c>
      <c r="D1493" s="128">
        <f t="shared" si="93"/>
        <v>10260.617882430934</v>
      </c>
      <c r="E1493" s="128">
        <f t="shared" ca="1" si="94"/>
        <v>-45302.394430481567</v>
      </c>
      <c r="F1493" s="128">
        <f t="shared" ca="1" si="95"/>
        <v>50411.282000424108</v>
      </c>
    </row>
    <row r="1494" spans="1:6" x14ac:dyDescent="0.3">
      <c r="A1494" s="73">
        <v>41677</v>
      </c>
      <c r="B1494" s="130">
        <v>1797.0200199999999</v>
      </c>
      <c r="C1494" s="125">
        <f t="shared" si="92"/>
        <v>3.7591568144785814E-3</v>
      </c>
      <c r="D1494" s="128">
        <f t="shared" si="93"/>
        <v>3759.1568144785815</v>
      </c>
      <c r="E1494" s="128">
        <f t="shared" ca="1" si="94"/>
        <v>-45302.394430481567</v>
      </c>
      <c r="F1494" s="128">
        <f t="shared" ca="1" si="95"/>
        <v>50411.282000424108</v>
      </c>
    </row>
    <row r="1495" spans="1:6" x14ac:dyDescent="0.3">
      <c r="A1495" s="73">
        <v>41676</v>
      </c>
      <c r="B1495" s="130">
        <v>1773.4300539999999</v>
      </c>
      <c r="C1495" s="125">
        <f t="shared" si="92"/>
        <v>-3.0096315026719944E-2</v>
      </c>
      <c r="D1495" s="128">
        <f t="shared" si="93"/>
        <v>-30096.315026719945</v>
      </c>
      <c r="E1495" s="128">
        <f t="shared" ca="1" si="94"/>
        <v>-45302.394430481567</v>
      </c>
      <c r="F1495" s="128">
        <f t="shared" ca="1" si="95"/>
        <v>50411.282000424108</v>
      </c>
    </row>
    <row r="1496" spans="1:6" x14ac:dyDescent="0.3">
      <c r="A1496" s="73">
        <v>41675</v>
      </c>
      <c r="B1496" s="130">
        <v>1751.6400149999999</v>
      </c>
      <c r="C1496" s="125">
        <f t="shared" si="92"/>
        <v>-5.0529563629729934E-2</v>
      </c>
      <c r="D1496" s="128">
        <f t="shared" si="93"/>
        <v>-50529.563629729935</v>
      </c>
      <c r="E1496" s="128">
        <f t="shared" ca="1" si="94"/>
        <v>-45302.394430481567</v>
      </c>
      <c r="F1496" s="128">
        <f t="shared" ca="1" si="95"/>
        <v>50411.282000424108</v>
      </c>
    </row>
    <row r="1497" spans="1:6" x14ac:dyDescent="0.3">
      <c r="A1497" s="73">
        <v>41674</v>
      </c>
      <c r="B1497" s="130">
        <v>1755.1999510000001</v>
      </c>
      <c r="C1497" s="125">
        <f t="shared" si="92"/>
        <v>-4.8052986031784095E-2</v>
      </c>
      <c r="D1497" s="128">
        <f t="shared" si="93"/>
        <v>-48052.986031784094</v>
      </c>
      <c r="E1497" s="128">
        <f t="shared" ca="1" si="94"/>
        <v>-40062.272581861725</v>
      </c>
      <c r="F1497" s="128">
        <f t="shared" ca="1" si="95"/>
        <v>47714.605385256778</v>
      </c>
    </row>
    <row r="1498" spans="1:6" x14ac:dyDescent="0.3">
      <c r="A1498" s="73">
        <v>41673</v>
      </c>
      <c r="B1498" s="130">
        <v>1741.8900149999999</v>
      </c>
      <c r="C1498" s="125">
        <f t="shared" si="92"/>
        <v>-5.2651296339758291E-2</v>
      </c>
      <c r="D1498" s="128">
        <f t="shared" si="93"/>
        <v>-52651.296339758293</v>
      </c>
      <c r="E1498" s="128">
        <f t="shared" ca="1" si="94"/>
        <v>-36859.848329586384</v>
      </c>
      <c r="F1498" s="128">
        <f t="shared" ca="1" si="95"/>
        <v>44226.27014466581</v>
      </c>
    </row>
    <row r="1499" spans="1:6" x14ac:dyDescent="0.3">
      <c r="A1499" s="73">
        <v>41670</v>
      </c>
      <c r="B1499" s="130">
        <v>1782.589966</v>
      </c>
      <c r="C1499" s="125">
        <f t="shared" si="92"/>
        <v>-3.4292427222431199E-2</v>
      </c>
      <c r="D1499" s="128">
        <f t="shared" si="93"/>
        <v>-34292.427222431201</v>
      </c>
      <c r="E1499" s="128">
        <f t="shared" ca="1" si="94"/>
        <v>-35943.783817518852</v>
      </c>
      <c r="F1499" s="128">
        <f t="shared" ca="1" si="95"/>
        <v>38709.836923576768</v>
      </c>
    </row>
    <row r="1500" spans="1:6" x14ac:dyDescent="0.3">
      <c r="A1500" s="73">
        <v>41669</v>
      </c>
      <c r="B1500" s="130">
        <v>1794.1899410000001</v>
      </c>
      <c r="C1500" s="125">
        <f t="shared" si="92"/>
        <v>-2.931759911566445E-2</v>
      </c>
      <c r="D1500" s="128">
        <f t="shared" si="93"/>
        <v>-29317.599115664449</v>
      </c>
      <c r="E1500" s="128">
        <f t="shared" ca="1" si="94"/>
        <v>-35943.783817518852</v>
      </c>
      <c r="F1500" s="128">
        <f t="shared" ca="1" si="95"/>
        <v>38709.836923576768</v>
      </c>
    </row>
    <row r="1501" spans="1:6" x14ac:dyDescent="0.3">
      <c r="A1501" s="73">
        <v>41668</v>
      </c>
      <c r="B1501" s="130">
        <v>1774.1999510000001</v>
      </c>
      <c r="C1501" s="125">
        <f t="shared" si="92"/>
        <v>-3.5173613190709441E-2</v>
      </c>
      <c r="D1501" s="128">
        <f t="shared" si="93"/>
        <v>-35173.613190709439</v>
      </c>
      <c r="E1501" s="128">
        <f t="shared" ca="1" si="94"/>
        <v>-35943.783817518852</v>
      </c>
      <c r="F1501" s="128">
        <f t="shared" ca="1" si="95"/>
        <v>38709.836923576768</v>
      </c>
    </row>
    <row r="1502" spans="1:6" x14ac:dyDescent="0.3">
      <c r="A1502" s="73">
        <v>41667</v>
      </c>
      <c r="B1502" s="130">
        <v>1792.5</v>
      </c>
      <c r="C1502" s="125">
        <f t="shared" si="92"/>
        <v>-1.4676754463039288E-2</v>
      </c>
      <c r="D1502" s="128">
        <f t="shared" si="93"/>
        <v>-14676.754463039288</v>
      </c>
      <c r="E1502" s="128">
        <f t="shared" ca="1" si="94"/>
        <v>-35943.783817518852</v>
      </c>
      <c r="F1502" s="128">
        <f t="shared" ca="1" si="95"/>
        <v>38709.836923576768</v>
      </c>
    </row>
    <row r="1503" spans="1:6" x14ac:dyDescent="0.3">
      <c r="A1503" s="73">
        <v>41666</v>
      </c>
      <c r="B1503" s="130">
        <v>1781.5600589999999</v>
      </c>
      <c r="C1503" s="125">
        <f t="shared" si="92"/>
        <v>-3.3006364717745096E-2</v>
      </c>
      <c r="D1503" s="128">
        <f t="shared" si="93"/>
        <v>-33006.364717745098</v>
      </c>
      <c r="E1503" s="128">
        <f t="shared" ca="1" si="94"/>
        <v>-35943.783817518852</v>
      </c>
      <c r="F1503" s="128">
        <f t="shared" ca="1" si="95"/>
        <v>38709.836923576768</v>
      </c>
    </row>
    <row r="1504" spans="1:6" x14ac:dyDescent="0.3">
      <c r="A1504" s="73">
        <v>41663</v>
      </c>
      <c r="B1504" s="130">
        <v>1790.290039</v>
      </c>
      <c r="C1504" s="125">
        <f t="shared" si="92"/>
        <v>-2.6026432227246099E-2</v>
      </c>
      <c r="D1504" s="128">
        <f t="shared" si="93"/>
        <v>-26026.4322272461</v>
      </c>
      <c r="E1504" s="128">
        <f t="shared" ca="1" si="94"/>
        <v>-35943.783817518852</v>
      </c>
      <c r="F1504" s="128">
        <f t="shared" ca="1" si="95"/>
        <v>38709.836923576768</v>
      </c>
    </row>
    <row r="1505" spans="1:6" x14ac:dyDescent="0.3">
      <c r="A1505" s="73">
        <v>41662</v>
      </c>
      <c r="B1505" s="130">
        <v>1828.459961</v>
      </c>
      <c r="C1505" s="125">
        <f t="shared" si="92"/>
        <v>-4.9143282679868783E-3</v>
      </c>
      <c r="D1505" s="128">
        <f t="shared" si="93"/>
        <v>-4914.328267986878</v>
      </c>
      <c r="E1505" s="128">
        <f t="shared" ca="1" si="94"/>
        <v>-35943.783817518852</v>
      </c>
      <c r="F1505" s="128">
        <f t="shared" ca="1" si="95"/>
        <v>38709.836923576768</v>
      </c>
    </row>
    <row r="1506" spans="1:6" x14ac:dyDescent="0.3">
      <c r="A1506" s="73">
        <v>41661</v>
      </c>
      <c r="B1506" s="130">
        <v>1844.8599850000001</v>
      </c>
      <c r="C1506" s="125">
        <f t="shared" si="92"/>
        <v>3.7978431567953219E-3</v>
      </c>
      <c r="D1506" s="128">
        <f t="shared" si="93"/>
        <v>3797.8431567953221</v>
      </c>
      <c r="E1506" s="128">
        <f t="shared" ca="1" si="94"/>
        <v>-35943.783817518852</v>
      </c>
      <c r="F1506" s="128">
        <f t="shared" ca="1" si="95"/>
        <v>38709.836923576768</v>
      </c>
    </row>
    <row r="1507" spans="1:6" x14ac:dyDescent="0.3">
      <c r="A1507" s="73">
        <v>41660</v>
      </c>
      <c r="B1507" s="130">
        <v>1843.8000489999999</v>
      </c>
      <c r="C1507" s="125">
        <f t="shared" si="92"/>
        <v>9.3224811079393177E-3</v>
      </c>
      <c r="D1507" s="128">
        <f t="shared" si="93"/>
        <v>9322.4811079393185</v>
      </c>
      <c r="E1507" s="128">
        <f t="shared" ca="1" si="94"/>
        <v>-35943.783817518852</v>
      </c>
      <c r="F1507" s="128">
        <f t="shared" ca="1" si="95"/>
        <v>38709.836923576768</v>
      </c>
    </row>
    <row r="1508" spans="1:6" x14ac:dyDescent="0.3">
      <c r="A1508" s="73">
        <v>41656</v>
      </c>
      <c r="B1508" s="130">
        <v>1838.6999510000001</v>
      </c>
      <c r="C1508" s="125">
        <f t="shared" si="92"/>
        <v>4.0024440828518859E-3</v>
      </c>
      <c r="D1508" s="128">
        <f t="shared" si="93"/>
        <v>4002.4440828518859</v>
      </c>
      <c r="E1508" s="128">
        <f t="shared" ca="1" si="94"/>
        <v>-35943.783817518852</v>
      </c>
      <c r="F1508" s="128">
        <f t="shared" ca="1" si="95"/>
        <v>38709.836923576768</v>
      </c>
    </row>
    <row r="1509" spans="1:6" x14ac:dyDescent="0.3">
      <c r="A1509" s="73">
        <v>41655</v>
      </c>
      <c r="B1509" s="130">
        <v>1845.8900149999999</v>
      </c>
      <c r="C1509" s="125">
        <f t="shared" si="92"/>
        <v>7.5928968394074481E-3</v>
      </c>
      <c r="D1509" s="128">
        <f t="shared" si="93"/>
        <v>7592.8968394074482</v>
      </c>
      <c r="E1509" s="128">
        <f t="shared" ca="1" si="94"/>
        <v>-35943.783817518852</v>
      </c>
      <c r="F1509" s="128">
        <f t="shared" ca="1" si="95"/>
        <v>38709.836923576768</v>
      </c>
    </row>
    <row r="1510" spans="1:6" x14ac:dyDescent="0.3">
      <c r="A1510" s="73">
        <v>41654</v>
      </c>
      <c r="B1510" s="130">
        <v>1848.380005</v>
      </c>
      <c r="C1510" s="125">
        <f t="shared" si="92"/>
        <v>1.083122344258669E-5</v>
      </c>
      <c r="D1510" s="128">
        <f t="shared" si="93"/>
        <v>10.83122344258669</v>
      </c>
      <c r="E1510" s="128">
        <f t="shared" ca="1" si="94"/>
        <v>-35943.783817518852</v>
      </c>
      <c r="F1510" s="128">
        <f t="shared" ca="1" si="95"/>
        <v>38709.836923576768</v>
      </c>
    </row>
    <row r="1511" spans="1:6" x14ac:dyDescent="0.3">
      <c r="A1511" s="73">
        <v>41653</v>
      </c>
      <c r="B1511" s="130">
        <v>1838.880005</v>
      </c>
      <c r="C1511" s="125">
        <f t="shared" si="92"/>
        <v>-1.1894936445832061E-3</v>
      </c>
      <c r="D1511" s="128">
        <f t="shared" si="93"/>
        <v>-1189.4936445832061</v>
      </c>
      <c r="E1511" s="128">
        <f t="shared" ca="1" si="94"/>
        <v>-35943.783817518852</v>
      </c>
      <c r="F1511" s="128">
        <f t="shared" ca="1" si="95"/>
        <v>38709.836923576768</v>
      </c>
    </row>
    <row r="1512" spans="1:6" x14ac:dyDescent="0.3">
      <c r="A1512" s="73">
        <v>41652</v>
      </c>
      <c r="B1512" s="130">
        <v>1819.1999510000001</v>
      </c>
      <c r="C1512" s="125">
        <f t="shared" si="92"/>
        <v>-1.2056083800724426E-2</v>
      </c>
      <c r="D1512" s="128">
        <f t="shared" si="93"/>
        <v>-12056.083800724426</v>
      </c>
      <c r="E1512" s="128">
        <f t="shared" ca="1" si="94"/>
        <v>-35943.783817518852</v>
      </c>
      <c r="F1512" s="128">
        <f t="shared" ca="1" si="95"/>
        <v>38709.836923576768</v>
      </c>
    </row>
    <row r="1513" spans="1:6" x14ac:dyDescent="0.3">
      <c r="A1513" s="73">
        <v>41649</v>
      </c>
      <c r="B1513" s="130">
        <v>1842.369995</v>
      </c>
      <c r="C1513" s="125">
        <f t="shared" si="92"/>
        <v>1.8999522057305818E-4</v>
      </c>
      <c r="D1513" s="128">
        <f t="shared" si="93"/>
        <v>189.99522057305819</v>
      </c>
      <c r="E1513" s="128">
        <f t="shared" ca="1" si="94"/>
        <v>-35943.783817518852</v>
      </c>
      <c r="F1513" s="128">
        <f t="shared" ca="1" si="95"/>
        <v>38709.836923576768</v>
      </c>
    </row>
    <row r="1514" spans="1:6" x14ac:dyDescent="0.3">
      <c r="A1514" s="73">
        <v>41648</v>
      </c>
      <c r="B1514" s="130">
        <v>1838.130005</v>
      </c>
      <c r="C1514" s="125">
        <f t="shared" si="92"/>
        <v>2.6236877040990425E-3</v>
      </c>
      <c r="D1514" s="128">
        <f t="shared" si="93"/>
        <v>2623.6877040990425</v>
      </c>
      <c r="E1514" s="128">
        <f t="shared" ca="1" si="94"/>
        <v>-35943.783817518852</v>
      </c>
      <c r="F1514" s="128">
        <f t="shared" ca="1" si="95"/>
        <v>38709.836923576768</v>
      </c>
    </row>
    <row r="1515" spans="1:6" x14ac:dyDescent="0.3">
      <c r="A1515" s="73">
        <v>41647</v>
      </c>
      <c r="B1515" s="130">
        <v>1837.48999</v>
      </c>
      <c r="C1515" s="125">
        <f t="shared" si="92"/>
        <v>5.1969650008860668E-3</v>
      </c>
      <c r="D1515" s="128">
        <f t="shared" si="93"/>
        <v>5196.9650008860672</v>
      </c>
      <c r="E1515" s="128">
        <f t="shared" ca="1" si="94"/>
        <v>-35943.783817518852</v>
      </c>
      <c r="F1515" s="128">
        <f t="shared" ca="1" si="95"/>
        <v>38709.836923576768</v>
      </c>
    </row>
    <row r="1516" spans="1:6" x14ac:dyDescent="0.3">
      <c r="A1516" s="73">
        <v>41646</v>
      </c>
      <c r="B1516" s="130">
        <v>1837.880005</v>
      </c>
      <c r="C1516" s="125">
        <f t="shared" si="92"/>
        <v>1.0757215221132377E-2</v>
      </c>
      <c r="D1516" s="128">
        <f t="shared" si="93"/>
        <v>10757.215221132377</v>
      </c>
      <c r="E1516" s="128">
        <f t="shared" ca="1" si="94"/>
        <v>-35943.783817518852</v>
      </c>
      <c r="F1516" s="128">
        <f t="shared" ca="1" si="95"/>
        <v>38709.836923576768</v>
      </c>
    </row>
    <row r="1517" spans="1:6" x14ac:dyDescent="0.3">
      <c r="A1517" s="73">
        <v>41645</v>
      </c>
      <c r="B1517" s="130">
        <v>1826.7700199999999</v>
      </c>
      <c r="C1517" s="125">
        <f t="shared" si="92"/>
        <v>9.4883091444073475E-3</v>
      </c>
      <c r="D1517" s="128">
        <f t="shared" si="93"/>
        <v>9488.309144407347</v>
      </c>
      <c r="E1517" s="128">
        <f t="shared" ca="1" si="94"/>
        <v>-35943.783817518852</v>
      </c>
      <c r="F1517" s="128">
        <f t="shared" ca="1" si="95"/>
        <v>38709.836923576768</v>
      </c>
    </row>
    <row r="1518" spans="1:6" x14ac:dyDescent="0.3">
      <c r="A1518" s="73">
        <v>41642</v>
      </c>
      <c r="B1518" s="130">
        <v>1831.369995</v>
      </c>
      <c r="C1518" s="125">
        <f t="shared" si="92"/>
        <v>1.1443388134293686E-2</v>
      </c>
      <c r="D1518" s="128">
        <f t="shared" si="93"/>
        <v>11443.388134293686</v>
      </c>
      <c r="E1518" s="128">
        <f t="shared" ca="1" si="94"/>
        <v>-35943.783817518852</v>
      </c>
      <c r="F1518" s="128">
        <f t="shared" ca="1" si="95"/>
        <v>38709.836923576768</v>
      </c>
    </row>
    <row r="1519" spans="1:6" x14ac:dyDescent="0.3">
      <c r="A1519" s="73">
        <v>41641</v>
      </c>
      <c r="B1519" s="130">
        <v>1831.9799800000001</v>
      </c>
      <c r="C1519" s="125">
        <f t="shared" si="92"/>
        <v>2.8624357102751352E-2</v>
      </c>
      <c r="D1519" s="128">
        <f t="shared" si="93"/>
        <v>28624.357102751354</v>
      </c>
      <c r="E1519" s="128">
        <f t="shared" ca="1" si="94"/>
        <v>-35943.783817518852</v>
      </c>
      <c r="F1519" s="128">
        <f t="shared" ca="1" si="95"/>
        <v>38709.836923576768</v>
      </c>
    </row>
    <row r="1520" spans="1:6" x14ac:dyDescent="0.3">
      <c r="A1520" s="73">
        <v>41639</v>
      </c>
      <c r="B1520" s="130">
        <v>1848.3599850000001</v>
      </c>
      <c r="C1520" s="125">
        <f t="shared" si="92"/>
        <v>3.4603168499152792E-2</v>
      </c>
      <c r="D1520" s="128">
        <f t="shared" si="93"/>
        <v>34603.168499152795</v>
      </c>
      <c r="E1520" s="128">
        <f t="shared" ca="1" si="94"/>
        <v>-35943.783817518852</v>
      </c>
      <c r="F1520" s="128">
        <f t="shared" ca="1" si="95"/>
        <v>38709.836923576768</v>
      </c>
    </row>
    <row r="1521" spans="1:6" x14ac:dyDescent="0.3">
      <c r="A1521" s="73">
        <v>41638</v>
      </c>
      <c r="B1521" s="130">
        <v>1841.0699460000001</v>
      </c>
      <c r="C1521" s="125">
        <f t="shared" si="92"/>
        <v>3.7035577811279863E-2</v>
      </c>
      <c r="D1521" s="128">
        <f t="shared" si="93"/>
        <v>37035.577811279865</v>
      </c>
      <c r="E1521" s="128">
        <f t="shared" ca="1" si="94"/>
        <v>-35943.783817518852</v>
      </c>
      <c r="F1521" s="128">
        <f t="shared" ca="1" si="95"/>
        <v>38709.836923576768</v>
      </c>
    </row>
    <row r="1522" spans="1:6" x14ac:dyDescent="0.3">
      <c r="A1522" s="73">
        <v>41635</v>
      </c>
      <c r="B1522" s="130">
        <v>1841.400024</v>
      </c>
      <c r="C1522" s="125">
        <f t="shared" si="92"/>
        <v>3.7116318783441349E-2</v>
      </c>
      <c r="D1522" s="128">
        <f t="shared" si="93"/>
        <v>37116.318783441347</v>
      </c>
      <c r="E1522" s="128">
        <f t="shared" ca="1" si="94"/>
        <v>-35943.783817518852</v>
      </c>
      <c r="F1522" s="128">
        <f t="shared" ca="1" si="95"/>
        <v>38709.836923576768</v>
      </c>
    </row>
    <row r="1523" spans="1:6" x14ac:dyDescent="0.3">
      <c r="A1523" s="73">
        <v>41634</v>
      </c>
      <c r="B1523" s="130">
        <v>1842.0200199999999</v>
      </c>
      <c r="C1523" s="125">
        <f t="shared" si="92"/>
        <v>3.3553685837358405E-2</v>
      </c>
      <c r="D1523" s="128">
        <f t="shared" si="93"/>
        <v>33553.685837358404</v>
      </c>
      <c r="E1523" s="128">
        <f t="shared" ca="1" si="94"/>
        <v>-35943.783817518852</v>
      </c>
      <c r="F1523" s="128">
        <f t="shared" ca="1" si="95"/>
        <v>38709.836923576768</v>
      </c>
    </row>
    <row r="1524" spans="1:6" x14ac:dyDescent="0.3">
      <c r="A1524" s="73">
        <v>41632</v>
      </c>
      <c r="B1524" s="130">
        <v>1833.3199460000001</v>
      </c>
      <c r="C1524" s="125">
        <f t="shared" si="92"/>
        <v>1.7030739193592437E-2</v>
      </c>
      <c r="D1524" s="128">
        <f t="shared" si="93"/>
        <v>17030.739193592435</v>
      </c>
      <c r="E1524" s="128">
        <f t="shared" ca="1" si="94"/>
        <v>-35943.783817518852</v>
      </c>
      <c r="F1524" s="128">
        <f t="shared" ca="1" si="95"/>
        <v>38709.836923576768</v>
      </c>
    </row>
    <row r="1525" spans="1:6" x14ac:dyDescent="0.3">
      <c r="A1525" s="73">
        <v>41631</v>
      </c>
      <c r="B1525" s="130">
        <v>1827.98999</v>
      </c>
      <c r="C1525" s="125">
        <f t="shared" si="92"/>
        <v>1.0849546859463377E-2</v>
      </c>
      <c r="D1525" s="128">
        <f t="shared" si="93"/>
        <v>10849.546859463377</v>
      </c>
      <c r="E1525" s="128">
        <f t="shared" ca="1" si="94"/>
        <v>-35943.783817518852</v>
      </c>
      <c r="F1525" s="128">
        <f t="shared" ca="1" si="95"/>
        <v>38709.836923576768</v>
      </c>
    </row>
    <row r="1526" spans="1:6" x14ac:dyDescent="0.3">
      <c r="A1526" s="73">
        <v>41628</v>
      </c>
      <c r="B1526" s="130">
        <v>1818.3199460000001</v>
      </c>
      <c r="C1526" s="125">
        <f t="shared" si="92"/>
        <v>7.3292634988808558E-3</v>
      </c>
      <c r="D1526" s="128">
        <f t="shared" si="93"/>
        <v>7329.2634988808559</v>
      </c>
      <c r="E1526" s="128">
        <f t="shared" ca="1" si="94"/>
        <v>-35943.783817518852</v>
      </c>
      <c r="F1526" s="128">
        <f t="shared" ca="1" si="95"/>
        <v>38709.836923576768</v>
      </c>
    </row>
    <row r="1527" spans="1:6" x14ac:dyDescent="0.3">
      <c r="A1527" s="73">
        <v>41627</v>
      </c>
      <c r="B1527" s="130">
        <v>1809.599976</v>
      </c>
      <c r="C1527" s="125">
        <f t="shared" si="92"/>
        <v>1.3764444631648276E-2</v>
      </c>
      <c r="D1527" s="128">
        <f t="shared" si="93"/>
        <v>13764.444631648275</v>
      </c>
      <c r="E1527" s="128">
        <f t="shared" ca="1" si="94"/>
        <v>-35943.783817518852</v>
      </c>
      <c r="F1527" s="128">
        <f t="shared" ca="1" si="95"/>
        <v>38709.836923576768</v>
      </c>
    </row>
    <row r="1528" spans="1:6" x14ac:dyDescent="0.3">
      <c r="A1528" s="73">
        <v>41626</v>
      </c>
      <c r="B1528" s="130">
        <v>1810.650024</v>
      </c>
      <c r="C1528" s="125">
        <f t="shared" si="92"/>
        <v>9.950839415721946E-3</v>
      </c>
      <c r="D1528" s="128">
        <f t="shared" si="93"/>
        <v>9950.8394157219464</v>
      </c>
      <c r="E1528" s="128">
        <f t="shared" ca="1" si="94"/>
        <v>-35943.783817518852</v>
      </c>
      <c r="F1528" s="128">
        <f t="shared" ca="1" si="95"/>
        <v>38709.836923576768</v>
      </c>
    </row>
    <row r="1529" spans="1:6" x14ac:dyDescent="0.3">
      <c r="A1529" s="73">
        <v>41625</v>
      </c>
      <c r="B1529" s="130">
        <v>1781</v>
      </c>
      <c r="C1529" s="125">
        <f t="shared" si="92"/>
        <v>-7.8823629283476526E-3</v>
      </c>
      <c r="D1529" s="128">
        <f t="shared" si="93"/>
        <v>-7882.362928347653</v>
      </c>
      <c r="E1529" s="128">
        <f t="shared" ca="1" si="94"/>
        <v>-35943.783817518852</v>
      </c>
      <c r="F1529" s="128">
        <f t="shared" ca="1" si="95"/>
        <v>38709.836923576768</v>
      </c>
    </row>
    <row r="1530" spans="1:6" x14ac:dyDescent="0.3">
      <c r="A1530" s="73">
        <v>41624</v>
      </c>
      <c r="B1530" s="130">
        <v>1786.540039</v>
      </c>
      <c r="C1530" s="125">
        <f t="shared" si="92"/>
        <v>-7.9737824469039431E-3</v>
      </c>
      <c r="D1530" s="128">
        <f t="shared" si="93"/>
        <v>-7973.7824469039433</v>
      </c>
      <c r="E1530" s="128">
        <f t="shared" ca="1" si="94"/>
        <v>-35943.783817518852</v>
      </c>
      <c r="F1530" s="128">
        <f t="shared" ca="1" si="95"/>
        <v>38709.836923576768</v>
      </c>
    </row>
    <row r="1531" spans="1:6" x14ac:dyDescent="0.3">
      <c r="A1531" s="73">
        <v>41621</v>
      </c>
      <c r="B1531" s="130">
        <v>1775.3199460000001</v>
      </c>
      <c r="C1531" s="125">
        <f t="shared" si="92"/>
        <v>-1.6884451854745075E-2</v>
      </c>
      <c r="D1531" s="128">
        <f t="shared" si="93"/>
        <v>-16884.451854745075</v>
      </c>
      <c r="E1531" s="128">
        <f t="shared" ca="1" si="94"/>
        <v>-35943.783817518852</v>
      </c>
      <c r="F1531" s="128">
        <f t="shared" ca="1" si="95"/>
        <v>38709.836923576768</v>
      </c>
    </row>
    <row r="1532" spans="1:6" x14ac:dyDescent="0.3">
      <c r="A1532" s="73">
        <v>41620</v>
      </c>
      <c r="B1532" s="130">
        <v>1775.5</v>
      </c>
      <c r="C1532" s="125">
        <f t="shared" si="92"/>
        <v>-1.7557245259953058E-2</v>
      </c>
      <c r="D1532" s="128">
        <f t="shared" si="93"/>
        <v>-17557.245259953059</v>
      </c>
      <c r="E1532" s="128">
        <f t="shared" ca="1" si="94"/>
        <v>-35943.783817518852</v>
      </c>
      <c r="F1532" s="128">
        <f t="shared" ca="1" si="95"/>
        <v>38709.836923576768</v>
      </c>
    </row>
    <row r="1533" spans="1:6" x14ac:dyDescent="0.3">
      <c r="A1533" s="73">
        <v>41619</v>
      </c>
      <c r="B1533" s="130">
        <v>1782.219971</v>
      </c>
      <c r="C1533" s="125">
        <f t="shared" si="92"/>
        <v>-1.138817306892248E-2</v>
      </c>
      <c r="D1533" s="128">
        <f t="shared" si="93"/>
        <v>-11388.173068922481</v>
      </c>
      <c r="E1533" s="128">
        <f t="shared" ca="1" si="94"/>
        <v>-35943.783817518852</v>
      </c>
      <c r="F1533" s="128">
        <f t="shared" ca="1" si="95"/>
        <v>38709.836923576768</v>
      </c>
    </row>
    <row r="1534" spans="1:6" x14ac:dyDescent="0.3">
      <c r="A1534" s="73">
        <v>41618</v>
      </c>
      <c r="B1534" s="130">
        <v>1802.619995</v>
      </c>
      <c r="C1534" s="125">
        <f t="shared" si="92"/>
        <v>7.7679087453708107E-5</v>
      </c>
      <c r="D1534" s="128">
        <f t="shared" si="93"/>
        <v>77.679087453708107</v>
      </c>
      <c r="E1534" s="128">
        <f t="shared" ca="1" si="94"/>
        <v>-35943.783817518852</v>
      </c>
      <c r="F1534" s="128">
        <f t="shared" ca="1" si="95"/>
        <v>38709.836923576768</v>
      </c>
    </row>
    <row r="1535" spans="1:6" x14ac:dyDescent="0.3">
      <c r="A1535" s="73">
        <v>41617</v>
      </c>
      <c r="B1535" s="130">
        <v>1808.369995</v>
      </c>
      <c r="C1535" s="125">
        <f t="shared" si="92"/>
        <v>2.0002576409037243E-3</v>
      </c>
      <c r="D1535" s="128">
        <f t="shared" si="93"/>
        <v>2000.2576409037242</v>
      </c>
      <c r="E1535" s="128">
        <f t="shared" ca="1" si="94"/>
        <v>-35943.783817518852</v>
      </c>
      <c r="F1535" s="128">
        <f t="shared" ca="1" si="95"/>
        <v>38709.836923576768</v>
      </c>
    </row>
    <row r="1536" spans="1:6" x14ac:dyDescent="0.3">
      <c r="A1536" s="73">
        <v>41614</v>
      </c>
      <c r="B1536" s="130">
        <v>1805.089966</v>
      </c>
      <c r="C1536" s="125">
        <f t="shared" si="92"/>
        <v>5.1451903686190459E-3</v>
      </c>
      <c r="D1536" s="128">
        <f t="shared" si="93"/>
        <v>5145.1903686190462</v>
      </c>
      <c r="E1536" s="128">
        <f t="shared" ca="1" si="94"/>
        <v>-35943.783817518852</v>
      </c>
      <c r="F1536" s="128">
        <f t="shared" ca="1" si="95"/>
        <v>38709.836923576768</v>
      </c>
    </row>
    <row r="1537" spans="1:6" x14ac:dyDescent="0.3">
      <c r="A1537" s="73">
        <v>41613</v>
      </c>
      <c r="B1537" s="130">
        <v>1785.030029</v>
      </c>
      <c r="C1537" s="125">
        <f t="shared" si="92"/>
        <v>2.0546175192537319E-3</v>
      </c>
      <c r="D1537" s="128">
        <f t="shared" si="93"/>
        <v>2054.6175192537321</v>
      </c>
      <c r="E1537" s="128">
        <f t="shared" ca="1" si="94"/>
        <v>-35943.783817518852</v>
      </c>
      <c r="F1537" s="128">
        <f t="shared" ca="1" si="95"/>
        <v>38709.836923576768</v>
      </c>
    </row>
    <row r="1538" spans="1:6" x14ac:dyDescent="0.3">
      <c r="A1538" s="73">
        <v>41612</v>
      </c>
      <c r="B1538" s="130">
        <v>1792.8100589999999</v>
      </c>
      <c r="C1538" s="125">
        <f t="shared" si="92"/>
        <v>2.7631002331351961E-3</v>
      </c>
      <c r="D1538" s="128">
        <f t="shared" si="93"/>
        <v>2763.100233135196</v>
      </c>
      <c r="E1538" s="128">
        <f t="shared" ca="1" si="94"/>
        <v>-35943.783817518852</v>
      </c>
      <c r="F1538" s="128">
        <f t="shared" ca="1" si="95"/>
        <v>38709.836923576768</v>
      </c>
    </row>
    <row r="1539" spans="1:6" x14ac:dyDescent="0.3">
      <c r="A1539" s="73">
        <v>41611</v>
      </c>
      <c r="B1539" s="130">
        <v>1795.150024</v>
      </c>
      <c r="C1539" s="125">
        <f t="shared" si="92"/>
        <v>2.0206164236167279E-3</v>
      </c>
      <c r="D1539" s="128">
        <f t="shared" si="93"/>
        <v>2020.6164236167278</v>
      </c>
      <c r="E1539" s="128">
        <f t="shared" ca="1" si="94"/>
        <v>-35943.783817518852</v>
      </c>
      <c r="F1539" s="128">
        <f t="shared" ca="1" si="95"/>
        <v>38709.836923576768</v>
      </c>
    </row>
    <row r="1540" spans="1:6" x14ac:dyDescent="0.3">
      <c r="A1540" s="73">
        <v>41610</v>
      </c>
      <c r="B1540" s="130">
        <v>1800.900024</v>
      </c>
      <c r="C1540" s="125">
        <f t="shared" si="92"/>
        <v>1.5126238298270867E-3</v>
      </c>
      <c r="D1540" s="128">
        <f t="shared" si="93"/>
        <v>1512.6238298270866</v>
      </c>
      <c r="E1540" s="128">
        <f t="shared" ca="1" si="94"/>
        <v>-35943.783817518852</v>
      </c>
      <c r="F1540" s="128">
        <f t="shared" ca="1" si="95"/>
        <v>38709.836923576768</v>
      </c>
    </row>
    <row r="1541" spans="1:6" x14ac:dyDescent="0.3">
      <c r="A1541" s="73">
        <v>41607</v>
      </c>
      <c r="B1541" s="130">
        <v>1805.8100589999999</v>
      </c>
      <c r="C1541" s="125">
        <f t="shared" si="92"/>
        <v>8.4831310062523091E-3</v>
      </c>
      <c r="D1541" s="128">
        <f t="shared" si="93"/>
        <v>8483.1310062523098</v>
      </c>
      <c r="E1541" s="128">
        <f t="shared" ca="1" si="94"/>
        <v>-35943.783817518852</v>
      </c>
      <c r="F1541" s="128">
        <f t="shared" ca="1" si="95"/>
        <v>38709.836923576768</v>
      </c>
    </row>
    <row r="1542" spans="1:6" x14ac:dyDescent="0.3">
      <c r="A1542" s="73">
        <v>41605</v>
      </c>
      <c r="B1542" s="130">
        <v>1807.2299800000001</v>
      </c>
      <c r="C1542" s="125">
        <f t="shared" si="92"/>
        <v>1.4158237934904561E-2</v>
      </c>
      <c r="D1542" s="128">
        <f t="shared" si="93"/>
        <v>14158.23793490456</v>
      </c>
      <c r="E1542" s="128">
        <f t="shared" ca="1" si="94"/>
        <v>-35943.783817518852</v>
      </c>
      <c r="F1542" s="128">
        <f t="shared" ca="1" si="95"/>
        <v>38709.836923576768</v>
      </c>
    </row>
    <row r="1543" spans="1:6" x14ac:dyDescent="0.3">
      <c r="A1543" s="73">
        <v>41604</v>
      </c>
      <c r="B1543" s="130">
        <v>1802.75</v>
      </c>
      <c r="C1543" s="125">
        <f t="shared" si="92"/>
        <v>1.9833828425909417E-2</v>
      </c>
      <c r="D1543" s="128">
        <f t="shared" si="93"/>
        <v>19833.828425909418</v>
      </c>
      <c r="E1543" s="128">
        <f t="shared" ca="1" si="94"/>
        <v>-35943.783817518852</v>
      </c>
      <c r="F1543" s="128">
        <f t="shared" ca="1" si="95"/>
        <v>38709.836923576768</v>
      </c>
    </row>
    <row r="1544" spans="1:6" x14ac:dyDescent="0.3">
      <c r="A1544" s="73">
        <v>41603</v>
      </c>
      <c r="B1544" s="130">
        <v>1802.4799800000001</v>
      </c>
      <c r="C1544" s="125">
        <f t="shared" ref="C1544:C1607" si="96">B1544/B1554-1</f>
        <v>1.7264031481096342E-2</v>
      </c>
      <c r="D1544" s="128">
        <f t="shared" ref="D1544:D1607" si="97">C1544*$B$5</f>
        <v>17264.031481096343</v>
      </c>
      <c r="E1544" s="128">
        <f t="shared" ref="E1544:E1607" ca="1" si="98">_xlfn.PERCENTILE.INC(OFFSET(D1544,0,0,Window),1-VaRLevel)</f>
        <v>-35943.783817518852</v>
      </c>
      <c r="F1544" s="128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0">
        <v>1804.76001</v>
      </c>
      <c r="C1545" s="125">
        <f t="shared" si="96"/>
        <v>1.9287152613679526E-2</v>
      </c>
      <c r="D1545" s="128">
        <f t="shared" si="97"/>
        <v>19287.152613679526</v>
      </c>
      <c r="E1545" s="128">
        <f t="shared" ca="1" si="98"/>
        <v>-35943.783817518852</v>
      </c>
      <c r="F1545" s="128">
        <f t="shared" ca="1" si="99"/>
        <v>38709.836923576768</v>
      </c>
    </row>
    <row r="1546" spans="1:6" x14ac:dyDescent="0.3">
      <c r="A1546" s="73">
        <v>41599</v>
      </c>
      <c r="B1546" s="130">
        <v>1795.849976</v>
      </c>
      <c r="C1546" s="125">
        <f t="shared" si="96"/>
        <v>2.7873938317274138E-2</v>
      </c>
      <c r="D1546" s="128">
        <f t="shared" si="97"/>
        <v>27873.93831727414</v>
      </c>
      <c r="E1546" s="128">
        <f t="shared" ca="1" si="98"/>
        <v>-35943.783817518852</v>
      </c>
      <c r="F1546" s="128">
        <f t="shared" ca="1" si="99"/>
        <v>38709.836923576768</v>
      </c>
    </row>
    <row r="1547" spans="1:6" x14ac:dyDescent="0.3">
      <c r="A1547" s="73">
        <v>41598</v>
      </c>
      <c r="B1547" s="130">
        <v>1781.369995</v>
      </c>
      <c r="C1547" s="125">
        <f t="shared" si="96"/>
        <v>6.1451943029624534E-3</v>
      </c>
      <c r="D1547" s="128">
        <f t="shared" si="97"/>
        <v>6145.1943029624535</v>
      </c>
      <c r="E1547" s="128">
        <f t="shared" ca="1" si="98"/>
        <v>-35943.783817518852</v>
      </c>
      <c r="F1547" s="128">
        <f t="shared" ca="1" si="99"/>
        <v>38709.836923576768</v>
      </c>
    </row>
    <row r="1548" spans="1:6" x14ac:dyDescent="0.3">
      <c r="A1548" s="73">
        <v>41597</v>
      </c>
      <c r="B1548" s="130">
        <v>1787.869995</v>
      </c>
      <c r="C1548" s="125">
        <f t="shared" si="96"/>
        <v>1.4123907048669837E-2</v>
      </c>
      <c r="D1548" s="128">
        <f t="shared" si="97"/>
        <v>14123.907048669837</v>
      </c>
      <c r="E1548" s="128">
        <f t="shared" ca="1" si="98"/>
        <v>-35943.783817518852</v>
      </c>
      <c r="F1548" s="128">
        <f t="shared" ca="1" si="99"/>
        <v>38709.836923576768</v>
      </c>
    </row>
    <row r="1549" spans="1:6" x14ac:dyDescent="0.3">
      <c r="A1549" s="73">
        <v>41596</v>
      </c>
      <c r="B1549" s="130">
        <v>1791.530029</v>
      </c>
      <c r="C1549" s="125">
        <f t="shared" si="96"/>
        <v>1.3348930262599756E-2</v>
      </c>
      <c r="D1549" s="128">
        <f t="shared" si="97"/>
        <v>13348.930262599757</v>
      </c>
      <c r="E1549" s="128">
        <f t="shared" ca="1" si="98"/>
        <v>-35943.783817518852</v>
      </c>
      <c r="F1549" s="128">
        <f t="shared" ca="1" si="99"/>
        <v>38709.836923576768</v>
      </c>
    </row>
    <row r="1550" spans="1:6" x14ac:dyDescent="0.3">
      <c r="A1550" s="73">
        <v>41593</v>
      </c>
      <c r="B1550" s="130">
        <v>1798.1800539999999</v>
      </c>
      <c r="C1550" s="125">
        <f t="shared" si="96"/>
        <v>2.0742057792096702E-2</v>
      </c>
      <c r="D1550" s="128">
        <f t="shared" si="97"/>
        <v>20742.057792096701</v>
      </c>
      <c r="E1550" s="128">
        <f t="shared" ca="1" si="98"/>
        <v>-35943.783817518852</v>
      </c>
      <c r="F1550" s="128">
        <f t="shared" ca="1" si="99"/>
        <v>38709.836923576768</v>
      </c>
    </row>
    <row r="1551" spans="1:6" x14ac:dyDescent="0.3">
      <c r="A1551" s="73">
        <v>41592</v>
      </c>
      <c r="B1551" s="130">
        <v>1790.619995</v>
      </c>
      <c r="C1551" s="125">
        <f t="shared" si="96"/>
        <v>1.9401753016345502E-2</v>
      </c>
      <c r="D1551" s="128">
        <f t="shared" si="97"/>
        <v>19401.753016345501</v>
      </c>
      <c r="E1551" s="128">
        <f t="shared" ca="1" si="98"/>
        <v>-35943.783817518852</v>
      </c>
      <c r="F1551" s="128">
        <f t="shared" ca="1" si="99"/>
        <v>38709.836923576768</v>
      </c>
    </row>
    <row r="1552" spans="1:6" x14ac:dyDescent="0.3">
      <c r="A1552" s="73">
        <v>41591</v>
      </c>
      <c r="B1552" s="130">
        <v>1782</v>
      </c>
      <c r="C1552" s="125">
        <f t="shared" si="96"/>
        <v>1.0599350298381216E-2</v>
      </c>
      <c r="D1552" s="128">
        <f t="shared" si="97"/>
        <v>10599.350298381216</v>
      </c>
      <c r="E1552" s="128">
        <f t="shared" ca="1" si="98"/>
        <v>-36859.848329586384</v>
      </c>
      <c r="F1552" s="128">
        <f t="shared" ca="1" si="99"/>
        <v>39479.295317536722</v>
      </c>
    </row>
    <row r="1553" spans="1:6" x14ac:dyDescent="0.3">
      <c r="A1553" s="73">
        <v>41590</v>
      </c>
      <c r="B1553" s="130">
        <v>1767.6899410000001</v>
      </c>
      <c r="C1553" s="125">
        <f t="shared" si="96"/>
        <v>-2.4041367520543089E-3</v>
      </c>
      <c r="D1553" s="128">
        <f t="shared" si="97"/>
        <v>-2404.136752054309</v>
      </c>
      <c r="E1553" s="128">
        <f t="shared" ca="1" si="98"/>
        <v>-38007.399999674715</v>
      </c>
      <c r="F1553" s="128">
        <f t="shared" ca="1" si="99"/>
        <v>44289.216690347872</v>
      </c>
    </row>
    <row r="1554" spans="1:6" x14ac:dyDescent="0.3">
      <c r="A1554" s="73">
        <v>41589</v>
      </c>
      <c r="B1554" s="130">
        <v>1771.8900149999999</v>
      </c>
      <c r="C1554" s="125">
        <f t="shared" si="96"/>
        <v>5.5501813639629027E-3</v>
      </c>
      <c r="D1554" s="128">
        <f t="shared" si="97"/>
        <v>5550.1813639629027</v>
      </c>
      <c r="E1554" s="128">
        <f t="shared" ca="1" si="98"/>
        <v>-39287.404542451623</v>
      </c>
      <c r="F1554" s="128">
        <f t="shared" ca="1" si="99"/>
        <v>44862.440666871138</v>
      </c>
    </row>
    <row r="1555" spans="1:6" x14ac:dyDescent="0.3">
      <c r="A1555" s="73">
        <v>41586</v>
      </c>
      <c r="B1555" s="130">
        <v>1770.6099850000001</v>
      </c>
      <c r="C1555" s="125">
        <f t="shared" si="96"/>
        <v>6.1598759365160127E-3</v>
      </c>
      <c r="D1555" s="128">
        <f t="shared" si="97"/>
        <v>6159.8759365160131</v>
      </c>
      <c r="E1555" s="128">
        <f t="shared" ca="1" si="98"/>
        <v>-39287.404542451623</v>
      </c>
      <c r="F1555" s="128">
        <f t="shared" ca="1" si="99"/>
        <v>44862.440666871138</v>
      </c>
    </row>
    <row r="1556" spans="1:6" x14ac:dyDescent="0.3">
      <c r="A1556" s="73">
        <v>41585</v>
      </c>
      <c r="B1556" s="130">
        <v>1747.150024</v>
      </c>
      <c r="C1556" s="125">
        <f t="shared" si="96"/>
        <v>-2.8080625498041467E-3</v>
      </c>
      <c r="D1556" s="128">
        <f t="shared" si="97"/>
        <v>-2808.0625498041468</v>
      </c>
      <c r="E1556" s="128">
        <f t="shared" ca="1" si="98"/>
        <v>-39287.404542451623</v>
      </c>
      <c r="F1556" s="128">
        <f t="shared" ca="1" si="99"/>
        <v>44862.440666871138</v>
      </c>
    </row>
    <row r="1557" spans="1:6" x14ac:dyDescent="0.3">
      <c r="A1557" s="73">
        <v>41584</v>
      </c>
      <c r="B1557" s="130">
        <v>1770.48999</v>
      </c>
      <c r="C1557" s="125">
        <f t="shared" si="96"/>
        <v>1.3805692306927186E-2</v>
      </c>
      <c r="D1557" s="128">
        <f t="shared" si="97"/>
        <v>13805.692306927187</v>
      </c>
      <c r="E1557" s="128">
        <f t="shared" ca="1" si="98"/>
        <v>-39287.404542451623</v>
      </c>
      <c r="F1557" s="128">
        <f t="shared" ca="1" si="99"/>
        <v>44862.440666871138</v>
      </c>
    </row>
    <row r="1558" spans="1:6" x14ac:dyDescent="0.3">
      <c r="A1558" s="73">
        <v>41583</v>
      </c>
      <c r="B1558" s="130">
        <v>1762.969971</v>
      </c>
      <c r="C1558" s="125">
        <f t="shared" si="96"/>
        <v>4.7301924532086037E-3</v>
      </c>
      <c r="D1558" s="128">
        <f t="shared" si="97"/>
        <v>4730.1924532086041</v>
      </c>
      <c r="E1558" s="128">
        <f t="shared" ca="1" si="98"/>
        <v>-39287.404542451623</v>
      </c>
      <c r="F1558" s="128">
        <f t="shared" ca="1" si="99"/>
        <v>44862.440666871138</v>
      </c>
    </row>
    <row r="1559" spans="1:6" x14ac:dyDescent="0.3">
      <c r="A1559" s="73">
        <v>41582</v>
      </c>
      <c r="B1559" s="130">
        <v>1767.9300539999999</v>
      </c>
      <c r="C1559" s="125">
        <f t="shared" si="96"/>
        <v>1.3337853533933686E-2</v>
      </c>
      <c r="D1559" s="128">
        <f t="shared" si="97"/>
        <v>13337.853533933685</v>
      </c>
      <c r="E1559" s="128">
        <f t="shared" ca="1" si="98"/>
        <v>-39287.404542451623</v>
      </c>
      <c r="F1559" s="128">
        <f t="shared" ca="1" si="99"/>
        <v>44862.440666871138</v>
      </c>
    </row>
    <row r="1560" spans="1:6" x14ac:dyDescent="0.3">
      <c r="A1560" s="73">
        <v>41579</v>
      </c>
      <c r="B1560" s="130">
        <v>1761.6400149999999</v>
      </c>
      <c r="C1560" s="125">
        <f t="shared" si="96"/>
        <v>9.825173402120857E-3</v>
      </c>
      <c r="D1560" s="128">
        <f t="shared" si="97"/>
        <v>9825.1734021208576</v>
      </c>
      <c r="E1560" s="128">
        <f t="shared" ca="1" si="98"/>
        <v>-39287.404542451623</v>
      </c>
      <c r="F1560" s="128">
        <f t="shared" ca="1" si="99"/>
        <v>44862.440666871138</v>
      </c>
    </row>
    <row r="1561" spans="1:6" x14ac:dyDescent="0.3">
      <c r="A1561" s="73">
        <v>41578</v>
      </c>
      <c r="B1561" s="130">
        <v>1756.540039</v>
      </c>
      <c r="C1561" s="125">
        <f t="shared" si="96"/>
        <v>1.3495666662495465E-2</v>
      </c>
      <c r="D1561" s="128">
        <f t="shared" si="97"/>
        <v>13495.666662495465</v>
      </c>
      <c r="E1561" s="128">
        <f t="shared" ca="1" si="98"/>
        <v>-39287.404542451623</v>
      </c>
      <c r="F1561" s="128">
        <f t="shared" ca="1" si="99"/>
        <v>44862.440666871138</v>
      </c>
    </row>
    <row r="1562" spans="1:6" x14ac:dyDescent="0.3">
      <c r="A1562" s="73">
        <v>41577</v>
      </c>
      <c r="B1562" s="130">
        <v>1763.3100589999999</v>
      </c>
      <c r="C1562" s="125">
        <f t="shared" si="96"/>
        <v>2.4263170796923861E-2</v>
      </c>
      <c r="D1562" s="128">
        <f t="shared" si="97"/>
        <v>24263.17079692386</v>
      </c>
      <c r="E1562" s="128">
        <f t="shared" ca="1" si="98"/>
        <v>-39287.404542451623</v>
      </c>
      <c r="F1562" s="128">
        <f t="shared" ca="1" si="99"/>
        <v>44862.440666871138</v>
      </c>
    </row>
    <row r="1563" spans="1:6" x14ac:dyDescent="0.3">
      <c r="A1563" s="73">
        <v>41576</v>
      </c>
      <c r="B1563" s="130">
        <v>1771.9499510000001</v>
      </c>
      <c r="C1563" s="125">
        <f t="shared" si="96"/>
        <v>4.3514298336134516E-2</v>
      </c>
      <c r="D1563" s="128">
        <f t="shared" si="97"/>
        <v>43514.298336134518</v>
      </c>
      <c r="E1563" s="128">
        <f t="shared" ca="1" si="98"/>
        <v>-39287.404542451623</v>
      </c>
      <c r="F1563" s="128">
        <f t="shared" ca="1" si="99"/>
        <v>44862.440666871138</v>
      </c>
    </row>
    <row r="1564" spans="1:6" x14ac:dyDescent="0.3">
      <c r="A1564" s="73">
        <v>41575</v>
      </c>
      <c r="B1564" s="130">
        <v>1762.1099850000001</v>
      </c>
      <c r="C1564" s="125">
        <f t="shared" si="96"/>
        <v>3.0389307041622571E-2</v>
      </c>
      <c r="D1564" s="128">
        <f t="shared" si="97"/>
        <v>30389.307041622571</v>
      </c>
      <c r="E1564" s="128">
        <f t="shared" ca="1" si="98"/>
        <v>-39287.404542451623</v>
      </c>
      <c r="F1564" s="128">
        <f t="shared" ca="1" si="99"/>
        <v>44862.440666871138</v>
      </c>
    </row>
    <row r="1565" spans="1:6" x14ac:dyDescent="0.3">
      <c r="A1565" s="73">
        <v>41572</v>
      </c>
      <c r="B1565" s="130">
        <v>1759.7700199999999</v>
      </c>
      <c r="C1565" s="125">
        <f t="shared" si="96"/>
        <v>3.3213991678890054E-2</v>
      </c>
      <c r="D1565" s="128">
        <f t="shared" si="97"/>
        <v>33213.991678890052</v>
      </c>
      <c r="E1565" s="128">
        <f t="shared" ca="1" si="98"/>
        <v>-39287.404542451623</v>
      </c>
      <c r="F1565" s="128">
        <f t="shared" ca="1" si="99"/>
        <v>44862.440666871138</v>
      </c>
    </row>
    <row r="1566" spans="1:6" x14ac:dyDescent="0.3">
      <c r="A1566" s="73">
        <v>41571</v>
      </c>
      <c r="B1566" s="130">
        <v>1752.0699460000001</v>
      </c>
      <c r="C1566" s="125">
        <f t="shared" si="96"/>
        <v>3.5159690011331124E-2</v>
      </c>
      <c r="D1566" s="128">
        <f t="shared" si="97"/>
        <v>35159.69001133112</v>
      </c>
      <c r="E1566" s="128">
        <f t="shared" ca="1" si="98"/>
        <v>-39287.404542451623</v>
      </c>
      <c r="F1566" s="128">
        <f t="shared" ca="1" si="99"/>
        <v>44862.440666871138</v>
      </c>
    </row>
    <row r="1567" spans="1:6" x14ac:dyDescent="0.3">
      <c r="A1567" s="73">
        <v>41570</v>
      </c>
      <c r="B1567" s="130">
        <v>1746.380005</v>
      </c>
      <c r="C1567" s="125">
        <f t="shared" si="96"/>
        <v>5.4322615126936258E-2</v>
      </c>
      <c r="D1567" s="128">
        <f t="shared" si="97"/>
        <v>54322.61512693626</v>
      </c>
      <c r="E1567" s="128">
        <f t="shared" ca="1" si="98"/>
        <v>-39287.404542451623</v>
      </c>
      <c r="F1567" s="128">
        <f t="shared" ca="1" si="99"/>
        <v>44862.440666871138</v>
      </c>
    </row>
    <row r="1568" spans="1:6" x14ac:dyDescent="0.3">
      <c r="A1568" s="73">
        <v>41569</v>
      </c>
      <c r="B1568" s="130">
        <v>1754.670044</v>
      </c>
      <c r="C1568" s="125">
        <f t="shared" si="96"/>
        <v>5.9935422958612872E-2</v>
      </c>
      <c r="D1568" s="128">
        <f t="shared" si="97"/>
        <v>59935.422958612871</v>
      </c>
      <c r="E1568" s="128">
        <f t="shared" ca="1" si="98"/>
        <v>-39287.404542451623</v>
      </c>
      <c r="F1568" s="128">
        <f t="shared" ca="1" si="99"/>
        <v>44862.440666871138</v>
      </c>
    </row>
    <row r="1569" spans="1:6" x14ac:dyDescent="0.3">
      <c r="A1569" s="73">
        <v>41568</v>
      </c>
      <c r="B1569" s="130">
        <v>1744.660034</v>
      </c>
      <c r="C1569" s="125">
        <f t="shared" si="96"/>
        <v>4.0892083624358921E-2</v>
      </c>
      <c r="D1569" s="128">
        <f t="shared" si="97"/>
        <v>40892.083624358922</v>
      </c>
      <c r="E1569" s="128">
        <f t="shared" ca="1" si="98"/>
        <v>-39287.404542451623</v>
      </c>
      <c r="F1569" s="128">
        <f t="shared" ca="1" si="99"/>
        <v>44862.440666871138</v>
      </c>
    </row>
    <row r="1570" spans="1:6" x14ac:dyDescent="0.3">
      <c r="A1570" s="73">
        <v>41565</v>
      </c>
      <c r="B1570" s="130">
        <v>1744.5</v>
      </c>
      <c r="C1570" s="125">
        <f t="shared" si="96"/>
        <v>3.1943212067435667E-2</v>
      </c>
      <c r="D1570" s="128">
        <f t="shared" si="97"/>
        <v>31943.212067435667</v>
      </c>
      <c r="E1570" s="128">
        <f t="shared" ca="1" si="98"/>
        <v>-39287.404542451623</v>
      </c>
      <c r="F1570" s="128">
        <f t="shared" ca="1" si="99"/>
        <v>44862.440666871138</v>
      </c>
    </row>
    <row r="1571" spans="1:6" x14ac:dyDescent="0.3">
      <c r="A1571" s="73">
        <v>41564</v>
      </c>
      <c r="B1571" s="130">
        <v>1733.150024</v>
      </c>
      <c r="C1571" s="125">
        <f t="shared" si="96"/>
        <v>3.2460408240111871E-2</v>
      </c>
      <c r="D1571" s="128">
        <f t="shared" si="97"/>
        <v>32460.408240111872</v>
      </c>
      <c r="E1571" s="128">
        <f t="shared" ca="1" si="98"/>
        <v>-39287.404542451623</v>
      </c>
      <c r="F1571" s="128">
        <f t="shared" ca="1" si="99"/>
        <v>44862.440666871138</v>
      </c>
    </row>
    <row r="1572" spans="1:6" x14ac:dyDescent="0.3">
      <c r="A1572" s="73">
        <v>41563</v>
      </c>
      <c r="B1572" s="130">
        <v>1721.540039</v>
      </c>
      <c r="C1572" s="125">
        <f t="shared" si="96"/>
        <v>1.6335400049399817E-2</v>
      </c>
      <c r="D1572" s="128">
        <f t="shared" si="97"/>
        <v>16335.400049399817</v>
      </c>
      <c r="E1572" s="128">
        <f t="shared" ca="1" si="98"/>
        <v>-39287.404542451623</v>
      </c>
      <c r="F1572" s="128">
        <f t="shared" ca="1" si="99"/>
        <v>44862.440666871138</v>
      </c>
    </row>
    <row r="1573" spans="1:6" x14ac:dyDescent="0.3">
      <c r="A1573" s="73">
        <v>41562</v>
      </c>
      <c r="B1573" s="130">
        <v>1698.0600589999999</v>
      </c>
      <c r="C1573" s="125">
        <f t="shared" si="96"/>
        <v>1.8053445427728132E-3</v>
      </c>
      <c r="D1573" s="128">
        <f t="shared" si="97"/>
        <v>1805.3445427728132</v>
      </c>
      <c r="E1573" s="128">
        <f t="shared" ca="1" si="98"/>
        <v>-39287.404542451623</v>
      </c>
      <c r="F1573" s="128">
        <f t="shared" ca="1" si="99"/>
        <v>44862.440666871138</v>
      </c>
    </row>
    <row r="1574" spans="1:6" x14ac:dyDescent="0.3">
      <c r="A1574" s="73">
        <v>41561</v>
      </c>
      <c r="B1574" s="130">
        <v>1710.1400149999999</v>
      </c>
      <c r="C1574" s="125">
        <f t="shared" si="96"/>
        <v>1.7002149901516272E-2</v>
      </c>
      <c r="D1574" s="128">
        <f t="shared" si="97"/>
        <v>17002.149901516274</v>
      </c>
      <c r="E1574" s="128">
        <f t="shared" ca="1" si="98"/>
        <v>-39287.404542451623</v>
      </c>
      <c r="F1574" s="128">
        <f t="shared" ca="1" si="99"/>
        <v>44862.440666871138</v>
      </c>
    </row>
    <row r="1575" spans="1:6" x14ac:dyDescent="0.3">
      <c r="A1575" s="73">
        <v>41558</v>
      </c>
      <c r="B1575" s="130">
        <v>1703.1999510000001</v>
      </c>
      <c r="C1575" s="125">
        <f t="shared" si="96"/>
        <v>6.7681105364267857E-3</v>
      </c>
      <c r="D1575" s="128">
        <f t="shared" si="97"/>
        <v>6768.110536426786</v>
      </c>
      <c r="E1575" s="128">
        <f t="shared" ca="1" si="98"/>
        <v>-39287.404542451623</v>
      </c>
      <c r="F1575" s="128">
        <f t="shared" ca="1" si="99"/>
        <v>44862.440666871138</v>
      </c>
    </row>
    <row r="1576" spans="1:6" x14ac:dyDescent="0.3">
      <c r="A1576" s="73">
        <v>41557</v>
      </c>
      <c r="B1576" s="130">
        <v>1692.5600589999999</v>
      </c>
      <c r="C1576" s="125">
        <f t="shared" si="96"/>
        <v>-3.5969227935593873E-3</v>
      </c>
      <c r="D1576" s="128">
        <f t="shared" si="97"/>
        <v>-3596.9227935593872</v>
      </c>
      <c r="E1576" s="128">
        <f t="shared" ca="1" si="98"/>
        <v>-39287.404542451623</v>
      </c>
      <c r="F1576" s="128">
        <f t="shared" ca="1" si="99"/>
        <v>44862.440666871138</v>
      </c>
    </row>
    <row r="1577" spans="1:6" x14ac:dyDescent="0.3">
      <c r="A1577" s="73">
        <v>41556</v>
      </c>
      <c r="B1577" s="130">
        <v>1656.400024</v>
      </c>
      <c r="C1577" s="125">
        <f t="shared" si="96"/>
        <v>-2.1485491573155269E-2</v>
      </c>
      <c r="D1577" s="128">
        <f t="shared" si="97"/>
        <v>-21485.491573155268</v>
      </c>
      <c r="E1577" s="128">
        <f t="shared" ca="1" si="98"/>
        <v>-39287.404542451623</v>
      </c>
      <c r="F1577" s="128">
        <f t="shared" ca="1" si="99"/>
        <v>44862.440666871138</v>
      </c>
    </row>
    <row r="1578" spans="1:6" x14ac:dyDescent="0.3">
      <c r="A1578" s="73">
        <v>41555</v>
      </c>
      <c r="B1578" s="130">
        <v>1655.4499510000001</v>
      </c>
      <c r="C1578" s="125">
        <f t="shared" si="96"/>
        <v>-2.4725814419568559E-2</v>
      </c>
      <c r="D1578" s="128">
        <f t="shared" si="97"/>
        <v>-24725.81441956856</v>
      </c>
      <c r="E1578" s="128">
        <f t="shared" ca="1" si="98"/>
        <v>-39287.404542451623</v>
      </c>
      <c r="F1578" s="128">
        <f t="shared" ca="1" si="99"/>
        <v>44862.440666871138</v>
      </c>
    </row>
    <row r="1579" spans="1:6" x14ac:dyDescent="0.3">
      <c r="A1579" s="73">
        <v>41554</v>
      </c>
      <c r="B1579" s="130">
        <v>1676.119995</v>
      </c>
      <c r="C1579" s="125">
        <f t="shared" si="96"/>
        <v>-1.511303736769809E-2</v>
      </c>
      <c r="D1579" s="128">
        <f t="shared" si="97"/>
        <v>-15113.037367698091</v>
      </c>
      <c r="E1579" s="128">
        <f t="shared" ca="1" si="98"/>
        <v>-39287.404542451623</v>
      </c>
      <c r="F1579" s="128">
        <f t="shared" ca="1" si="99"/>
        <v>44862.440666871138</v>
      </c>
    </row>
    <row r="1580" spans="1:6" x14ac:dyDescent="0.3">
      <c r="A1580" s="73">
        <v>41551</v>
      </c>
      <c r="B1580" s="130">
        <v>1690.5</v>
      </c>
      <c r="C1580" s="125">
        <f t="shared" si="96"/>
        <v>-1.1351494297389464E-2</v>
      </c>
      <c r="D1580" s="128">
        <f t="shared" si="97"/>
        <v>-11351.494297389463</v>
      </c>
      <c r="E1580" s="128">
        <f t="shared" ca="1" si="98"/>
        <v>-39287.404542451623</v>
      </c>
      <c r="F1580" s="128">
        <f t="shared" ca="1" si="99"/>
        <v>44862.440666871138</v>
      </c>
    </row>
    <row r="1581" spans="1:6" x14ac:dyDescent="0.3">
      <c r="A1581" s="73">
        <v>41550</v>
      </c>
      <c r="B1581" s="130">
        <v>1678.660034</v>
      </c>
      <c r="C1581" s="125">
        <f t="shared" si="96"/>
        <v>-2.5360807309977917E-2</v>
      </c>
      <c r="D1581" s="128">
        <f t="shared" si="97"/>
        <v>-25360.807309977918</v>
      </c>
      <c r="E1581" s="128">
        <f t="shared" ca="1" si="98"/>
        <v>-39287.404542451623</v>
      </c>
      <c r="F1581" s="128">
        <f t="shared" ca="1" si="99"/>
        <v>44862.440666871138</v>
      </c>
    </row>
    <row r="1582" spans="1:6" x14ac:dyDescent="0.3">
      <c r="A1582" s="73">
        <v>41549</v>
      </c>
      <c r="B1582" s="130">
        <v>1693.869995</v>
      </c>
      <c r="C1582" s="125">
        <f t="shared" si="96"/>
        <v>-1.8342311090658869E-2</v>
      </c>
      <c r="D1582" s="128">
        <f t="shared" si="97"/>
        <v>-18342.31109065887</v>
      </c>
      <c r="E1582" s="128">
        <f t="shared" ca="1" si="98"/>
        <v>-39287.404542451623</v>
      </c>
      <c r="F1582" s="128">
        <f t="shared" ca="1" si="99"/>
        <v>44862.440666871138</v>
      </c>
    </row>
    <row r="1583" spans="1:6" x14ac:dyDescent="0.3">
      <c r="A1583" s="73">
        <v>41548</v>
      </c>
      <c r="B1583" s="130">
        <v>1695</v>
      </c>
      <c r="C1583" s="125">
        <f t="shared" si="96"/>
        <v>-5.7251518939607227E-3</v>
      </c>
      <c r="D1583" s="128">
        <f t="shared" si="97"/>
        <v>-5725.1518939607231</v>
      </c>
      <c r="E1583" s="128">
        <f t="shared" ca="1" si="98"/>
        <v>-39287.404542451623</v>
      </c>
      <c r="F1583" s="128">
        <f t="shared" ca="1" si="99"/>
        <v>44862.440666871138</v>
      </c>
    </row>
    <row r="1584" spans="1:6" x14ac:dyDescent="0.3">
      <c r="A1584" s="73">
        <v>41547</v>
      </c>
      <c r="B1584" s="130">
        <v>1681.5500489999999</v>
      </c>
      <c r="C1584" s="125">
        <f t="shared" si="96"/>
        <v>-9.4544811657090166E-3</v>
      </c>
      <c r="D1584" s="128">
        <f t="shared" si="97"/>
        <v>-9454.4811657090158</v>
      </c>
      <c r="E1584" s="128">
        <f t="shared" ca="1" si="98"/>
        <v>-39287.404542451623</v>
      </c>
      <c r="F1584" s="128">
        <f t="shared" ca="1" si="99"/>
        <v>44862.440666871138</v>
      </c>
    </row>
    <row r="1585" spans="1:6" x14ac:dyDescent="0.3">
      <c r="A1585" s="73">
        <v>41544</v>
      </c>
      <c r="B1585" s="130">
        <v>1691.75</v>
      </c>
      <c r="C1585" s="125">
        <f t="shared" si="96"/>
        <v>2.2275072851587474E-3</v>
      </c>
      <c r="D1585" s="128">
        <f t="shared" si="97"/>
        <v>2227.5072851587474</v>
      </c>
      <c r="E1585" s="128">
        <f t="shared" ca="1" si="98"/>
        <v>-39287.404542451623</v>
      </c>
      <c r="F1585" s="128">
        <f t="shared" ca="1" si="99"/>
        <v>44862.440666871138</v>
      </c>
    </row>
    <row r="1586" spans="1:6" x14ac:dyDescent="0.3">
      <c r="A1586" s="73">
        <v>41543</v>
      </c>
      <c r="B1586" s="130">
        <v>1698.670044</v>
      </c>
      <c r="C1586" s="125">
        <f t="shared" si="96"/>
        <v>9.0589393029705256E-3</v>
      </c>
      <c r="D1586" s="128">
        <f t="shared" si="97"/>
        <v>9058.9393029705261</v>
      </c>
      <c r="E1586" s="128">
        <f t="shared" ca="1" si="98"/>
        <v>-39287.404542451623</v>
      </c>
      <c r="F1586" s="128">
        <f t="shared" ca="1" si="99"/>
        <v>44862.440666871138</v>
      </c>
    </row>
    <row r="1587" spans="1:6" x14ac:dyDescent="0.3">
      <c r="A1587" s="73">
        <v>41542</v>
      </c>
      <c r="B1587" s="130">
        <v>1692.7700199999999</v>
      </c>
      <c r="C1587" s="125">
        <f t="shared" si="96"/>
        <v>2.1549643835732102E-3</v>
      </c>
      <c r="D1587" s="128">
        <f t="shared" si="97"/>
        <v>2154.9643835732104</v>
      </c>
      <c r="E1587" s="128">
        <f t="shared" ca="1" si="98"/>
        <v>-39287.404542451623</v>
      </c>
      <c r="F1587" s="128">
        <f t="shared" ca="1" si="99"/>
        <v>44862.440666871138</v>
      </c>
    </row>
    <row r="1588" spans="1:6" x14ac:dyDescent="0.3">
      <c r="A1588" s="73">
        <v>41541</v>
      </c>
      <c r="B1588" s="130">
        <v>1697.420044</v>
      </c>
      <c r="C1588" s="125">
        <f t="shared" si="96"/>
        <v>7.9751388545961088E-3</v>
      </c>
      <c r="D1588" s="128">
        <f t="shared" si="97"/>
        <v>7975.138854596109</v>
      </c>
      <c r="E1588" s="128">
        <f t="shared" ca="1" si="98"/>
        <v>-39287.404542451623</v>
      </c>
      <c r="F1588" s="128">
        <f t="shared" ca="1" si="99"/>
        <v>44862.440666871138</v>
      </c>
    </row>
    <row r="1589" spans="1:6" x14ac:dyDescent="0.3">
      <c r="A1589" s="73">
        <v>41540</v>
      </c>
      <c r="B1589" s="130">
        <v>1701.839966</v>
      </c>
      <c r="C1589" s="125">
        <f t="shared" si="96"/>
        <v>1.8023464418418955E-2</v>
      </c>
      <c r="D1589" s="128">
        <f t="shared" si="97"/>
        <v>18023.464418418956</v>
      </c>
      <c r="E1589" s="128">
        <f t="shared" ca="1" si="98"/>
        <v>-39287.404542451623</v>
      </c>
      <c r="F1589" s="128">
        <f t="shared" ca="1" si="99"/>
        <v>44862.440666871138</v>
      </c>
    </row>
    <row r="1590" spans="1:6" x14ac:dyDescent="0.3">
      <c r="A1590" s="73">
        <v>41537</v>
      </c>
      <c r="B1590" s="130">
        <v>1709.910034</v>
      </c>
      <c r="C1590" s="125">
        <f t="shared" si="96"/>
        <v>3.3072124642681056E-2</v>
      </c>
      <c r="D1590" s="128">
        <f t="shared" si="97"/>
        <v>33072.124642681054</v>
      </c>
      <c r="E1590" s="128">
        <f t="shared" ca="1" si="98"/>
        <v>-39287.404542451623</v>
      </c>
      <c r="F1590" s="128">
        <f t="shared" ca="1" si="99"/>
        <v>44862.440666871138</v>
      </c>
    </row>
    <row r="1591" spans="1:6" x14ac:dyDescent="0.3">
      <c r="A1591" s="73">
        <v>41536</v>
      </c>
      <c r="B1591" s="130">
        <v>1722.339966</v>
      </c>
      <c r="C1591" s="125">
        <f t="shared" si="96"/>
        <v>4.0638526106348438E-2</v>
      </c>
      <c r="D1591" s="128">
        <f t="shared" si="97"/>
        <v>40638.526106348436</v>
      </c>
      <c r="E1591" s="128">
        <f t="shared" ca="1" si="98"/>
        <v>-39287.404542451623</v>
      </c>
      <c r="F1591" s="128">
        <f t="shared" ca="1" si="99"/>
        <v>44862.440666871138</v>
      </c>
    </row>
    <row r="1592" spans="1:6" x14ac:dyDescent="0.3">
      <c r="A1592" s="73">
        <v>41535</v>
      </c>
      <c r="B1592" s="130">
        <v>1725.5200199999999</v>
      </c>
      <c r="C1592" s="125">
        <f t="shared" si="96"/>
        <v>4.3821270554441183E-2</v>
      </c>
      <c r="D1592" s="128">
        <f t="shared" si="97"/>
        <v>43821.27055444118</v>
      </c>
      <c r="E1592" s="128">
        <f t="shared" ca="1" si="98"/>
        <v>-39287.404542451623</v>
      </c>
      <c r="F1592" s="128">
        <f t="shared" ca="1" si="99"/>
        <v>44862.440666871138</v>
      </c>
    </row>
    <row r="1593" spans="1:6" x14ac:dyDescent="0.3">
      <c r="A1593" s="73">
        <v>41534</v>
      </c>
      <c r="B1593" s="130">
        <v>1704.76001</v>
      </c>
      <c r="C1593" s="125">
        <f t="shared" si="96"/>
        <v>3.9633600570401883E-2</v>
      </c>
      <c r="D1593" s="128">
        <f t="shared" si="97"/>
        <v>39633.600570401883</v>
      </c>
      <c r="E1593" s="128">
        <f t="shared" ca="1" si="98"/>
        <v>-39287.404542451623</v>
      </c>
      <c r="F1593" s="128">
        <f t="shared" ca="1" si="99"/>
        <v>44862.440666871138</v>
      </c>
    </row>
    <row r="1594" spans="1:6" x14ac:dyDescent="0.3">
      <c r="A1594" s="73">
        <v>41533</v>
      </c>
      <c r="B1594" s="130">
        <v>1697.599976</v>
      </c>
      <c r="C1594" s="125">
        <f t="shared" si="96"/>
        <v>3.957819564827747E-2</v>
      </c>
      <c r="D1594" s="128">
        <f t="shared" si="97"/>
        <v>39578.195648277469</v>
      </c>
      <c r="E1594" s="128">
        <f t="shared" ca="1" si="98"/>
        <v>-39287.404542451623</v>
      </c>
      <c r="F1594" s="128">
        <f t="shared" ca="1" si="99"/>
        <v>44862.440666871138</v>
      </c>
    </row>
    <row r="1595" spans="1:6" x14ac:dyDescent="0.3">
      <c r="A1595" s="73">
        <v>41530</v>
      </c>
      <c r="B1595" s="130">
        <v>1687.98999</v>
      </c>
      <c r="C1595" s="125">
        <f t="shared" si="96"/>
        <v>3.0411950323760317E-2</v>
      </c>
      <c r="D1595" s="128">
        <f t="shared" si="97"/>
        <v>30411.950323760317</v>
      </c>
      <c r="E1595" s="128">
        <f t="shared" ca="1" si="98"/>
        <v>-39287.404542451623</v>
      </c>
      <c r="F1595" s="128">
        <f t="shared" ca="1" si="99"/>
        <v>44862.440666871138</v>
      </c>
    </row>
    <row r="1596" spans="1:6" x14ac:dyDescent="0.3">
      <c r="A1596" s="73">
        <v>41529</v>
      </c>
      <c r="B1596" s="130">
        <v>1683.420044</v>
      </c>
      <c r="C1596" s="125">
        <f t="shared" si="96"/>
        <v>2.9639920338085934E-2</v>
      </c>
      <c r="D1596" s="128">
        <f t="shared" si="97"/>
        <v>29639.920338085933</v>
      </c>
      <c r="E1596" s="128">
        <f t="shared" ca="1" si="98"/>
        <v>-39287.404542451623</v>
      </c>
      <c r="F1596" s="128">
        <f t="shared" ca="1" si="99"/>
        <v>44862.440666871138</v>
      </c>
    </row>
    <row r="1597" spans="1:6" x14ac:dyDescent="0.3">
      <c r="A1597" s="73">
        <v>41528</v>
      </c>
      <c r="B1597" s="130">
        <v>1689.130005</v>
      </c>
      <c r="C1597" s="125">
        <f t="shared" si="96"/>
        <v>3.5971018178340364E-2</v>
      </c>
      <c r="D1597" s="128">
        <f t="shared" si="97"/>
        <v>35971.01817834036</v>
      </c>
      <c r="E1597" s="128">
        <f t="shared" ca="1" si="98"/>
        <v>-39287.404542451623</v>
      </c>
      <c r="F1597" s="128">
        <f t="shared" ca="1" si="99"/>
        <v>44862.440666871138</v>
      </c>
    </row>
    <row r="1598" spans="1:6" x14ac:dyDescent="0.3">
      <c r="A1598" s="73">
        <v>41527</v>
      </c>
      <c r="B1598" s="130">
        <v>1683.98999</v>
      </c>
      <c r="C1598" s="125">
        <f t="shared" si="96"/>
        <v>1.6423399922573578E-2</v>
      </c>
      <c r="D1598" s="128">
        <f t="shared" si="97"/>
        <v>16423.399922573579</v>
      </c>
      <c r="E1598" s="128">
        <f t="shared" ca="1" si="98"/>
        <v>-39287.404542451623</v>
      </c>
      <c r="F1598" s="128">
        <f t="shared" ca="1" si="99"/>
        <v>44862.440666871138</v>
      </c>
    </row>
    <row r="1599" spans="1:6" x14ac:dyDescent="0.3">
      <c r="A1599" s="73">
        <v>41526</v>
      </c>
      <c r="B1599" s="130">
        <v>1671.709961</v>
      </c>
      <c r="C1599" s="125">
        <f t="shared" si="96"/>
        <v>4.9353537721670282E-3</v>
      </c>
      <c r="D1599" s="128">
        <f t="shared" si="97"/>
        <v>4935.3537721670282</v>
      </c>
      <c r="E1599" s="128">
        <f t="shared" ca="1" si="98"/>
        <v>-39287.404542451623</v>
      </c>
      <c r="F1599" s="128">
        <f t="shared" ca="1" si="99"/>
        <v>44862.440666871138</v>
      </c>
    </row>
    <row r="1600" spans="1:6" x14ac:dyDescent="0.3">
      <c r="A1600" s="73">
        <v>41523</v>
      </c>
      <c r="B1600" s="130">
        <v>1655.170044</v>
      </c>
      <c r="C1600" s="125">
        <f t="shared" si="96"/>
        <v>-1.080241552076977E-3</v>
      </c>
      <c r="D1600" s="128">
        <f t="shared" si="97"/>
        <v>-1080.2415520769771</v>
      </c>
      <c r="E1600" s="128">
        <f t="shared" ca="1" si="98"/>
        <v>-39287.404542451623</v>
      </c>
      <c r="F1600" s="128">
        <f t="shared" ca="1" si="99"/>
        <v>44862.440666871138</v>
      </c>
    </row>
    <row r="1601" spans="1:6" x14ac:dyDescent="0.3">
      <c r="A1601" s="73">
        <v>41522</v>
      </c>
      <c r="B1601" s="130">
        <v>1655.079956</v>
      </c>
      <c r="C1601" s="125">
        <f t="shared" si="96"/>
        <v>7.4749857765556982E-3</v>
      </c>
      <c r="D1601" s="128">
        <f t="shared" si="97"/>
        <v>7474.9857765556981</v>
      </c>
      <c r="E1601" s="128">
        <f t="shared" ca="1" si="98"/>
        <v>-39287.404542451623</v>
      </c>
      <c r="F1601" s="128">
        <f t="shared" ca="1" si="99"/>
        <v>44862.440666871138</v>
      </c>
    </row>
    <row r="1602" spans="1:6" x14ac:dyDescent="0.3">
      <c r="A1602" s="73">
        <v>41521</v>
      </c>
      <c r="B1602" s="130">
        <v>1653.079956</v>
      </c>
      <c r="C1602" s="125">
        <f t="shared" si="96"/>
        <v>4.4178292165875099E-4</v>
      </c>
      <c r="D1602" s="128">
        <f t="shared" si="97"/>
        <v>441.78292165875098</v>
      </c>
      <c r="E1602" s="128">
        <f t="shared" ca="1" si="98"/>
        <v>-39287.404542451623</v>
      </c>
      <c r="F1602" s="128">
        <f t="shared" ca="1" si="99"/>
        <v>44862.440666871138</v>
      </c>
    </row>
    <row r="1603" spans="1:6" x14ac:dyDescent="0.3">
      <c r="A1603" s="73">
        <v>41520</v>
      </c>
      <c r="B1603" s="130">
        <v>1639.7700199999999</v>
      </c>
      <c r="C1603" s="125">
        <f t="shared" si="96"/>
        <v>-3.8212694400842073E-3</v>
      </c>
      <c r="D1603" s="128">
        <f t="shared" si="97"/>
        <v>-3821.2694400842074</v>
      </c>
      <c r="E1603" s="128">
        <f t="shared" ca="1" si="98"/>
        <v>-39287.404542451623</v>
      </c>
      <c r="F1603" s="128">
        <f t="shared" ca="1" si="99"/>
        <v>44862.440666871138</v>
      </c>
    </row>
    <row r="1604" spans="1:6" x14ac:dyDescent="0.3">
      <c r="A1604" s="73">
        <v>41516</v>
      </c>
      <c r="B1604" s="130">
        <v>1632.969971</v>
      </c>
      <c r="C1604" s="125">
        <f t="shared" si="96"/>
        <v>-1.3805756392536228E-2</v>
      </c>
      <c r="D1604" s="128">
        <f t="shared" si="97"/>
        <v>-13805.756392536228</v>
      </c>
      <c r="E1604" s="128">
        <f t="shared" ca="1" si="98"/>
        <v>-39287.404542451623</v>
      </c>
      <c r="F1604" s="128">
        <f t="shared" ca="1" si="99"/>
        <v>44862.440666871138</v>
      </c>
    </row>
    <row r="1605" spans="1:6" x14ac:dyDescent="0.3">
      <c r="A1605" s="73">
        <v>41515</v>
      </c>
      <c r="B1605" s="130">
        <v>1638.170044</v>
      </c>
      <c r="C1605" s="125">
        <f t="shared" si="96"/>
        <v>-1.3934643989400475E-2</v>
      </c>
      <c r="D1605" s="128">
        <f t="shared" si="97"/>
        <v>-13934.643989400474</v>
      </c>
      <c r="E1605" s="128">
        <f t="shared" ca="1" si="98"/>
        <v>-39287.404542451623</v>
      </c>
      <c r="F1605" s="128">
        <f t="shared" ca="1" si="99"/>
        <v>44862.440666871138</v>
      </c>
    </row>
    <row r="1606" spans="1:6" x14ac:dyDescent="0.3">
      <c r="A1606" s="73">
        <v>41514</v>
      </c>
      <c r="B1606" s="130">
        <v>1634.959961</v>
      </c>
      <c r="C1606" s="125">
        <f t="shared" si="96"/>
        <v>-2.9921889622681719E-2</v>
      </c>
      <c r="D1606" s="128">
        <f t="shared" si="97"/>
        <v>-29921.88962268172</v>
      </c>
      <c r="E1606" s="128">
        <f t="shared" ca="1" si="98"/>
        <v>-39287.404542451623</v>
      </c>
      <c r="F1606" s="128">
        <f t="shared" ca="1" si="99"/>
        <v>44862.440666871138</v>
      </c>
    </row>
    <row r="1607" spans="1:6" x14ac:dyDescent="0.3">
      <c r="A1607" s="73">
        <v>41513</v>
      </c>
      <c r="B1607" s="130">
        <v>1630.4799800000001</v>
      </c>
      <c r="C1607" s="125">
        <f t="shared" si="96"/>
        <v>-3.7587980310011204E-2</v>
      </c>
      <c r="D1607" s="128">
        <f t="shared" si="97"/>
        <v>-37587.980310011204</v>
      </c>
      <c r="E1607" s="128">
        <f t="shared" ca="1" si="98"/>
        <v>-39287.404542451623</v>
      </c>
      <c r="F1607" s="128">
        <f t="shared" ca="1" si="99"/>
        <v>44862.440666871138</v>
      </c>
    </row>
    <row r="1608" spans="1:6" x14ac:dyDescent="0.3">
      <c r="A1608" s="73">
        <v>41512</v>
      </c>
      <c r="B1608" s="130">
        <v>1656.780029</v>
      </c>
      <c r="C1608" s="125">
        <f t="shared" ref="C1608:C1671" si="100">B1608/B1618-1</f>
        <v>-1.9349229380295374E-2</v>
      </c>
      <c r="D1608" s="128">
        <f t="shared" ref="D1608:D1671" si="101">C1608*$B$5</f>
        <v>-19349.229380295375</v>
      </c>
      <c r="E1608" s="128">
        <f t="shared" ref="E1608:E1671" ca="1" si="102">_xlfn.PERCENTILE.INC(OFFSET(D1608,0,0,Window),1-VaRLevel)</f>
        <v>-39287.404542451623</v>
      </c>
      <c r="F1608" s="128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0">
        <v>1663.5</v>
      </c>
      <c r="C1609" s="125">
        <f t="shared" si="100"/>
        <v>-1.650686599052742E-2</v>
      </c>
      <c r="D1609" s="128">
        <f t="shared" si="101"/>
        <v>-16506.865990527418</v>
      </c>
      <c r="E1609" s="128">
        <f t="shared" ca="1" si="102"/>
        <v>-39287.404542451623</v>
      </c>
      <c r="F1609" s="128">
        <f t="shared" ca="1" si="103"/>
        <v>44862.440666871138</v>
      </c>
    </row>
    <row r="1610" spans="1:6" x14ac:dyDescent="0.3">
      <c r="A1610" s="73">
        <v>41508</v>
      </c>
      <c r="B1610" s="130">
        <v>1656.959961</v>
      </c>
      <c r="C1610" s="125">
        <f t="shared" si="100"/>
        <v>-2.3870690363016811E-2</v>
      </c>
      <c r="D1610" s="128">
        <f t="shared" si="101"/>
        <v>-23870.690363016813</v>
      </c>
      <c r="E1610" s="128">
        <f t="shared" ca="1" si="102"/>
        <v>-39287.404542451623</v>
      </c>
      <c r="F1610" s="128">
        <f t="shared" ca="1" si="103"/>
        <v>44862.440666871138</v>
      </c>
    </row>
    <row r="1611" spans="1:6" x14ac:dyDescent="0.3">
      <c r="A1611" s="73">
        <v>41507</v>
      </c>
      <c r="B1611" s="130">
        <v>1642.8000489999999</v>
      </c>
      <c r="C1611" s="125">
        <f t="shared" si="100"/>
        <v>-2.8452125797722938E-2</v>
      </c>
      <c r="D1611" s="128">
        <f t="shared" si="101"/>
        <v>-28452.12579772294</v>
      </c>
      <c r="E1611" s="128">
        <f t="shared" ca="1" si="102"/>
        <v>-39287.404542451623</v>
      </c>
      <c r="F1611" s="128">
        <f t="shared" ca="1" si="103"/>
        <v>44862.440666871138</v>
      </c>
    </row>
    <row r="1612" spans="1:6" x14ac:dyDescent="0.3">
      <c r="A1612" s="73">
        <v>41506</v>
      </c>
      <c r="B1612" s="130">
        <v>1652.349976</v>
      </c>
      <c r="C1612" s="125">
        <f t="shared" si="100"/>
        <v>-2.6523397451714725E-2</v>
      </c>
      <c r="D1612" s="128">
        <f t="shared" si="101"/>
        <v>-26523.397451714725</v>
      </c>
      <c r="E1612" s="128">
        <f t="shared" ca="1" si="102"/>
        <v>-39287.404542451623</v>
      </c>
      <c r="F1612" s="128">
        <f t="shared" ca="1" si="103"/>
        <v>44862.440666871138</v>
      </c>
    </row>
    <row r="1613" spans="1:6" x14ac:dyDescent="0.3">
      <c r="A1613" s="73">
        <v>41505</v>
      </c>
      <c r="B1613" s="130">
        <v>1646.0600589999999</v>
      </c>
      <c r="C1613" s="125">
        <f t="shared" si="100"/>
        <v>-3.5779113290833386E-2</v>
      </c>
      <c r="D1613" s="128">
        <f t="shared" si="101"/>
        <v>-35779.113290833389</v>
      </c>
      <c r="E1613" s="128">
        <f t="shared" ca="1" si="102"/>
        <v>-39287.404542451623</v>
      </c>
      <c r="F1613" s="128">
        <f t="shared" ca="1" si="103"/>
        <v>44862.440666871138</v>
      </c>
    </row>
    <row r="1614" spans="1:6" x14ac:dyDescent="0.3">
      <c r="A1614" s="73">
        <v>41502</v>
      </c>
      <c r="B1614" s="130">
        <v>1655.829956</v>
      </c>
      <c r="C1614" s="125">
        <f t="shared" si="100"/>
        <v>-3.1491508077215791E-2</v>
      </c>
      <c r="D1614" s="128">
        <f t="shared" si="101"/>
        <v>-31491.508077215789</v>
      </c>
      <c r="E1614" s="128">
        <f t="shared" ca="1" si="102"/>
        <v>-39287.404542451623</v>
      </c>
      <c r="F1614" s="128">
        <f t="shared" ca="1" si="103"/>
        <v>44862.440666871138</v>
      </c>
    </row>
    <row r="1615" spans="1:6" x14ac:dyDescent="0.3">
      <c r="A1615" s="73">
        <v>41501</v>
      </c>
      <c r="B1615" s="130">
        <v>1661.3199460000001</v>
      </c>
      <c r="C1615" s="125">
        <f t="shared" si="100"/>
        <v>-2.6686302491362279E-2</v>
      </c>
      <c r="D1615" s="128">
        <f t="shared" si="101"/>
        <v>-26686.302491362279</v>
      </c>
      <c r="E1615" s="128">
        <f t="shared" ca="1" si="102"/>
        <v>-39287.404542451623</v>
      </c>
      <c r="F1615" s="128">
        <f t="shared" ca="1" si="103"/>
        <v>44862.440666871138</v>
      </c>
    </row>
    <row r="1616" spans="1:6" x14ac:dyDescent="0.3">
      <c r="A1616" s="73">
        <v>41500</v>
      </c>
      <c r="B1616" s="130">
        <v>1685.3900149999999</v>
      </c>
      <c r="C1616" s="125">
        <f t="shared" si="100"/>
        <v>-2.0167227493939066E-4</v>
      </c>
      <c r="D1616" s="128">
        <f t="shared" si="101"/>
        <v>-201.67227493939066</v>
      </c>
      <c r="E1616" s="128">
        <f t="shared" ca="1" si="102"/>
        <v>-39287.404542451623</v>
      </c>
      <c r="F1616" s="128">
        <f t="shared" ca="1" si="103"/>
        <v>44862.440666871138</v>
      </c>
    </row>
    <row r="1617" spans="1:6" x14ac:dyDescent="0.3">
      <c r="A1617" s="73">
        <v>41499</v>
      </c>
      <c r="B1617" s="130">
        <v>1694.160034</v>
      </c>
      <c r="C1617" s="125">
        <f t="shared" si="100"/>
        <v>4.8637412451575379E-3</v>
      </c>
      <c r="D1617" s="128">
        <f t="shared" si="101"/>
        <v>4863.7412451575383</v>
      </c>
      <c r="E1617" s="128">
        <f t="shared" ca="1" si="102"/>
        <v>-39287.404542451623</v>
      </c>
      <c r="F1617" s="128">
        <f t="shared" ca="1" si="103"/>
        <v>44862.440666871138</v>
      </c>
    </row>
    <row r="1618" spans="1:6" x14ac:dyDescent="0.3">
      <c r="A1618" s="73">
        <v>41498</v>
      </c>
      <c r="B1618" s="130">
        <v>1689.469971</v>
      </c>
      <c r="C1618" s="125">
        <f t="shared" si="100"/>
        <v>2.4565011648081114E-3</v>
      </c>
      <c r="D1618" s="128">
        <f t="shared" si="101"/>
        <v>2456.5011648081113</v>
      </c>
      <c r="E1618" s="128">
        <f t="shared" ca="1" si="102"/>
        <v>-39287.404542451623</v>
      </c>
      <c r="F1618" s="128">
        <f t="shared" ca="1" si="103"/>
        <v>44862.440666871138</v>
      </c>
    </row>
    <row r="1619" spans="1:6" x14ac:dyDescent="0.3">
      <c r="A1619" s="73">
        <v>41495</v>
      </c>
      <c r="B1619" s="130">
        <v>1691.420044</v>
      </c>
      <c r="C1619" s="125">
        <f t="shared" si="100"/>
        <v>-1.3595010595413015E-4</v>
      </c>
      <c r="D1619" s="128">
        <f t="shared" si="101"/>
        <v>-135.95010595413015</v>
      </c>
      <c r="E1619" s="128">
        <f t="shared" ca="1" si="102"/>
        <v>-39287.404542451623</v>
      </c>
      <c r="F1619" s="128">
        <f t="shared" ca="1" si="103"/>
        <v>44862.440666871138</v>
      </c>
    </row>
    <row r="1620" spans="1:6" x14ac:dyDescent="0.3">
      <c r="A1620" s="73">
        <v>41494</v>
      </c>
      <c r="B1620" s="130">
        <v>1697.4799800000001</v>
      </c>
      <c r="C1620" s="125">
        <f t="shared" si="100"/>
        <v>4.2774619139180903E-3</v>
      </c>
      <c r="D1620" s="128">
        <f t="shared" si="101"/>
        <v>4277.4619139180904</v>
      </c>
      <c r="E1620" s="128">
        <f t="shared" ca="1" si="102"/>
        <v>-39287.404542451623</v>
      </c>
      <c r="F1620" s="128">
        <f t="shared" ca="1" si="103"/>
        <v>44862.440666871138</v>
      </c>
    </row>
    <row r="1621" spans="1:6" x14ac:dyDescent="0.3">
      <c r="A1621" s="73">
        <v>41493</v>
      </c>
      <c r="B1621" s="130">
        <v>1690.910034</v>
      </c>
      <c r="C1621" s="125">
        <f t="shared" si="100"/>
        <v>2.9479656298148083E-3</v>
      </c>
      <c r="D1621" s="128">
        <f t="shared" si="101"/>
        <v>2947.9656298148084</v>
      </c>
      <c r="E1621" s="128">
        <f t="shared" ca="1" si="102"/>
        <v>-39287.404542451623</v>
      </c>
      <c r="F1621" s="128">
        <f t="shared" ca="1" si="103"/>
        <v>44862.440666871138</v>
      </c>
    </row>
    <row r="1622" spans="1:6" x14ac:dyDescent="0.3">
      <c r="A1622" s="73">
        <v>41492</v>
      </c>
      <c r="B1622" s="130">
        <v>1697.369995</v>
      </c>
      <c r="C1622" s="125">
        <f t="shared" si="100"/>
        <v>2.9425723124465453E-3</v>
      </c>
      <c r="D1622" s="128">
        <f t="shared" si="101"/>
        <v>2942.5723124465453</v>
      </c>
      <c r="E1622" s="128">
        <f t="shared" ca="1" si="102"/>
        <v>-39287.404542451623</v>
      </c>
      <c r="F1622" s="128">
        <f t="shared" ca="1" si="103"/>
        <v>44862.440666871138</v>
      </c>
    </row>
    <row r="1623" spans="1:6" x14ac:dyDescent="0.3">
      <c r="A1623" s="73">
        <v>41491</v>
      </c>
      <c r="B1623" s="130">
        <v>1707.1400149999999</v>
      </c>
      <c r="C1623" s="125">
        <f t="shared" si="100"/>
        <v>6.8474080679346017E-3</v>
      </c>
      <c r="D1623" s="128">
        <f t="shared" si="101"/>
        <v>6847.4080679346016</v>
      </c>
      <c r="E1623" s="128">
        <f t="shared" ca="1" si="102"/>
        <v>-39287.404542451623</v>
      </c>
      <c r="F1623" s="128">
        <f t="shared" ca="1" si="103"/>
        <v>44862.440666871138</v>
      </c>
    </row>
    <row r="1624" spans="1:6" x14ac:dyDescent="0.3">
      <c r="A1624" s="73">
        <v>41488</v>
      </c>
      <c r="B1624" s="130">
        <v>1709.670044</v>
      </c>
      <c r="C1624" s="125">
        <f t="shared" si="100"/>
        <v>1.0389564593635825E-2</v>
      </c>
      <c r="D1624" s="128">
        <f t="shared" si="101"/>
        <v>10389.564593635825</v>
      </c>
      <c r="E1624" s="128">
        <f t="shared" ca="1" si="102"/>
        <v>-39287.404542451623</v>
      </c>
      <c r="F1624" s="128">
        <f t="shared" ca="1" si="103"/>
        <v>44862.440666871138</v>
      </c>
    </row>
    <row r="1625" spans="1:6" x14ac:dyDescent="0.3">
      <c r="A1625" s="73">
        <v>41487</v>
      </c>
      <c r="B1625" s="130">
        <v>1706.869995</v>
      </c>
      <c r="C1625" s="125">
        <f t="shared" si="100"/>
        <v>1.0358891214946597E-2</v>
      </c>
      <c r="D1625" s="128">
        <f t="shared" si="101"/>
        <v>10358.891214946598</v>
      </c>
      <c r="E1625" s="128">
        <f t="shared" ca="1" si="102"/>
        <v>-39287.404542451623</v>
      </c>
      <c r="F1625" s="128">
        <f t="shared" ca="1" si="103"/>
        <v>44862.440666871138</v>
      </c>
    </row>
    <row r="1626" spans="1:6" x14ac:dyDescent="0.3">
      <c r="A1626" s="73">
        <v>41486</v>
      </c>
      <c r="B1626" s="130">
        <v>1685.7299800000001</v>
      </c>
      <c r="C1626" s="125">
        <f t="shared" si="100"/>
        <v>2.8674622094617686E-3</v>
      </c>
      <c r="D1626" s="128">
        <f t="shared" si="101"/>
        <v>2867.4622094617685</v>
      </c>
      <c r="E1626" s="128">
        <f t="shared" ca="1" si="102"/>
        <v>-39287.404542451623</v>
      </c>
      <c r="F1626" s="128">
        <f t="shared" ca="1" si="103"/>
        <v>44862.440666871138</v>
      </c>
    </row>
    <row r="1627" spans="1:6" x14ac:dyDescent="0.3">
      <c r="A1627" s="73">
        <v>41485</v>
      </c>
      <c r="B1627" s="130">
        <v>1685.959961</v>
      </c>
      <c r="C1627" s="125">
        <f t="shared" si="100"/>
        <v>5.7866625357243517E-3</v>
      </c>
      <c r="D1627" s="128">
        <f t="shared" si="101"/>
        <v>5786.662535724352</v>
      </c>
      <c r="E1627" s="128">
        <f t="shared" ca="1" si="102"/>
        <v>-39287.404542451623</v>
      </c>
      <c r="F1627" s="128">
        <f t="shared" ca="1" si="103"/>
        <v>44862.440666871138</v>
      </c>
    </row>
    <row r="1628" spans="1:6" x14ac:dyDescent="0.3">
      <c r="A1628" s="73">
        <v>41484</v>
      </c>
      <c r="B1628" s="130">
        <v>1685.329956</v>
      </c>
      <c r="C1628" s="125">
        <f t="shared" si="100"/>
        <v>1.6819946508173089E-3</v>
      </c>
      <c r="D1628" s="128">
        <f t="shared" si="101"/>
        <v>1681.9946508173089</v>
      </c>
      <c r="E1628" s="128">
        <f t="shared" ca="1" si="102"/>
        <v>-39287.404542451623</v>
      </c>
      <c r="F1628" s="128">
        <f t="shared" ca="1" si="103"/>
        <v>44862.440666871138</v>
      </c>
    </row>
    <row r="1629" spans="1:6" x14ac:dyDescent="0.3">
      <c r="A1629" s="73">
        <v>41481</v>
      </c>
      <c r="B1629" s="130">
        <v>1691.650024</v>
      </c>
      <c r="C1629" s="125">
        <f t="shared" si="100"/>
        <v>6.8207068262646775E-3</v>
      </c>
      <c r="D1629" s="128">
        <f t="shared" si="101"/>
        <v>6820.7068262646771</v>
      </c>
      <c r="E1629" s="128">
        <f t="shared" ca="1" si="102"/>
        <v>-39287.404542451623</v>
      </c>
      <c r="F1629" s="128">
        <f t="shared" ca="1" si="103"/>
        <v>44862.440666871138</v>
      </c>
    </row>
    <row r="1630" spans="1:6" x14ac:dyDescent="0.3">
      <c r="A1630" s="73">
        <v>41480</v>
      </c>
      <c r="B1630" s="130">
        <v>1690.25</v>
      </c>
      <c r="C1630" s="125">
        <f t="shared" si="100"/>
        <v>9.0924166983987753E-3</v>
      </c>
      <c r="D1630" s="128">
        <f t="shared" si="101"/>
        <v>9092.4166983987761</v>
      </c>
      <c r="E1630" s="128">
        <f t="shared" ca="1" si="102"/>
        <v>-39287.404542451623</v>
      </c>
      <c r="F1630" s="128">
        <f t="shared" ca="1" si="103"/>
        <v>44862.440666871138</v>
      </c>
    </row>
    <row r="1631" spans="1:6" x14ac:dyDescent="0.3">
      <c r="A1631" s="73">
        <v>41479</v>
      </c>
      <c r="B1631" s="130">
        <v>1685.9399410000001</v>
      </c>
      <c r="C1631" s="125">
        <f t="shared" si="100"/>
        <v>2.0161892086994815E-2</v>
      </c>
      <c r="D1631" s="128">
        <f t="shared" si="101"/>
        <v>20161.892086994816</v>
      </c>
      <c r="E1631" s="128">
        <f t="shared" ca="1" si="102"/>
        <v>-39287.404542451623</v>
      </c>
      <c r="F1631" s="128">
        <f t="shared" ca="1" si="103"/>
        <v>44862.440666871138</v>
      </c>
    </row>
    <row r="1632" spans="1:6" x14ac:dyDescent="0.3">
      <c r="A1632" s="73">
        <v>41478</v>
      </c>
      <c r="B1632" s="130">
        <v>1692.3900149999999</v>
      </c>
      <c r="C1632" s="125">
        <f t="shared" si="100"/>
        <v>2.4250793011972638E-2</v>
      </c>
      <c r="D1632" s="128">
        <f t="shared" si="101"/>
        <v>24250.793011972637</v>
      </c>
      <c r="E1632" s="128">
        <f t="shared" ca="1" si="102"/>
        <v>-39287.404542451623</v>
      </c>
      <c r="F1632" s="128">
        <f t="shared" ca="1" si="103"/>
        <v>44862.440666871138</v>
      </c>
    </row>
    <row r="1633" spans="1:6" x14ac:dyDescent="0.3">
      <c r="A1633" s="73">
        <v>41477</v>
      </c>
      <c r="B1633" s="130">
        <v>1695.530029</v>
      </c>
      <c r="C1633" s="125">
        <f t="shared" si="100"/>
        <v>3.3569894608357354E-2</v>
      </c>
      <c r="D1633" s="128">
        <f t="shared" si="101"/>
        <v>33569.894608357354</v>
      </c>
      <c r="E1633" s="128">
        <f t="shared" ca="1" si="102"/>
        <v>-39287.404542451623</v>
      </c>
      <c r="F1633" s="128">
        <f t="shared" ca="1" si="103"/>
        <v>44862.440666871138</v>
      </c>
    </row>
    <row r="1634" spans="1:6" x14ac:dyDescent="0.3">
      <c r="A1634" s="73">
        <v>41474</v>
      </c>
      <c r="B1634" s="130">
        <v>1692.089966</v>
      </c>
      <c r="C1634" s="125">
        <f t="shared" si="100"/>
        <v>3.6889710977243695E-2</v>
      </c>
      <c r="D1634" s="128">
        <f t="shared" si="101"/>
        <v>36889.710977243696</v>
      </c>
      <c r="E1634" s="128">
        <f t="shared" ca="1" si="102"/>
        <v>-39287.404542451623</v>
      </c>
      <c r="F1634" s="128">
        <f t="shared" ca="1" si="103"/>
        <v>44862.440666871138</v>
      </c>
    </row>
    <row r="1635" spans="1:6" x14ac:dyDescent="0.3">
      <c r="A1635" s="73">
        <v>41473</v>
      </c>
      <c r="B1635" s="130">
        <v>1689.369995</v>
      </c>
      <c r="C1635" s="125">
        <f t="shared" si="100"/>
        <v>4.5784017335130711E-2</v>
      </c>
      <c r="D1635" s="128">
        <f t="shared" si="101"/>
        <v>45784.017335130709</v>
      </c>
      <c r="E1635" s="128">
        <f t="shared" ca="1" si="102"/>
        <v>-39287.404542451623</v>
      </c>
      <c r="F1635" s="128">
        <f t="shared" ca="1" si="103"/>
        <v>44862.440666871138</v>
      </c>
    </row>
    <row r="1636" spans="1:6" x14ac:dyDescent="0.3">
      <c r="A1636" s="73">
        <v>41472</v>
      </c>
      <c r="B1636" s="130">
        <v>1680.910034</v>
      </c>
      <c r="C1636" s="125">
        <f t="shared" si="100"/>
        <v>4.1404440809498455E-2</v>
      </c>
      <c r="D1636" s="128">
        <f t="shared" si="101"/>
        <v>41404.440809498454</v>
      </c>
      <c r="E1636" s="128">
        <f t="shared" ca="1" si="102"/>
        <v>-39287.404542451623</v>
      </c>
      <c r="F1636" s="128">
        <f t="shared" ca="1" si="103"/>
        <v>44862.440666871138</v>
      </c>
    </row>
    <row r="1637" spans="1:6" x14ac:dyDescent="0.3">
      <c r="A1637" s="73">
        <v>41471</v>
      </c>
      <c r="B1637" s="130">
        <v>1676.26001</v>
      </c>
      <c r="C1637" s="125">
        <f t="shared" si="100"/>
        <v>3.7957627730932808E-2</v>
      </c>
      <c r="D1637" s="128">
        <f t="shared" si="101"/>
        <v>37957.627730932807</v>
      </c>
      <c r="E1637" s="128">
        <f t="shared" ca="1" si="102"/>
        <v>-39287.404542451623</v>
      </c>
      <c r="F1637" s="128">
        <f t="shared" ca="1" si="103"/>
        <v>44862.440666871138</v>
      </c>
    </row>
    <row r="1638" spans="1:6" x14ac:dyDescent="0.3">
      <c r="A1638" s="73">
        <v>41470</v>
      </c>
      <c r="B1638" s="130">
        <v>1682.5</v>
      </c>
      <c r="C1638" s="125">
        <f t="shared" si="100"/>
        <v>4.7451234917893714E-2</v>
      </c>
      <c r="D1638" s="128">
        <f t="shared" si="101"/>
        <v>47451.234917893715</v>
      </c>
      <c r="E1638" s="128">
        <f t="shared" ca="1" si="102"/>
        <v>-39287.404542451623</v>
      </c>
      <c r="F1638" s="128">
        <f t="shared" ca="1" si="103"/>
        <v>44862.440666871138</v>
      </c>
    </row>
    <row r="1639" spans="1:6" x14ac:dyDescent="0.3">
      <c r="A1639" s="73">
        <v>41467</v>
      </c>
      <c r="B1639" s="130">
        <v>1680.1899410000001</v>
      </c>
      <c r="C1639" s="125">
        <f t="shared" si="100"/>
        <v>4.1526154249182712E-2</v>
      </c>
      <c r="D1639" s="128">
        <f t="shared" si="101"/>
        <v>41526.154249182713</v>
      </c>
      <c r="E1639" s="128">
        <f t="shared" ca="1" si="102"/>
        <v>-39287.404542451623</v>
      </c>
      <c r="F1639" s="128">
        <f t="shared" ca="1" si="103"/>
        <v>44862.440666871138</v>
      </c>
    </row>
    <row r="1640" spans="1:6" x14ac:dyDescent="0.3">
      <c r="A1640" s="73">
        <v>41466</v>
      </c>
      <c r="B1640" s="130">
        <v>1675.0200199999999</v>
      </c>
      <c r="C1640" s="125">
        <f t="shared" si="100"/>
        <v>4.4758809895096174E-2</v>
      </c>
      <c r="D1640" s="128">
        <f t="shared" si="101"/>
        <v>44758.809895096172</v>
      </c>
      <c r="E1640" s="128">
        <f t="shared" ca="1" si="102"/>
        <v>-39287.404542451623</v>
      </c>
      <c r="F1640" s="128">
        <f t="shared" ca="1" si="103"/>
        <v>44862.440666871138</v>
      </c>
    </row>
    <row r="1641" spans="1:6" x14ac:dyDescent="0.3">
      <c r="A1641" s="73">
        <v>41465</v>
      </c>
      <c r="B1641" s="130">
        <v>1652.619995</v>
      </c>
      <c r="C1641" s="125">
        <f t="shared" si="100"/>
        <v>4.0673012991242263E-2</v>
      </c>
      <c r="D1641" s="128">
        <f t="shared" si="101"/>
        <v>40673.012991242264</v>
      </c>
      <c r="E1641" s="128">
        <f t="shared" ca="1" si="102"/>
        <v>-39287.404542451623</v>
      </c>
      <c r="F1641" s="128">
        <f t="shared" ca="1" si="103"/>
        <v>44862.440666871138</v>
      </c>
    </row>
    <row r="1642" spans="1:6" x14ac:dyDescent="0.3">
      <c r="A1642" s="73">
        <v>41464</v>
      </c>
      <c r="B1642" s="130">
        <v>1652.3199460000001</v>
      </c>
      <c r="C1642" s="125">
        <f t="shared" si="100"/>
        <v>5.0365828854317396E-2</v>
      </c>
      <c r="D1642" s="128">
        <f t="shared" si="101"/>
        <v>50365.828854317399</v>
      </c>
      <c r="E1642" s="128">
        <f t="shared" ca="1" si="102"/>
        <v>-39287.404542451623</v>
      </c>
      <c r="F1642" s="128">
        <f t="shared" ca="1" si="103"/>
        <v>44862.440666871138</v>
      </c>
    </row>
    <row r="1643" spans="1:6" x14ac:dyDescent="0.3">
      <c r="A1643" s="73">
        <v>41463</v>
      </c>
      <c r="B1643" s="130">
        <v>1640.459961</v>
      </c>
      <c r="C1643" s="125">
        <f t="shared" si="100"/>
        <v>3.016139194268197E-2</v>
      </c>
      <c r="D1643" s="128">
        <f t="shared" si="101"/>
        <v>30161.39194268197</v>
      </c>
      <c r="E1643" s="128">
        <f t="shared" ca="1" si="102"/>
        <v>-39287.404542451623</v>
      </c>
      <c r="F1643" s="128">
        <f t="shared" ca="1" si="103"/>
        <v>44862.440666871138</v>
      </c>
    </row>
    <row r="1644" spans="1:6" x14ac:dyDescent="0.3">
      <c r="A1644" s="73">
        <v>41460</v>
      </c>
      <c r="B1644" s="130">
        <v>1631.8900149999999</v>
      </c>
      <c r="C1644" s="125">
        <f t="shared" si="100"/>
        <v>2.7515647135055055E-2</v>
      </c>
      <c r="D1644" s="128">
        <f t="shared" si="101"/>
        <v>27515.647135055056</v>
      </c>
      <c r="E1644" s="128">
        <f t="shared" ca="1" si="102"/>
        <v>-39287.404542451623</v>
      </c>
      <c r="F1644" s="128">
        <f t="shared" ca="1" si="103"/>
        <v>44862.440666871138</v>
      </c>
    </row>
    <row r="1645" spans="1:6" x14ac:dyDescent="0.3">
      <c r="A1645" s="73">
        <v>41458</v>
      </c>
      <c r="B1645" s="130">
        <v>1615.410034</v>
      </c>
      <c r="C1645" s="125">
        <f t="shared" si="100"/>
        <v>-8.2999389487597997E-3</v>
      </c>
      <c r="D1645" s="128">
        <f t="shared" si="101"/>
        <v>-8299.9389487598</v>
      </c>
      <c r="E1645" s="128">
        <f t="shared" ca="1" si="102"/>
        <v>-39287.404542451623</v>
      </c>
      <c r="F1645" s="128">
        <f t="shared" ca="1" si="103"/>
        <v>44862.440666871138</v>
      </c>
    </row>
    <row r="1646" spans="1:6" x14ac:dyDescent="0.3">
      <c r="A1646" s="73">
        <v>41457</v>
      </c>
      <c r="B1646" s="130">
        <v>1614.079956</v>
      </c>
      <c r="C1646" s="125">
        <f t="shared" si="100"/>
        <v>-2.2841671652515272E-2</v>
      </c>
      <c r="D1646" s="128">
        <f t="shared" si="101"/>
        <v>-22841.671652515273</v>
      </c>
      <c r="E1646" s="128">
        <f t="shared" ca="1" si="102"/>
        <v>-39287.404542451623</v>
      </c>
      <c r="F1646" s="128">
        <f t="shared" ca="1" si="103"/>
        <v>44862.440666871138</v>
      </c>
    </row>
    <row r="1647" spans="1:6" x14ac:dyDescent="0.3">
      <c r="A1647" s="73">
        <v>41456</v>
      </c>
      <c r="B1647" s="130">
        <v>1614.959961</v>
      </c>
      <c r="C1647" s="125">
        <f t="shared" si="100"/>
        <v>-1.4691573986619355E-2</v>
      </c>
      <c r="D1647" s="128">
        <f t="shared" si="101"/>
        <v>-14691.573986619354</v>
      </c>
      <c r="E1647" s="128">
        <f t="shared" ca="1" si="102"/>
        <v>-39287.404542451623</v>
      </c>
      <c r="F1647" s="128">
        <f t="shared" ca="1" si="103"/>
        <v>44862.440666871138</v>
      </c>
    </row>
    <row r="1648" spans="1:6" x14ac:dyDescent="0.3">
      <c r="A1648" s="73">
        <v>41453</v>
      </c>
      <c r="B1648" s="130">
        <v>1606.280029</v>
      </c>
      <c r="C1648" s="125">
        <f t="shared" si="100"/>
        <v>-1.2571201890555939E-2</v>
      </c>
      <c r="D1648" s="128">
        <f t="shared" si="101"/>
        <v>-12571.201890555938</v>
      </c>
      <c r="E1648" s="128">
        <f t="shared" ca="1" si="102"/>
        <v>-39287.404542451623</v>
      </c>
      <c r="F1648" s="128">
        <f t="shared" ca="1" si="103"/>
        <v>44862.440666871138</v>
      </c>
    </row>
    <row r="1649" spans="1:6" x14ac:dyDescent="0.3">
      <c r="A1649" s="73">
        <v>41452</v>
      </c>
      <c r="B1649" s="130">
        <v>1613.1999510000001</v>
      </c>
      <c r="C1649" s="125">
        <f t="shared" si="100"/>
        <v>-1.4153385692818654E-2</v>
      </c>
      <c r="D1649" s="128">
        <f t="shared" si="101"/>
        <v>-14153.385692818654</v>
      </c>
      <c r="E1649" s="128">
        <f t="shared" ca="1" si="102"/>
        <v>-39287.404542451623</v>
      </c>
      <c r="F1649" s="128">
        <f t="shared" ca="1" si="103"/>
        <v>44862.440666871138</v>
      </c>
    </row>
    <row r="1650" spans="1:6" x14ac:dyDescent="0.3">
      <c r="A1650" s="73">
        <v>41451</v>
      </c>
      <c r="B1650" s="130">
        <v>1603.26001</v>
      </c>
      <c r="C1650" s="125">
        <f t="shared" si="100"/>
        <v>-5.7425705635579805E-3</v>
      </c>
      <c r="D1650" s="128">
        <f t="shared" si="101"/>
        <v>-5742.5705635579807</v>
      </c>
      <c r="E1650" s="128">
        <f t="shared" ca="1" si="102"/>
        <v>-39287.404542451623</v>
      </c>
      <c r="F1650" s="128">
        <f t="shared" ca="1" si="103"/>
        <v>44862.440666871138</v>
      </c>
    </row>
    <row r="1651" spans="1:6" x14ac:dyDescent="0.3">
      <c r="A1651" s="73">
        <v>41450</v>
      </c>
      <c r="B1651" s="130">
        <v>1588.030029</v>
      </c>
      <c r="C1651" s="125">
        <f t="shared" si="100"/>
        <v>-2.3429846250208053E-2</v>
      </c>
      <c r="D1651" s="128">
        <f t="shared" si="101"/>
        <v>-23429.846250208055</v>
      </c>
      <c r="E1651" s="128">
        <f t="shared" ca="1" si="102"/>
        <v>-39287.404542451623</v>
      </c>
      <c r="F1651" s="128">
        <f t="shared" ca="1" si="103"/>
        <v>44862.440666871138</v>
      </c>
    </row>
    <row r="1652" spans="1:6" x14ac:dyDescent="0.3">
      <c r="A1652" s="73">
        <v>41449</v>
      </c>
      <c r="B1652" s="130">
        <v>1573.089966</v>
      </c>
      <c r="C1652" s="125">
        <f t="shared" si="100"/>
        <v>-4.2439533784227934E-2</v>
      </c>
      <c r="D1652" s="128">
        <f t="shared" si="101"/>
        <v>-42439.533784227933</v>
      </c>
      <c r="E1652" s="128">
        <f t="shared" ca="1" si="102"/>
        <v>-39287.404542451623</v>
      </c>
      <c r="F1652" s="128">
        <f t="shared" ca="1" si="103"/>
        <v>44862.440666871138</v>
      </c>
    </row>
    <row r="1653" spans="1:6" x14ac:dyDescent="0.3">
      <c r="A1653" s="73">
        <v>41446</v>
      </c>
      <c r="B1653" s="130">
        <v>1592.4300539999999</v>
      </c>
      <c r="C1653" s="125">
        <f t="shared" si="100"/>
        <v>-3.1003146469461895E-2</v>
      </c>
      <c r="D1653" s="128">
        <f t="shared" si="101"/>
        <v>-31003.146469461895</v>
      </c>
      <c r="E1653" s="128">
        <f t="shared" ca="1" si="102"/>
        <v>-37279.268019249896</v>
      </c>
      <c r="F1653" s="128">
        <f t="shared" ca="1" si="103"/>
        <v>43519.386691585503</v>
      </c>
    </row>
    <row r="1654" spans="1:6" x14ac:dyDescent="0.3">
      <c r="A1654" s="73">
        <v>41445</v>
      </c>
      <c r="B1654" s="130">
        <v>1588.1899410000001</v>
      </c>
      <c r="C1654" s="125">
        <f t="shared" si="100"/>
        <v>-2.1182647637205121E-2</v>
      </c>
      <c r="D1654" s="128">
        <f t="shared" si="101"/>
        <v>-21182.647637205122</v>
      </c>
      <c r="E1654" s="128">
        <f t="shared" ca="1" si="102"/>
        <v>-37279.268019249896</v>
      </c>
      <c r="F1654" s="128">
        <f t="shared" ca="1" si="103"/>
        <v>43519.386691585503</v>
      </c>
    </row>
    <row r="1655" spans="1:6" x14ac:dyDescent="0.3">
      <c r="A1655" s="73">
        <v>41444</v>
      </c>
      <c r="B1655" s="130">
        <v>1628.9300539999999</v>
      </c>
      <c r="C1655" s="125">
        <f t="shared" si="100"/>
        <v>1.2449518118721858E-2</v>
      </c>
      <c r="D1655" s="128">
        <f t="shared" si="101"/>
        <v>12449.518118721859</v>
      </c>
      <c r="E1655" s="128">
        <f t="shared" ca="1" si="102"/>
        <v>-37279.268019249896</v>
      </c>
      <c r="F1655" s="128">
        <f t="shared" ca="1" si="103"/>
        <v>43519.386691585503</v>
      </c>
    </row>
    <row r="1656" spans="1:6" x14ac:dyDescent="0.3">
      <c r="A1656" s="73">
        <v>41443</v>
      </c>
      <c r="B1656" s="130">
        <v>1651.8100589999999</v>
      </c>
      <c r="C1656" s="125">
        <f t="shared" si="100"/>
        <v>1.252317298077954E-2</v>
      </c>
      <c r="D1656" s="128">
        <f t="shared" si="101"/>
        <v>12523.17298077954</v>
      </c>
      <c r="E1656" s="128">
        <f t="shared" ca="1" si="102"/>
        <v>-37279.268019249896</v>
      </c>
      <c r="F1656" s="128">
        <f t="shared" ca="1" si="103"/>
        <v>43519.386691585503</v>
      </c>
    </row>
    <row r="1657" spans="1:6" x14ac:dyDescent="0.3">
      <c r="A1657" s="73">
        <v>41442</v>
      </c>
      <c r="B1657" s="130">
        <v>1639.040039</v>
      </c>
      <c r="C1657" s="125">
        <f t="shared" si="100"/>
        <v>-8.4125099851561913E-4</v>
      </c>
      <c r="D1657" s="128">
        <f t="shared" si="101"/>
        <v>-841.25099851561913</v>
      </c>
      <c r="E1657" s="128">
        <f t="shared" ca="1" si="102"/>
        <v>-37279.268019249896</v>
      </c>
      <c r="F1657" s="128">
        <f t="shared" ca="1" si="103"/>
        <v>43519.386691585503</v>
      </c>
    </row>
    <row r="1658" spans="1:6" x14ac:dyDescent="0.3">
      <c r="A1658" s="73">
        <v>41439</v>
      </c>
      <c r="B1658" s="130">
        <v>1626.7299800000001</v>
      </c>
      <c r="C1658" s="125">
        <f t="shared" si="100"/>
        <v>-2.4590124879442232E-3</v>
      </c>
      <c r="D1658" s="128">
        <f t="shared" si="101"/>
        <v>-2459.0124879442233</v>
      </c>
      <c r="E1658" s="128">
        <f t="shared" ca="1" si="102"/>
        <v>-37279.268019249896</v>
      </c>
      <c r="F1658" s="128">
        <f t="shared" ca="1" si="103"/>
        <v>43519.386691585503</v>
      </c>
    </row>
    <row r="1659" spans="1:6" x14ac:dyDescent="0.3">
      <c r="A1659" s="73">
        <v>41438</v>
      </c>
      <c r="B1659" s="130">
        <v>1636.3599850000001</v>
      </c>
      <c r="C1659" s="125">
        <f t="shared" si="100"/>
        <v>-1.0910263253396058E-2</v>
      </c>
      <c r="D1659" s="128">
        <f t="shared" si="101"/>
        <v>-10910.263253396057</v>
      </c>
      <c r="E1659" s="128">
        <f t="shared" ca="1" si="102"/>
        <v>-37279.268019249896</v>
      </c>
      <c r="F1659" s="128">
        <f t="shared" ca="1" si="103"/>
        <v>43519.386691585503</v>
      </c>
    </row>
    <row r="1660" spans="1:6" x14ac:dyDescent="0.3">
      <c r="A1660" s="73">
        <v>41437</v>
      </c>
      <c r="B1660" s="130">
        <v>1612.5200199999999</v>
      </c>
      <c r="C1660" s="125">
        <f t="shared" si="100"/>
        <v>-2.1742802134328776E-2</v>
      </c>
      <c r="D1660" s="128">
        <f t="shared" si="101"/>
        <v>-21742.802134328776</v>
      </c>
      <c r="E1660" s="128">
        <f t="shared" ca="1" si="102"/>
        <v>-37279.268019249896</v>
      </c>
      <c r="F1660" s="128">
        <f t="shared" ca="1" si="103"/>
        <v>43519.386691585503</v>
      </c>
    </row>
    <row r="1661" spans="1:6" x14ac:dyDescent="0.3">
      <c r="A1661" s="73">
        <v>41436</v>
      </c>
      <c r="B1661" s="130">
        <v>1626.130005</v>
      </c>
      <c r="C1661" s="125">
        <f t="shared" si="100"/>
        <v>-2.043905207889829E-2</v>
      </c>
      <c r="D1661" s="128">
        <f t="shared" si="101"/>
        <v>-20439.05207889829</v>
      </c>
      <c r="E1661" s="128">
        <f t="shared" ca="1" si="102"/>
        <v>-37279.268019249896</v>
      </c>
      <c r="F1661" s="128">
        <f t="shared" ca="1" si="103"/>
        <v>43519.386691585503</v>
      </c>
    </row>
    <row r="1662" spans="1:6" x14ac:dyDescent="0.3">
      <c r="A1662" s="73">
        <v>41435</v>
      </c>
      <c r="B1662" s="130">
        <v>1642.8100589999999</v>
      </c>
      <c r="C1662" s="125">
        <f t="shared" si="100"/>
        <v>-4.1160991142012993E-3</v>
      </c>
      <c r="D1662" s="128">
        <f t="shared" si="101"/>
        <v>-4116.099114201299</v>
      </c>
      <c r="E1662" s="128">
        <f t="shared" ca="1" si="102"/>
        <v>-37279.268019249896</v>
      </c>
      <c r="F1662" s="128">
        <f t="shared" ca="1" si="103"/>
        <v>43519.386691585503</v>
      </c>
    </row>
    <row r="1663" spans="1:6" x14ac:dyDescent="0.3">
      <c r="A1663" s="73">
        <v>41432</v>
      </c>
      <c r="B1663" s="130">
        <v>1643.380005</v>
      </c>
      <c r="C1663" s="125">
        <f t="shared" si="100"/>
        <v>-4.3198798897318147E-3</v>
      </c>
      <c r="D1663" s="128">
        <f t="shared" si="101"/>
        <v>-4319.8798897318147</v>
      </c>
      <c r="E1663" s="128">
        <f t="shared" ca="1" si="102"/>
        <v>-37279.268019249896</v>
      </c>
      <c r="F1663" s="128">
        <f t="shared" ca="1" si="103"/>
        <v>43519.386691585503</v>
      </c>
    </row>
    <row r="1664" spans="1:6" x14ac:dyDescent="0.3">
      <c r="A1664" s="73">
        <v>41431</v>
      </c>
      <c r="B1664" s="130">
        <v>1622.5600589999999</v>
      </c>
      <c r="C1664" s="125">
        <f t="shared" si="100"/>
        <v>-1.980844985978969E-2</v>
      </c>
      <c r="D1664" s="128">
        <f t="shared" si="101"/>
        <v>-19808.449859789689</v>
      </c>
      <c r="E1664" s="128">
        <f t="shared" ca="1" si="102"/>
        <v>-37279.268019249896</v>
      </c>
      <c r="F1664" s="128">
        <f t="shared" ca="1" si="103"/>
        <v>43519.386691585503</v>
      </c>
    </row>
    <row r="1665" spans="1:6" x14ac:dyDescent="0.3">
      <c r="A1665" s="73">
        <v>41430</v>
      </c>
      <c r="B1665" s="130">
        <v>1608.900024</v>
      </c>
      <c r="C1665" s="125">
        <f t="shared" si="100"/>
        <v>-3.6101996676491166E-2</v>
      </c>
      <c r="D1665" s="128">
        <f t="shared" si="101"/>
        <v>-36101.996676491166</v>
      </c>
      <c r="E1665" s="128">
        <f t="shared" ca="1" si="102"/>
        <v>-37279.268019249896</v>
      </c>
      <c r="F1665" s="128">
        <f t="shared" ca="1" si="103"/>
        <v>43519.386691585503</v>
      </c>
    </row>
    <row r="1666" spans="1:6" x14ac:dyDescent="0.3">
      <c r="A1666" s="73">
        <v>41429</v>
      </c>
      <c r="B1666" s="130">
        <v>1631.380005</v>
      </c>
      <c r="C1666" s="125">
        <f t="shared" si="100"/>
        <v>-2.0950754780332703E-2</v>
      </c>
      <c r="D1666" s="128">
        <f t="shared" si="101"/>
        <v>-20950.754780332703</v>
      </c>
      <c r="E1666" s="128">
        <f t="shared" ca="1" si="102"/>
        <v>-35256.195985137827</v>
      </c>
      <c r="F1666" s="128">
        <f t="shared" ca="1" si="103"/>
        <v>43519.386691585503</v>
      </c>
    </row>
    <row r="1667" spans="1:6" x14ac:dyDescent="0.3">
      <c r="A1667" s="73">
        <v>41428</v>
      </c>
      <c r="B1667" s="130">
        <v>1640.420044</v>
      </c>
      <c r="C1667" s="125">
        <f t="shared" si="100"/>
        <v>-1.62221374120326E-2</v>
      </c>
      <c r="D1667" s="128">
        <f t="shared" si="101"/>
        <v>-16222.1374120326</v>
      </c>
      <c r="E1667" s="128">
        <f t="shared" ca="1" si="102"/>
        <v>-35256.195985137827</v>
      </c>
      <c r="F1667" s="128">
        <f t="shared" ca="1" si="103"/>
        <v>43519.386691585503</v>
      </c>
    </row>
    <row r="1668" spans="1:6" x14ac:dyDescent="0.3">
      <c r="A1668" s="73">
        <v>41425</v>
      </c>
      <c r="B1668" s="130">
        <v>1630.73999</v>
      </c>
      <c r="C1668" s="125">
        <f t="shared" si="100"/>
        <v>-1.1954159328355307E-2</v>
      </c>
      <c r="D1668" s="128">
        <f t="shared" si="101"/>
        <v>-11954.159328355307</v>
      </c>
      <c r="E1668" s="128">
        <f t="shared" ca="1" si="102"/>
        <v>-35256.195985137827</v>
      </c>
      <c r="F1668" s="128">
        <f t="shared" ca="1" si="103"/>
        <v>43519.386691585503</v>
      </c>
    </row>
    <row r="1669" spans="1:6" x14ac:dyDescent="0.3">
      <c r="A1669" s="73">
        <v>41424</v>
      </c>
      <c r="B1669" s="130">
        <v>1654.410034</v>
      </c>
      <c r="C1669" s="125">
        <f t="shared" si="100"/>
        <v>-2.6344632341844809E-3</v>
      </c>
      <c r="D1669" s="128">
        <f t="shared" si="101"/>
        <v>-2634.4632341844808</v>
      </c>
      <c r="E1669" s="128">
        <f t="shared" ca="1" si="102"/>
        <v>-35256.195985137827</v>
      </c>
      <c r="F1669" s="128">
        <f t="shared" ca="1" si="103"/>
        <v>43519.386691585503</v>
      </c>
    </row>
    <row r="1670" spans="1:6" x14ac:dyDescent="0.3">
      <c r="A1670" s="73">
        <v>41423</v>
      </c>
      <c r="B1670" s="130">
        <v>1648.3599850000001</v>
      </c>
      <c r="C1670" s="125">
        <f t="shared" si="100"/>
        <v>-1.1997412901529891E-3</v>
      </c>
      <c r="D1670" s="128">
        <f t="shared" si="101"/>
        <v>-1199.7412901529892</v>
      </c>
      <c r="E1670" s="128">
        <f t="shared" ca="1" si="102"/>
        <v>-35256.195985137827</v>
      </c>
      <c r="F1670" s="128">
        <f t="shared" ca="1" si="103"/>
        <v>43519.386691585503</v>
      </c>
    </row>
    <row r="1671" spans="1:6" x14ac:dyDescent="0.3">
      <c r="A1671" s="73">
        <v>41422</v>
      </c>
      <c r="B1671" s="130">
        <v>1660.0600589999999</v>
      </c>
      <c r="C1671" s="125">
        <f t="shared" si="100"/>
        <v>1.6091639997164231E-2</v>
      </c>
      <c r="D1671" s="128">
        <f t="shared" si="101"/>
        <v>16091.639997164231</v>
      </c>
      <c r="E1671" s="128">
        <f t="shared" ca="1" si="102"/>
        <v>-35256.195985137827</v>
      </c>
      <c r="F1671" s="128">
        <f t="shared" ca="1" si="103"/>
        <v>43519.386691585503</v>
      </c>
    </row>
    <row r="1672" spans="1:6" x14ac:dyDescent="0.3">
      <c r="A1672" s="73">
        <v>41418</v>
      </c>
      <c r="B1672" s="130">
        <v>1649.599976</v>
      </c>
      <c r="C1672" s="125">
        <f t="shared" ref="C1672:C1735" si="104">B1672/B1682-1</f>
        <v>9.7325246231827478E-3</v>
      </c>
      <c r="D1672" s="128">
        <f t="shared" ref="D1672:D1735" si="105">C1672*$B$5</f>
        <v>9732.5246231827477</v>
      </c>
      <c r="E1672" s="128">
        <f t="shared" ref="E1672:E1735" ca="1" si="106">_xlfn.PERCENTILE.INC(OFFSET(D1672,0,0,Window),1-VaRLevel)</f>
        <v>-35256.195985137827</v>
      </c>
      <c r="F1672" s="128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0">
        <v>1650.51001</v>
      </c>
      <c r="C1673" s="125">
        <f t="shared" si="104"/>
        <v>1.4655686374710264E-2</v>
      </c>
      <c r="D1673" s="128">
        <f t="shared" si="105"/>
        <v>14655.686374710263</v>
      </c>
      <c r="E1673" s="128">
        <f t="shared" ca="1" si="106"/>
        <v>-35256.195985137827</v>
      </c>
      <c r="F1673" s="128">
        <f t="shared" ca="1" si="107"/>
        <v>43519.386691585503</v>
      </c>
    </row>
    <row r="1674" spans="1:6" x14ac:dyDescent="0.3">
      <c r="A1674" s="73">
        <v>41416</v>
      </c>
      <c r="B1674" s="130">
        <v>1655.349976</v>
      </c>
      <c r="C1674" s="125">
        <f t="shared" si="104"/>
        <v>1.3878957927627722E-2</v>
      </c>
      <c r="D1674" s="128">
        <f t="shared" si="105"/>
        <v>13878.957927627722</v>
      </c>
      <c r="E1674" s="128">
        <f t="shared" ca="1" si="106"/>
        <v>-35256.195985137827</v>
      </c>
      <c r="F1674" s="128">
        <f t="shared" ca="1" si="107"/>
        <v>43519.386691585503</v>
      </c>
    </row>
    <row r="1675" spans="1:6" x14ac:dyDescent="0.3">
      <c r="A1675" s="73">
        <v>41415</v>
      </c>
      <c r="B1675" s="130">
        <v>1669.160034</v>
      </c>
      <c r="C1675" s="125">
        <f t="shared" si="104"/>
        <v>2.6568964818439289E-2</v>
      </c>
      <c r="D1675" s="128">
        <f t="shared" si="105"/>
        <v>26568.96481843929</v>
      </c>
      <c r="E1675" s="128">
        <f t="shared" ca="1" si="106"/>
        <v>-36509.246699567804</v>
      </c>
      <c r="F1675" s="128">
        <f t="shared" ca="1" si="107"/>
        <v>43519.386691585503</v>
      </c>
    </row>
    <row r="1676" spans="1:6" x14ac:dyDescent="0.3">
      <c r="A1676" s="73">
        <v>41414</v>
      </c>
      <c r="B1676" s="130">
        <v>1666.290039</v>
      </c>
      <c r="C1676" s="125">
        <f t="shared" si="104"/>
        <v>3.0163857187017085E-2</v>
      </c>
      <c r="D1676" s="128">
        <f t="shared" si="105"/>
        <v>30163.857187017085</v>
      </c>
      <c r="E1676" s="128">
        <f t="shared" ca="1" si="106"/>
        <v>-38776.750034350218</v>
      </c>
      <c r="F1676" s="128">
        <f t="shared" ca="1" si="107"/>
        <v>43758.849551702617</v>
      </c>
    </row>
    <row r="1677" spans="1:6" x14ac:dyDescent="0.3">
      <c r="A1677" s="73">
        <v>41411</v>
      </c>
      <c r="B1677" s="130">
        <v>1667.469971</v>
      </c>
      <c r="C1677" s="125">
        <f t="shared" si="104"/>
        <v>3.2860052250441418E-2</v>
      </c>
      <c r="D1677" s="128">
        <f t="shared" si="105"/>
        <v>32860.052250441418</v>
      </c>
      <c r="E1677" s="128">
        <f t="shared" ca="1" si="106"/>
        <v>-39639.414946823781</v>
      </c>
      <c r="F1677" s="128">
        <f t="shared" ca="1" si="107"/>
        <v>48703.416634322384</v>
      </c>
    </row>
    <row r="1678" spans="1:6" x14ac:dyDescent="0.3">
      <c r="A1678" s="73">
        <v>41410</v>
      </c>
      <c r="B1678" s="130">
        <v>1650.469971</v>
      </c>
      <c r="C1678" s="125">
        <f t="shared" si="104"/>
        <v>3.3099860493239985E-2</v>
      </c>
      <c r="D1678" s="128">
        <f t="shared" si="105"/>
        <v>33099.860493239983</v>
      </c>
      <c r="E1678" s="128">
        <f t="shared" ca="1" si="106"/>
        <v>-46192.771114597752</v>
      </c>
      <c r="F1678" s="128">
        <f t="shared" ca="1" si="107"/>
        <v>56097.031838924195</v>
      </c>
    </row>
    <row r="1679" spans="1:6" x14ac:dyDescent="0.3">
      <c r="A1679" s="73">
        <v>41409</v>
      </c>
      <c r="B1679" s="130">
        <v>1658.780029</v>
      </c>
      <c r="C1679" s="125">
        <f t="shared" si="104"/>
        <v>4.8069804988576825E-2</v>
      </c>
      <c r="D1679" s="128">
        <f t="shared" si="105"/>
        <v>48069.804988576827</v>
      </c>
      <c r="E1679" s="128">
        <f t="shared" ca="1" si="106"/>
        <v>-53009.550230094537</v>
      </c>
      <c r="F1679" s="128">
        <f t="shared" ca="1" si="107"/>
        <v>57182.147005907107</v>
      </c>
    </row>
    <row r="1680" spans="1:6" x14ac:dyDescent="0.3">
      <c r="A1680" s="73">
        <v>41408</v>
      </c>
      <c r="B1680" s="130">
        <v>1650.339966</v>
      </c>
      <c r="C1680" s="125">
        <f t="shared" si="104"/>
        <v>3.3031430099274006E-2</v>
      </c>
      <c r="D1680" s="128">
        <f t="shared" si="105"/>
        <v>33031.430099274003</v>
      </c>
      <c r="E1680" s="128">
        <f t="shared" ca="1" si="106"/>
        <v>-53717.920727859215</v>
      </c>
      <c r="F1680" s="128">
        <f t="shared" ca="1" si="107"/>
        <v>57182.147005907107</v>
      </c>
    </row>
    <row r="1681" spans="1:6" x14ac:dyDescent="0.3">
      <c r="A1681" s="73">
        <v>41407</v>
      </c>
      <c r="B1681" s="130">
        <v>1633.7700199999999</v>
      </c>
      <c r="C1681" s="125">
        <f t="shared" si="104"/>
        <v>2.5200667276190414E-2</v>
      </c>
      <c r="D1681" s="128">
        <f t="shared" si="105"/>
        <v>25200.667276190416</v>
      </c>
      <c r="E1681" s="128">
        <f t="shared" ca="1" si="106"/>
        <v>-53717.920727859215</v>
      </c>
      <c r="F1681" s="128">
        <f t="shared" ca="1" si="107"/>
        <v>57182.147005907107</v>
      </c>
    </row>
    <row r="1682" spans="1:6" x14ac:dyDescent="0.3">
      <c r="A1682" s="73">
        <v>41404</v>
      </c>
      <c r="B1682" s="130">
        <v>1633.6999510000001</v>
      </c>
      <c r="C1682" s="125">
        <f t="shared" si="104"/>
        <v>3.252348652874093E-2</v>
      </c>
      <c r="D1682" s="128">
        <f t="shared" si="105"/>
        <v>32523.48652874093</v>
      </c>
      <c r="E1682" s="128">
        <f t="shared" ca="1" si="106"/>
        <v>-53717.920727859215</v>
      </c>
      <c r="F1682" s="128">
        <f t="shared" ca="1" si="107"/>
        <v>57182.147005907107</v>
      </c>
    </row>
    <row r="1683" spans="1:6" x14ac:dyDescent="0.3">
      <c r="A1683" s="73">
        <v>41403</v>
      </c>
      <c r="B1683" s="130">
        <v>1626.670044</v>
      </c>
      <c r="C1683" s="125">
        <f t="shared" si="104"/>
        <v>2.6186636749384595E-2</v>
      </c>
      <c r="D1683" s="128">
        <f t="shared" si="105"/>
        <v>26186.636749384594</v>
      </c>
      <c r="E1683" s="128">
        <f t="shared" ca="1" si="106"/>
        <v>-53717.920727859215</v>
      </c>
      <c r="F1683" s="128">
        <f t="shared" ca="1" si="107"/>
        <v>57182.147005907107</v>
      </c>
    </row>
    <row r="1684" spans="1:6" x14ac:dyDescent="0.3">
      <c r="A1684" s="73">
        <v>41402</v>
      </c>
      <c r="B1684" s="130">
        <v>1632.6899410000001</v>
      </c>
      <c r="C1684" s="125">
        <f t="shared" si="104"/>
        <v>3.4140006377377574E-2</v>
      </c>
      <c r="D1684" s="128">
        <f t="shared" si="105"/>
        <v>34140.006377377576</v>
      </c>
      <c r="E1684" s="128">
        <f t="shared" ca="1" si="106"/>
        <v>-53717.920727859215</v>
      </c>
      <c r="F1684" s="128">
        <f t="shared" ca="1" si="107"/>
        <v>57182.147005907107</v>
      </c>
    </row>
    <row r="1685" spans="1:6" x14ac:dyDescent="0.3">
      <c r="A1685" s="73">
        <v>41401</v>
      </c>
      <c r="B1685" s="130">
        <v>1625.959961</v>
      </c>
      <c r="C1685" s="125">
        <f t="shared" si="104"/>
        <v>2.9883790732952109E-2</v>
      </c>
      <c r="D1685" s="128">
        <f t="shared" si="105"/>
        <v>29883.790732952108</v>
      </c>
      <c r="E1685" s="128">
        <f t="shared" ca="1" si="106"/>
        <v>-53717.920727859215</v>
      </c>
      <c r="F1685" s="128">
        <f t="shared" ca="1" si="107"/>
        <v>57182.147005907107</v>
      </c>
    </row>
    <row r="1686" spans="1:6" x14ac:dyDescent="0.3">
      <c r="A1686" s="73">
        <v>41400</v>
      </c>
      <c r="B1686" s="130">
        <v>1617.5</v>
      </c>
      <c r="C1686" s="125">
        <f t="shared" si="104"/>
        <v>3.5199999999999898E-2</v>
      </c>
      <c r="D1686" s="128">
        <f t="shared" si="105"/>
        <v>35199.999999999898</v>
      </c>
      <c r="E1686" s="128">
        <f t="shared" ca="1" si="106"/>
        <v>-53717.920727859215</v>
      </c>
      <c r="F1686" s="128">
        <f t="shared" ca="1" si="107"/>
        <v>57182.147005907107</v>
      </c>
    </row>
    <row r="1687" spans="1:6" x14ac:dyDescent="0.3">
      <c r="A1687" s="73">
        <v>41397</v>
      </c>
      <c r="B1687" s="130">
        <v>1614.420044</v>
      </c>
      <c r="C1687" s="125">
        <f t="shared" si="104"/>
        <v>3.804535862401548E-2</v>
      </c>
      <c r="D1687" s="128">
        <f t="shared" si="105"/>
        <v>38045.358624015476</v>
      </c>
      <c r="E1687" s="128">
        <f t="shared" ca="1" si="106"/>
        <v>-53717.920727859215</v>
      </c>
      <c r="F1687" s="128">
        <f t="shared" ca="1" si="107"/>
        <v>57182.147005907107</v>
      </c>
    </row>
    <row r="1688" spans="1:6" x14ac:dyDescent="0.3">
      <c r="A1688" s="73">
        <v>41396</v>
      </c>
      <c r="B1688" s="130">
        <v>1597.589966</v>
      </c>
      <c r="C1688" s="125">
        <f t="shared" si="104"/>
        <v>3.6312674116469212E-2</v>
      </c>
      <c r="D1688" s="128">
        <f t="shared" si="105"/>
        <v>36312.674116469214</v>
      </c>
      <c r="E1688" s="128">
        <f t="shared" ca="1" si="106"/>
        <v>-53717.920727859215</v>
      </c>
      <c r="F1688" s="128">
        <f t="shared" ca="1" si="107"/>
        <v>57182.147005907107</v>
      </c>
    </row>
    <row r="1689" spans="1:6" x14ac:dyDescent="0.3">
      <c r="A1689" s="73">
        <v>41395</v>
      </c>
      <c r="B1689" s="130">
        <v>1582.6999510000001</v>
      </c>
      <c r="C1689" s="125">
        <f t="shared" si="104"/>
        <v>1.977431898135773E-2</v>
      </c>
      <c r="D1689" s="128">
        <f t="shared" si="105"/>
        <v>19774.31898135773</v>
      </c>
      <c r="E1689" s="128">
        <f t="shared" ca="1" si="106"/>
        <v>-53717.920727859215</v>
      </c>
      <c r="F1689" s="128">
        <f t="shared" ca="1" si="107"/>
        <v>57182.147005907107</v>
      </c>
    </row>
    <row r="1690" spans="1:6" x14ac:dyDescent="0.3">
      <c r="A1690" s="73">
        <v>41394</v>
      </c>
      <c r="B1690" s="130">
        <v>1597.5699460000001</v>
      </c>
      <c r="C1690" s="125">
        <f t="shared" si="104"/>
        <v>1.460716309137533E-2</v>
      </c>
      <c r="D1690" s="128">
        <f t="shared" si="105"/>
        <v>14607.163091375331</v>
      </c>
      <c r="E1690" s="128">
        <f t="shared" ca="1" si="106"/>
        <v>-53717.920727859215</v>
      </c>
      <c r="F1690" s="128">
        <f t="shared" ca="1" si="107"/>
        <v>57182.147005907107</v>
      </c>
    </row>
    <row r="1691" spans="1:6" x14ac:dyDescent="0.3">
      <c r="A1691" s="73">
        <v>41393</v>
      </c>
      <c r="B1691" s="130">
        <v>1593.6099850000001</v>
      </c>
      <c r="C1691" s="125">
        <f t="shared" si="104"/>
        <v>2.6572444792823058E-2</v>
      </c>
      <c r="D1691" s="128">
        <f t="shared" si="105"/>
        <v>26572.444792823058</v>
      </c>
      <c r="E1691" s="128">
        <f t="shared" ca="1" si="106"/>
        <v>-53717.920727859215</v>
      </c>
      <c r="F1691" s="128">
        <f t="shared" ca="1" si="107"/>
        <v>57182.147005907107</v>
      </c>
    </row>
    <row r="1692" spans="1:6" x14ac:dyDescent="0.3">
      <c r="A1692" s="73">
        <v>41390</v>
      </c>
      <c r="B1692" s="130">
        <v>1582.23999</v>
      </c>
      <c r="C1692" s="125">
        <f t="shared" si="104"/>
        <v>-4.1602329356739132E-3</v>
      </c>
      <c r="D1692" s="128">
        <f t="shared" si="105"/>
        <v>-4160.2329356739128</v>
      </c>
      <c r="E1692" s="128">
        <f t="shared" ca="1" si="106"/>
        <v>-53717.920727859215</v>
      </c>
      <c r="F1692" s="128">
        <f t="shared" ca="1" si="107"/>
        <v>57182.147005907107</v>
      </c>
    </row>
    <row r="1693" spans="1:6" x14ac:dyDescent="0.3">
      <c r="A1693" s="73">
        <v>41389</v>
      </c>
      <c r="B1693" s="130">
        <v>1585.160034</v>
      </c>
      <c r="C1693" s="125">
        <f t="shared" si="104"/>
        <v>-5.1525766305144938E-3</v>
      </c>
      <c r="D1693" s="128">
        <f t="shared" si="105"/>
        <v>-5152.5766305144934</v>
      </c>
      <c r="E1693" s="128">
        <f t="shared" ca="1" si="106"/>
        <v>-53717.920727859215</v>
      </c>
      <c r="F1693" s="128">
        <f t="shared" ca="1" si="107"/>
        <v>57182.147005907107</v>
      </c>
    </row>
    <row r="1694" spans="1:6" x14ac:dyDescent="0.3">
      <c r="A1694" s="73">
        <v>41388</v>
      </c>
      <c r="B1694" s="130">
        <v>1578.790039</v>
      </c>
      <c r="C1694" s="125">
        <f t="shared" si="104"/>
        <v>-5.6306431903491161E-3</v>
      </c>
      <c r="D1694" s="128">
        <f t="shared" si="105"/>
        <v>-5630.6431903491157</v>
      </c>
      <c r="E1694" s="128">
        <f t="shared" ca="1" si="106"/>
        <v>-53717.920727859215</v>
      </c>
      <c r="F1694" s="128">
        <f t="shared" ca="1" si="107"/>
        <v>57182.147005907107</v>
      </c>
    </row>
    <row r="1695" spans="1:6" x14ac:dyDescent="0.3">
      <c r="A1695" s="73">
        <v>41387</v>
      </c>
      <c r="B1695" s="130">
        <v>1578.780029</v>
      </c>
      <c r="C1695" s="125">
        <f t="shared" si="104"/>
        <v>6.4834752406601748E-3</v>
      </c>
      <c r="D1695" s="128">
        <f t="shared" si="105"/>
        <v>6483.4752406601747</v>
      </c>
      <c r="E1695" s="128">
        <f t="shared" ca="1" si="106"/>
        <v>-53717.920727859215</v>
      </c>
      <c r="F1695" s="128">
        <f t="shared" ca="1" si="107"/>
        <v>57182.147005907107</v>
      </c>
    </row>
    <row r="1696" spans="1:6" x14ac:dyDescent="0.3">
      <c r="A1696" s="73">
        <v>41386</v>
      </c>
      <c r="B1696" s="130">
        <v>1562.5</v>
      </c>
      <c r="C1696" s="125">
        <f t="shared" si="104"/>
        <v>-3.6463243468953799E-4</v>
      </c>
      <c r="D1696" s="128">
        <f t="shared" si="105"/>
        <v>-364.632434689538</v>
      </c>
      <c r="E1696" s="128">
        <f t="shared" ca="1" si="106"/>
        <v>-53717.920727859215</v>
      </c>
      <c r="F1696" s="128">
        <f t="shared" ca="1" si="107"/>
        <v>57182.147005907107</v>
      </c>
    </row>
    <row r="1697" spans="1:6" x14ac:dyDescent="0.3">
      <c r="A1697" s="73">
        <v>41383</v>
      </c>
      <c r="B1697" s="130">
        <v>1555.25</v>
      </c>
      <c r="C1697" s="125">
        <f t="shared" si="104"/>
        <v>1.268265195727869E-3</v>
      </c>
      <c r="D1697" s="128">
        <f t="shared" si="105"/>
        <v>1268.265195727869</v>
      </c>
      <c r="E1697" s="128">
        <f t="shared" ca="1" si="106"/>
        <v>-53717.920727859215</v>
      </c>
      <c r="F1697" s="128">
        <f t="shared" ca="1" si="107"/>
        <v>57182.147005907107</v>
      </c>
    </row>
    <row r="1698" spans="1:6" x14ac:dyDescent="0.3">
      <c r="A1698" s="73">
        <v>41382</v>
      </c>
      <c r="B1698" s="130">
        <v>1541.6099850000001</v>
      </c>
      <c r="C1698" s="125">
        <f t="shared" si="104"/>
        <v>-1.1775788943137577E-2</v>
      </c>
      <c r="D1698" s="128">
        <f t="shared" si="105"/>
        <v>-11775.788943137577</v>
      </c>
      <c r="E1698" s="128">
        <f t="shared" ca="1" si="106"/>
        <v>-53717.920727859215</v>
      </c>
      <c r="F1698" s="128">
        <f t="shared" ca="1" si="107"/>
        <v>57182.147005907107</v>
      </c>
    </row>
    <row r="1699" spans="1:6" x14ac:dyDescent="0.3">
      <c r="A1699" s="73">
        <v>41381</v>
      </c>
      <c r="B1699" s="130">
        <v>1552.01001</v>
      </c>
      <c r="C1699" s="125">
        <f t="shared" si="104"/>
        <v>-1.0812524144417912E-3</v>
      </c>
      <c r="D1699" s="128">
        <f t="shared" si="105"/>
        <v>-1081.2524144417912</v>
      </c>
      <c r="E1699" s="128">
        <f t="shared" ca="1" si="106"/>
        <v>-53717.920727859215</v>
      </c>
      <c r="F1699" s="128">
        <f t="shared" ca="1" si="107"/>
        <v>57182.147005907107</v>
      </c>
    </row>
    <row r="1700" spans="1:6" x14ac:dyDescent="0.3">
      <c r="A1700" s="73">
        <v>41380</v>
      </c>
      <c r="B1700" s="130">
        <v>1574.5699460000001</v>
      </c>
      <c r="C1700" s="125">
        <f t="shared" si="104"/>
        <v>2.7511198853686913E-3</v>
      </c>
      <c r="D1700" s="128">
        <f t="shared" si="105"/>
        <v>2751.1198853686915</v>
      </c>
      <c r="E1700" s="128">
        <f t="shared" ca="1" si="106"/>
        <v>-53717.920727859215</v>
      </c>
      <c r="F1700" s="128">
        <f t="shared" ca="1" si="107"/>
        <v>57182.147005907107</v>
      </c>
    </row>
    <row r="1701" spans="1:6" x14ac:dyDescent="0.3">
      <c r="A1701" s="73">
        <v>41379</v>
      </c>
      <c r="B1701" s="130">
        <v>1552.3599850000001</v>
      </c>
      <c r="C1701" s="125">
        <f t="shared" si="104"/>
        <v>-6.2797638692909663E-3</v>
      </c>
      <c r="D1701" s="128">
        <f t="shared" si="105"/>
        <v>-6279.7638692909659</v>
      </c>
      <c r="E1701" s="128">
        <f t="shared" ca="1" si="106"/>
        <v>-53717.920727859215</v>
      </c>
      <c r="F1701" s="128">
        <f t="shared" ca="1" si="107"/>
        <v>57182.147005907107</v>
      </c>
    </row>
    <row r="1702" spans="1:6" x14ac:dyDescent="0.3">
      <c r="A1702" s="73">
        <v>41376</v>
      </c>
      <c r="B1702" s="130">
        <v>1588.849976</v>
      </c>
      <c r="C1702" s="125">
        <f t="shared" si="104"/>
        <v>1.2528779650136546E-2</v>
      </c>
      <c r="D1702" s="128">
        <f t="shared" si="105"/>
        <v>12528.779650136546</v>
      </c>
      <c r="E1702" s="128">
        <f t="shared" ca="1" si="106"/>
        <v>-53717.920727859215</v>
      </c>
      <c r="F1702" s="128">
        <f t="shared" ca="1" si="107"/>
        <v>57182.147005907107</v>
      </c>
    </row>
    <row r="1703" spans="1:6" x14ac:dyDescent="0.3">
      <c r="A1703" s="73">
        <v>41375</v>
      </c>
      <c r="B1703" s="130">
        <v>1593.369995</v>
      </c>
      <c r="C1703" s="125">
        <f t="shared" si="104"/>
        <v>1.9528438089824629E-2</v>
      </c>
      <c r="D1703" s="128">
        <f t="shared" si="105"/>
        <v>19528.438089824627</v>
      </c>
      <c r="E1703" s="128">
        <f t="shared" ca="1" si="106"/>
        <v>-53717.920727859215</v>
      </c>
      <c r="F1703" s="128">
        <f t="shared" ca="1" si="107"/>
        <v>57182.147005907107</v>
      </c>
    </row>
    <row r="1704" spans="1:6" x14ac:dyDescent="0.3">
      <c r="A1704" s="73">
        <v>41374</v>
      </c>
      <c r="B1704" s="130">
        <v>1587.7299800000001</v>
      </c>
      <c r="C1704" s="125">
        <f t="shared" si="104"/>
        <v>1.5321920546859102E-2</v>
      </c>
      <c r="D1704" s="128">
        <f t="shared" si="105"/>
        <v>15321.920546859103</v>
      </c>
      <c r="E1704" s="128">
        <f t="shared" ca="1" si="106"/>
        <v>-53717.920727859215</v>
      </c>
      <c r="F1704" s="128">
        <f t="shared" ca="1" si="107"/>
        <v>57182.147005907107</v>
      </c>
    </row>
    <row r="1705" spans="1:6" x14ac:dyDescent="0.3">
      <c r="A1705" s="73">
        <v>41373</v>
      </c>
      <c r="B1705" s="130">
        <v>1568.6099850000001</v>
      </c>
      <c r="C1705" s="125">
        <f t="shared" si="104"/>
        <v>1.0904268664070571E-2</v>
      </c>
      <c r="D1705" s="128">
        <f t="shared" si="105"/>
        <v>10904.268664070571</v>
      </c>
      <c r="E1705" s="128">
        <f t="shared" ca="1" si="106"/>
        <v>-53717.920727859215</v>
      </c>
      <c r="F1705" s="128">
        <f t="shared" ca="1" si="107"/>
        <v>57182.147005907107</v>
      </c>
    </row>
    <row r="1706" spans="1:6" x14ac:dyDescent="0.3">
      <c r="A1706" s="73">
        <v>41372</v>
      </c>
      <c r="B1706" s="130">
        <v>1563.0699460000001</v>
      </c>
      <c r="C1706" s="125">
        <f t="shared" si="104"/>
        <v>3.9694075628071701E-3</v>
      </c>
      <c r="D1706" s="128">
        <f t="shared" si="105"/>
        <v>3969.4075628071701</v>
      </c>
      <c r="E1706" s="128">
        <f t="shared" ca="1" si="106"/>
        <v>-53717.920727859215</v>
      </c>
      <c r="F1706" s="128">
        <f t="shared" ca="1" si="107"/>
        <v>57182.147005907107</v>
      </c>
    </row>
    <row r="1707" spans="1:6" x14ac:dyDescent="0.3">
      <c r="A1707" s="73">
        <v>41369</v>
      </c>
      <c r="B1707" s="130">
        <v>1553.280029</v>
      </c>
      <c r="C1707" s="125">
        <f t="shared" si="104"/>
        <v>4.8389052677537681E-3</v>
      </c>
      <c r="D1707" s="128">
        <f t="shared" si="105"/>
        <v>4838.9052677537684</v>
      </c>
      <c r="E1707" s="128">
        <f t="shared" ca="1" si="106"/>
        <v>-53717.920727859215</v>
      </c>
      <c r="F1707" s="128">
        <f t="shared" ca="1" si="107"/>
        <v>57182.147005907107</v>
      </c>
    </row>
    <row r="1708" spans="1:6" x14ac:dyDescent="0.3">
      <c r="A1708" s="73">
        <v>41368</v>
      </c>
      <c r="B1708" s="130">
        <v>1559.9799800000001</v>
      </c>
      <c r="C1708" s="125">
        <f t="shared" si="104"/>
        <v>8.1478853139893559E-4</v>
      </c>
      <c r="D1708" s="128">
        <f t="shared" si="105"/>
        <v>814.78853139893556</v>
      </c>
      <c r="E1708" s="128">
        <f t="shared" ca="1" si="106"/>
        <v>-53717.920727859215</v>
      </c>
      <c r="F1708" s="128">
        <f t="shared" ca="1" si="107"/>
        <v>57182.147005907107</v>
      </c>
    </row>
    <row r="1709" spans="1:6" x14ac:dyDescent="0.3">
      <c r="A1709" s="73">
        <v>41367</v>
      </c>
      <c r="B1709" s="130">
        <v>1553.6899410000001</v>
      </c>
      <c r="C1709" s="125">
        <f t="shared" si="104"/>
        <v>3.4552973620007865E-3</v>
      </c>
      <c r="D1709" s="128">
        <f t="shared" si="105"/>
        <v>3455.2973620007865</v>
      </c>
      <c r="E1709" s="128">
        <f t="shared" ca="1" si="106"/>
        <v>-53717.920727859215</v>
      </c>
      <c r="F1709" s="128">
        <f t="shared" ca="1" si="107"/>
        <v>57182.147005907107</v>
      </c>
    </row>
    <row r="1710" spans="1:6" x14ac:dyDescent="0.3">
      <c r="A1710" s="73">
        <v>41366</v>
      </c>
      <c r="B1710" s="130">
        <v>1570.25</v>
      </c>
      <c r="C1710" s="125">
        <f t="shared" si="104"/>
        <v>1.1693849803912304E-2</v>
      </c>
      <c r="D1710" s="128">
        <f t="shared" si="105"/>
        <v>11693.849803912304</v>
      </c>
      <c r="E1710" s="128">
        <f t="shared" ca="1" si="106"/>
        <v>-53717.920727859215</v>
      </c>
      <c r="F1710" s="128">
        <f t="shared" ca="1" si="107"/>
        <v>57182.147005907107</v>
      </c>
    </row>
    <row r="1711" spans="1:6" x14ac:dyDescent="0.3">
      <c r="A1711" s="73">
        <v>41365</v>
      </c>
      <c r="B1711" s="130">
        <v>1562.170044</v>
      </c>
      <c r="C1711" s="125">
        <f t="shared" si="104"/>
        <v>9.4194466979891089E-4</v>
      </c>
      <c r="D1711" s="128">
        <f t="shared" si="105"/>
        <v>941.94466979891092</v>
      </c>
      <c r="E1711" s="128">
        <f t="shared" ca="1" si="106"/>
        <v>-53717.920727859215</v>
      </c>
      <c r="F1711" s="128">
        <f t="shared" ca="1" si="107"/>
        <v>57182.147005907107</v>
      </c>
    </row>
    <row r="1712" spans="1:6" x14ac:dyDescent="0.3">
      <c r="A1712" s="73">
        <v>41361</v>
      </c>
      <c r="B1712" s="130">
        <v>1569.1899410000001</v>
      </c>
      <c r="C1712" s="125">
        <f t="shared" si="104"/>
        <v>3.812593844956913E-3</v>
      </c>
      <c r="D1712" s="128">
        <f t="shared" si="105"/>
        <v>3812.593844956913</v>
      </c>
      <c r="E1712" s="128">
        <f t="shared" ca="1" si="106"/>
        <v>-53717.920727859215</v>
      </c>
      <c r="F1712" s="128">
        <f t="shared" ca="1" si="107"/>
        <v>57182.147005907107</v>
      </c>
    </row>
    <row r="1713" spans="1:6" x14ac:dyDescent="0.3">
      <c r="A1713" s="73">
        <v>41360</v>
      </c>
      <c r="B1713" s="130">
        <v>1562.849976</v>
      </c>
      <c r="C1713" s="125">
        <f t="shared" si="104"/>
        <v>5.3585389012873463E-3</v>
      </c>
      <c r="D1713" s="128">
        <f t="shared" si="105"/>
        <v>5358.5389012873466</v>
      </c>
      <c r="E1713" s="128">
        <f t="shared" ca="1" si="106"/>
        <v>-53717.920727859215</v>
      </c>
      <c r="F1713" s="128">
        <f t="shared" ca="1" si="107"/>
        <v>57182.147005907107</v>
      </c>
    </row>
    <row r="1714" spans="1:6" x14ac:dyDescent="0.3">
      <c r="A1714" s="73">
        <v>41359</v>
      </c>
      <c r="B1714" s="130">
        <v>1563.7700199999999</v>
      </c>
      <c r="C1714" s="125">
        <f t="shared" si="104"/>
        <v>7.2722612500291106E-3</v>
      </c>
      <c r="D1714" s="128">
        <f t="shared" si="105"/>
        <v>7272.2612500291107</v>
      </c>
      <c r="E1714" s="128">
        <f t="shared" ca="1" si="106"/>
        <v>-53717.920727859215</v>
      </c>
      <c r="F1714" s="128">
        <f t="shared" ca="1" si="107"/>
        <v>57182.147005907107</v>
      </c>
    </row>
    <row r="1715" spans="1:6" x14ac:dyDescent="0.3">
      <c r="A1715" s="73">
        <v>41358</v>
      </c>
      <c r="B1715" s="130">
        <v>1551.6899410000001</v>
      </c>
      <c r="C1715" s="125">
        <f t="shared" si="104"/>
        <v>-2.9109188189436752E-3</v>
      </c>
      <c r="D1715" s="128">
        <f t="shared" si="105"/>
        <v>-2910.9188189436754</v>
      </c>
      <c r="E1715" s="128">
        <f t="shared" ca="1" si="106"/>
        <v>-53717.920727859215</v>
      </c>
      <c r="F1715" s="128">
        <f t="shared" ca="1" si="107"/>
        <v>57182.147005907107</v>
      </c>
    </row>
    <row r="1716" spans="1:6" x14ac:dyDescent="0.3">
      <c r="A1716" s="73">
        <v>41355</v>
      </c>
      <c r="B1716" s="130">
        <v>1556.8900149999999</v>
      </c>
      <c r="C1716" s="125">
        <f t="shared" si="104"/>
        <v>3.6810433355405348E-3</v>
      </c>
      <c r="D1716" s="128">
        <f t="shared" si="105"/>
        <v>3681.0433355405348</v>
      </c>
      <c r="E1716" s="128">
        <f t="shared" ca="1" si="106"/>
        <v>-53717.920727859215</v>
      </c>
      <c r="F1716" s="128">
        <f t="shared" ca="1" si="107"/>
        <v>57182.147005907107</v>
      </c>
    </row>
    <row r="1717" spans="1:6" x14ac:dyDescent="0.3">
      <c r="A1717" s="73">
        <v>41354</v>
      </c>
      <c r="B1717" s="130">
        <v>1545.8000489999999</v>
      </c>
      <c r="C1717" s="125">
        <f t="shared" si="104"/>
        <v>9.9726664553068112E-4</v>
      </c>
      <c r="D1717" s="128">
        <f t="shared" si="105"/>
        <v>997.2666455306811</v>
      </c>
      <c r="E1717" s="128">
        <f t="shared" ca="1" si="106"/>
        <v>-53717.920727859215</v>
      </c>
      <c r="F1717" s="128">
        <f t="shared" ca="1" si="107"/>
        <v>57182.147005907107</v>
      </c>
    </row>
    <row r="1718" spans="1:6" x14ac:dyDescent="0.3">
      <c r="A1718" s="73">
        <v>41353</v>
      </c>
      <c r="B1718" s="130">
        <v>1558.709961</v>
      </c>
      <c r="C1718" s="125">
        <f t="shared" si="104"/>
        <v>1.1190689629595907E-2</v>
      </c>
      <c r="D1718" s="128">
        <f t="shared" si="105"/>
        <v>11190.689629595907</v>
      </c>
      <c r="E1718" s="128">
        <f t="shared" ca="1" si="106"/>
        <v>-53717.920727859215</v>
      </c>
      <c r="F1718" s="128">
        <f t="shared" ca="1" si="107"/>
        <v>57182.147005907107</v>
      </c>
    </row>
    <row r="1719" spans="1:6" x14ac:dyDescent="0.3">
      <c r="A1719" s="73">
        <v>41352</v>
      </c>
      <c r="B1719" s="130">
        <v>1548.339966</v>
      </c>
      <c r="C1719" s="125">
        <f t="shared" si="104"/>
        <v>5.5526576893254465E-3</v>
      </c>
      <c r="D1719" s="128">
        <f t="shared" si="105"/>
        <v>5552.6576893254469</v>
      </c>
      <c r="E1719" s="128">
        <f t="shared" ca="1" si="106"/>
        <v>-53717.920727859215</v>
      </c>
      <c r="F1719" s="128">
        <f t="shared" ca="1" si="107"/>
        <v>57182.147005907107</v>
      </c>
    </row>
    <row r="1720" spans="1:6" x14ac:dyDescent="0.3">
      <c r="A1720" s="73">
        <v>41351</v>
      </c>
      <c r="B1720" s="130">
        <v>1552.099976</v>
      </c>
      <c r="C1720" s="125">
        <f t="shared" si="104"/>
        <v>1.7637048166939007E-2</v>
      </c>
      <c r="D1720" s="128">
        <f t="shared" si="105"/>
        <v>17637.048166939006</v>
      </c>
      <c r="E1720" s="128">
        <f t="shared" ca="1" si="106"/>
        <v>-53717.920727859215</v>
      </c>
      <c r="F1720" s="128">
        <f t="shared" ca="1" si="107"/>
        <v>57182.147005907107</v>
      </c>
    </row>
    <row r="1721" spans="1:6" x14ac:dyDescent="0.3">
      <c r="A1721" s="73">
        <v>41348</v>
      </c>
      <c r="B1721" s="130">
        <v>1560.6999510000001</v>
      </c>
      <c r="C1721" s="125">
        <f t="shared" si="104"/>
        <v>2.799367762593219E-2</v>
      </c>
      <c r="D1721" s="128">
        <f t="shared" si="105"/>
        <v>27993.677625932189</v>
      </c>
      <c r="E1721" s="128">
        <f t="shared" ca="1" si="106"/>
        <v>-53717.920727859215</v>
      </c>
      <c r="F1721" s="128">
        <f t="shared" ca="1" si="107"/>
        <v>57182.147005907107</v>
      </c>
    </row>
    <row r="1722" spans="1:6" x14ac:dyDescent="0.3">
      <c r="A1722" s="73">
        <v>41347</v>
      </c>
      <c r="B1722" s="130">
        <v>1563.2299800000001</v>
      </c>
      <c r="C1722" s="125">
        <f t="shared" si="104"/>
        <v>3.2052924887858936E-2</v>
      </c>
      <c r="D1722" s="128">
        <f t="shared" si="105"/>
        <v>32052.924887858935</v>
      </c>
      <c r="E1722" s="128">
        <f t="shared" ca="1" si="106"/>
        <v>-53717.920727859215</v>
      </c>
      <c r="F1722" s="128">
        <f t="shared" ca="1" si="107"/>
        <v>57182.147005907107</v>
      </c>
    </row>
    <row r="1723" spans="1:6" x14ac:dyDescent="0.3">
      <c r="A1723" s="73">
        <v>41346</v>
      </c>
      <c r="B1723" s="130">
        <v>1554.5200199999999</v>
      </c>
      <c r="C1723" s="125">
        <f t="shared" si="104"/>
        <v>2.5415754888988396E-2</v>
      </c>
      <c r="D1723" s="128">
        <f t="shared" si="105"/>
        <v>25415.754888988395</v>
      </c>
      <c r="E1723" s="128">
        <f t="shared" ca="1" si="106"/>
        <v>-53717.920727859215</v>
      </c>
      <c r="F1723" s="128">
        <f t="shared" ca="1" si="107"/>
        <v>57182.147005907107</v>
      </c>
    </row>
    <row r="1724" spans="1:6" x14ac:dyDescent="0.3">
      <c r="A1724" s="73">
        <v>41345</v>
      </c>
      <c r="B1724" s="130">
        <v>1552.4799800000001</v>
      </c>
      <c r="C1724" s="125">
        <f t="shared" si="104"/>
        <v>3.7102382987321159E-2</v>
      </c>
      <c r="D1724" s="128">
        <f t="shared" si="105"/>
        <v>37102.382987321158</v>
      </c>
      <c r="E1724" s="128">
        <f t="shared" ca="1" si="106"/>
        <v>-53717.920727859215</v>
      </c>
      <c r="F1724" s="128">
        <f t="shared" ca="1" si="107"/>
        <v>57182.147005907107</v>
      </c>
    </row>
    <row r="1725" spans="1:6" x14ac:dyDescent="0.3">
      <c r="A1725" s="73">
        <v>41344</v>
      </c>
      <c r="B1725" s="130">
        <v>1556.219971</v>
      </c>
      <c r="C1725" s="125">
        <f t="shared" si="104"/>
        <v>4.5952210305375552E-2</v>
      </c>
      <c r="D1725" s="128">
        <f t="shared" si="105"/>
        <v>45952.210305375549</v>
      </c>
      <c r="E1725" s="128">
        <f t="shared" ca="1" si="106"/>
        <v>-53717.920727859215</v>
      </c>
      <c r="F1725" s="128">
        <f t="shared" ca="1" si="107"/>
        <v>57182.147005907107</v>
      </c>
    </row>
    <row r="1726" spans="1:6" x14ac:dyDescent="0.3">
      <c r="A1726" s="73">
        <v>41341</v>
      </c>
      <c r="B1726" s="130">
        <v>1551.1800539999999</v>
      </c>
      <c r="C1726" s="125">
        <f t="shared" si="104"/>
        <v>2.3475902984574804E-2</v>
      </c>
      <c r="D1726" s="128">
        <f t="shared" si="105"/>
        <v>23475.902984574805</v>
      </c>
      <c r="E1726" s="128">
        <f t="shared" ca="1" si="106"/>
        <v>-53717.920727859215</v>
      </c>
      <c r="F1726" s="128">
        <f t="shared" ca="1" si="107"/>
        <v>57182.147005907107</v>
      </c>
    </row>
    <row r="1727" spans="1:6" x14ac:dyDescent="0.3">
      <c r="A1727" s="73">
        <v>41340</v>
      </c>
      <c r="B1727" s="130">
        <v>1544.26001</v>
      </c>
      <c r="C1727" s="125">
        <f t="shared" si="104"/>
        <v>2.7848381128227295E-2</v>
      </c>
      <c r="D1727" s="128">
        <f t="shared" si="105"/>
        <v>27848.381128227295</v>
      </c>
      <c r="E1727" s="128">
        <f t="shared" ca="1" si="106"/>
        <v>-53717.920727859215</v>
      </c>
      <c r="F1727" s="128">
        <f t="shared" ca="1" si="107"/>
        <v>57182.147005907107</v>
      </c>
    </row>
    <row r="1728" spans="1:6" x14ac:dyDescent="0.3">
      <c r="A1728" s="73">
        <v>41339</v>
      </c>
      <c r="B1728" s="130">
        <v>1541.459961</v>
      </c>
      <c r="C1728" s="125">
        <f t="shared" si="104"/>
        <v>1.9517848444971397E-2</v>
      </c>
      <c r="D1728" s="128">
        <f t="shared" si="105"/>
        <v>19517.848444971398</v>
      </c>
      <c r="E1728" s="128">
        <f t="shared" ca="1" si="106"/>
        <v>-53717.920727859215</v>
      </c>
      <c r="F1728" s="128">
        <f t="shared" ca="1" si="107"/>
        <v>57182.147005907107</v>
      </c>
    </row>
    <row r="1729" spans="1:6" x14ac:dyDescent="0.3">
      <c r="A1729" s="73">
        <v>41338</v>
      </c>
      <c r="B1729" s="130">
        <v>1539.790039</v>
      </c>
      <c r="C1729" s="125">
        <f t="shared" si="104"/>
        <v>5.7808263818757144E-3</v>
      </c>
      <c r="D1729" s="128">
        <f t="shared" si="105"/>
        <v>5780.8263818757141</v>
      </c>
      <c r="E1729" s="128">
        <f t="shared" ca="1" si="106"/>
        <v>-53717.920727859215</v>
      </c>
      <c r="F1729" s="128">
        <f t="shared" ca="1" si="107"/>
        <v>57182.147005907107</v>
      </c>
    </row>
    <row r="1730" spans="1:6" x14ac:dyDescent="0.3">
      <c r="A1730" s="73">
        <v>41337</v>
      </c>
      <c r="B1730" s="130">
        <v>1525.1999510000001</v>
      </c>
      <c r="C1730" s="125">
        <f t="shared" si="104"/>
        <v>3.5596443332130967E-3</v>
      </c>
      <c r="D1730" s="128">
        <f t="shared" si="105"/>
        <v>3559.6443332130966</v>
      </c>
      <c r="E1730" s="128">
        <f t="shared" ca="1" si="106"/>
        <v>-53717.920727859215</v>
      </c>
      <c r="F1730" s="128">
        <f t="shared" ca="1" si="107"/>
        <v>57182.147005907107</v>
      </c>
    </row>
    <row r="1731" spans="1:6" x14ac:dyDescent="0.3">
      <c r="A1731" s="73">
        <v>41334</v>
      </c>
      <c r="B1731" s="130">
        <v>1518.1999510000001</v>
      </c>
      <c r="C1731" s="125">
        <f t="shared" si="104"/>
        <v>-2.0902430619231804E-3</v>
      </c>
      <c r="D1731" s="128">
        <f t="shared" si="105"/>
        <v>-2090.2430619231804</v>
      </c>
      <c r="E1731" s="128">
        <f t="shared" ca="1" si="106"/>
        <v>-53717.920727859215</v>
      </c>
      <c r="F1731" s="128">
        <f t="shared" ca="1" si="107"/>
        <v>57182.147005907107</v>
      </c>
    </row>
    <row r="1732" spans="1:6" x14ac:dyDescent="0.3">
      <c r="A1732" s="73">
        <v>41333</v>
      </c>
      <c r="B1732" s="130">
        <v>1514.6800539999999</v>
      </c>
      <c r="C1732" s="125">
        <f t="shared" si="104"/>
        <v>-3.7162340830704244E-3</v>
      </c>
      <c r="D1732" s="128">
        <f t="shared" si="105"/>
        <v>-3716.2340830704243</v>
      </c>
      <c r="E1732" s="128">
        <f t="shared" ca="1" si="106"/>
        <v>-53717.920727859215</v>
      </c>
      <c r="F1732" s="128">
        <f t="shared" ca="1" si="107"/>
        <v>57182.147005907107</v>
      </c>
    </row>
    <row r="1733" spans="1:6" x14ac:dyDescent="0.3">
      <c r="A1733" s="73">
        <v>41332</v>
      </c>
      <c r="B1733" s="130">
        <v>1515.98999</v>
      </c>
      <c r="C1733" s="125">
        <f t="shared" si="104"/>
        <v>-2.2640489379183171E-3</v>
      </c>
      <c r="D1733" s="128">
        <f t="shared" si="105"/>
        <v>-2264.0489379183173</v>
      </c>
      <c r="E1733" s="128">
        <f t="shared" ca="1" si="106"/>
        <v>-53717.920727859215</v>
      </c>
      <c r="F1733" s="128">
        <f t="shared" ca="1" si="107"/>
        <v>57182.147005907107</v>
      </c>
    </row>
    <row r="1734" spans="1:6" x14ac:dyDescent="0.3">
      <c r="A1734" s="73">
        <v>41331</v>
      </c>
      <c r="B1734" s="130">
        <v>1496.9399410000001</v>
      </c>
      <c r="C1734" s="125">
        <f t="shared" si="104"/>
        <v>-1.3230017513200076E-2</v>
      </c>
      <c r="D1734" s="128">
        <f t="shared" si="105"/>
        <v>-13230.017513200077</v>
      </c>
      <c r="E1734" s="128">
        <f t="shared" ca="1" si="106"/>
        <v>-53717.920727859215</v>
      </c>
      <c r="F1734" s="128">
        <f t="shared" ca="1" si="107"/>
        <v>57182.147005907107</v>
      </c>
    </row>
    <row r="1735" spans="1:6" x14ac:dyDescent="0.3">
      <c r="A1735" s="73">
        <v>41330</v>
      </c>
      <c r="B1735" s="130">
        <v>1487.849976</v>
      </c>
      <c r="C1735" s="125">
        <f t="shared" si="104"/>
        <v>-1.9816511255399405E-2</v>
      </c>
      <c r="D1735" s="128">
        <f t="shared" si="105"/>
        <v>-19816.511255399404</v>
      </c>
      <c r="E1735" s="128">
        <f t="shared" ca="1" si="106"/>
        <v>-53717.920727859215</v>
      </c>
      <c r="F1735" s="128">
        <f t="shared" ca="1" si="107"/>
        <v>57182.147005907107</v>
      </c>
    </row>
    <row r="1736" spans="1:6" x14ac:dyDescent="0.3">
      <c r="A1736" s="73">
        <v>41327</v>
      </c>
      <c r="B1736" s="130">
        <v>1515.599976</v>
      </c>
      <c r="C1736" s="125">
        <f t="shared" ref="C1736:C1799" si="108">B1736/B1746-1</f>
        <v>4.1142189482419322E-3</v>
      </c>
      <c r="D1736" s="128">
        <f t="shared" ref="D1736:D1799" si="109">C1736*$B$5</f>
        <v>4114.2189482419326</v>
      </c>
      <c r="E1736" s="128">
        <f t="shared" ref="E1736:E1799" ca="1" si="110">_xlfn.PERCENTILE.INC(OFFSET(D1736,0,0,Window),1-VaRLevel)</f>
        <v>-53717.920727859215</v>
      </c>
      <c r="F1736" s="128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0">
        <v>1502.420044</v>
      </c>
      <c r="C1737" s="125">
        <f t="shared" si="108"/>
        <v>-6.4148024178465324E-3</v>
      </c>
      <c r="D1737" s="128">
        <f t="shared" si="109"/>
        <v>-6414.8024178465321</v>
      </c>
      <c r="E1737" s="128">
        <f t="shared" ca="1" si="110"/>
        <v>-53717.920727859215</v>
      </c>
      <c r="F1737" s="128">
        <f t="shared" ca="1" si="111"/>
        <v>57182.147005907107</v>
      </c>
    </row>
    <row r="1738" spans="1:6" x14ac:dyDescent="0.3">
      <c r="A1738" s="73">
        <v>41325</v>
      </c>
      <c r="B1738" s="130">
        <v>1511.9499510000001</v>
      </c>
      <c r="C1738" s="125">
        <f t="shared" si="108"/>
        <v>4.3665476709997542E-4</v>
      </c>
      <c r="D1738" s="128">
        <f t="shared" si="109"/>
        <v>436.6547670999754</v>
      </c>
      <c r="E1738" s="128">
        <f t="shared" ca="1" si="110"/>
        <v>-53717.920727859215</v>
      </c>
      <c r="F1738" s="128">
        <f t="shared" ca="1" si="111"/>
        <v>57182.147005907107</v>
      </c>
    </row>
    <row r="1739" spans="1:6" x14ac:dyDescent="0.3">
      <c r="A1739" s="73">
        <v>41324</v>
      </c>
      <c r="B1739" s="130">
        <v>1530.9399410000001</v>
      </c>
      <c r="C1739" s="125">
        <f t="shared" si="108"/>
        <v>2.3554018438471935E-2</v>
      </c>
      <c r="D1739" s="128">
        <f t="shared" si="109"/>
        <v>23554.018438471936</v>
      </c>
      <c r="E1739" s="128">
        <f t="shared" ca="1" si="110"/>
        <v>-53717.920727859215</v>
      </c>
      <c r="F1739" s="128">
        <f t="shared" ca="1" si="111"/>
        <v>57182.147005907107</v>
      </c>
    </row>
    <row r="1740" spans="1:6" x14ac:dyDescent="0.3">
      <c r="A1740" s="73">
        <v>41320</v>
      </c>
      <c r="B1740" s="130">
        <v>1519.790039</v>
      </c>
      <c r="C1740" s="125">
        <f t="shared" si="108"/>
        <v>4.3749180908316809E-3</v>
      </c>
      <c r="D1740" s="128">
        <f t="shared" si="109"/>
        <v>4374.9180908316812</v>
      </c>
      <c r="E1740" s="128">
        <f t="shared" ca="1" si="110"/>
        <v>-53717.920727859215</v>
      </c>
      <c r="F1740" s="128">
        <f t="shared" ca="1" si="111"/>
        <v>57182.147005907107</v>
      </c>
    </row>
    <row r="1741" spans="1:6" x14ac:dyDescent="0.3">
      <c r="A1741" s="73">
        <v>41319</v>
      </c>
      <c r="B1741" s="130">
        <v>1521.380005</v>
      </c>
      <c r="C1741" s="125">
        <f t="shared" si="108"/>
        <v>1.5532918299052678E-2</v>
      </c>
      <c r="D1741" s="128">
        <f t="shared" si="109"/>
        <v>15532.918299052679</v>
      </c>
      <c r="E1741" s="128">
        <f t="shared" ca="1" si="110"/>
        <v>-53717.920727859215</v>
      </c>
      <c r="F1741" s="128">
        <f t="shared" ca="1" si="111"/>
        <v>57182.147005907107</v>
      </c>
    </row>
    <row r="1742" spans="1:6" x14ac:dyDescent="0.3">
      <c r="A1742" s="73">
        <v>41318</v>
      </c>
      <c r="B1742" s="130">
        <v>1520.329956</v>
      </c>
      <c r="C1742" s="125">
        <f t="shared" si="108"/>
        <v>1.223068222655499E-2</v>
      </c>
      <c r="D1742" s="128">
        <f t="shared" si="109"/>
        <v>12230.682226554989</v>
      </c>
      <c r="E1742" s="128">
        <f t="shared" ca="1" si="110"/>
        <v>-53717.920727859215</v>
      </c>
      <c r="F1742" s="128">
        <f t="shared" ca="1" si="111"/>
        <v>57182.147005907107</v>
      </c>
    </row>
    <row r="1743" spans="1:6" x14ac:dyDescent="0.3">
      <c r="A1743" s="73">
        <v>41317</v>
      </c>
      <c r="B1743" s="130">
        <v>1519.4300539999999</v>
      </c>
      <c r="C1743" s="125">
        <f t="shared" si="108"/>
        <v>7.6865504704362042E-3</v>
      </c>
      <c r="D1743" s="128">
        <f t="shared" si="109"/>
        <v>7686.5504704362038</v>
      </c>
      <c r="E1743" s="128">
        <f t="shared" ca="1" si="110"/>
        <v>-53717.920727859215</v>
      </c>
      <c r="F1743" s="128">
        <f t="shared" ca="1" si="111"/>
        <v>57182.147005907107</v>
      </c>
    </row>
    <row r="1744" spans="1:6" x14ac:dyDescent="0.3">
      <c r="A1744" s="73">
        <v>41316</v>
      </c>
      <c r="B1744" s="130">
        <v>1517.01001</v>
      </c>
      <c r="C1744" s="125">
        <f t="shared" si="108"/>
        <v>1.1218624027912849E-2</v>
      </c>
      <c r="D1744" s="128">
        <f t="shared" si="109"/>
        <v>11218.624027912849</v>
      </c>
      <c r="E1744" s="128">
        <f t="shared" ca="1" si="110"/>
        <v>-53717.920727859215</v>
      </c>
      <c r="F1744" s="128">
        <f t="shared" ca="1" si="111"/>
        <v>57182.147005907107</v>
      </c>
    </row>
    <row r="1745" spans="1:6" x14ac:dyDescent="0.3">
      <c r="A1745" s="73">
        <v>41313</v>
      </c>
      <c r="B1745" s="130">
        <v>1517.9300539999999</v>
      </c>
      <c r="C1745" s="125">
        <f t="shared" si="108"/>
        <v>9.9604070557139934E-3</v>
      </c>
      <c r="D1745" s="128">
        <f t="shared" si="109"/>
        <v>9960.407055713993</v>
      </c>
      <c r="E1745" s="128">
        <f t="shared" ca="1" si="110"/>
        <v>-53717.920727859215</v>
      </c>
      <c r="F1745" s="128">
        <f t="shared" ca="1" si="111"/>
        <v>57182.147005907107</v>
      </c>
    </row>
    <row r="1746" spans="1:6" x14ac:dyDescent="0.3">
      <c r="A1746" s="73">
        <v>41312</v>
      </c>
      <c r="B1746" s="130">
        <v>1509.3900149999999</v>
      </c>
      <c r="C1746" s="125">
        <f t="shared" si="108"/>
        <v>9.7470394604968202E-3</v>
      </c>
      <c r="D1746" s="128">
        <f t="shared" si="109"/>
        <v>9747.0394604968205</v>
      </c>
      <c r="E1746" s="128">
        <f t="shared" ca="1" si="110"/>
        <v>-53717.920727859215</v>
      </c>
      <c r="F1746" s="128">
        <f t="shared" ca="1" si="111"/>
        <v>57182.147005907107</v>
      </c>
    </row>
    <row r="1747" spans="1:6" x14ac:dyDescent="0.3">
      <c r="A1747" s="73">
        <v>41311</v>
      </c>
      <c r="B1747" s="130">
        <v>1512.119995</v>
      </c>
      <c r="C1747" s="125">
        <f t="shared" si="108"/>
        <v>1.1580023760062286E-2</v>
      </c>
      <c r="D1747" s="128">
        <f t="shared" si="109"/>
        <v>11580.023760062286</v>
      </c>
      <c r="E1747" s="128">
        <f t="shared" ca="1" si="110"/>
        <v>-53717.920727859215</v>
      </c>
      <c r="F1747" s="128">
        <f t="shared" ca="1" si="111"/>
        <v>57182.147005907107</v>
      </c>
    </row>
    <row r="1748" spans="1:6" x14ac:dyDescent="0.3">
      <c r="A1748" s="73">
        <v>41310</v>
      </c>
      <c r="B1748" s="130">
        <v>1511.290039</v>
      </c>
      <c r="C1748" s="125">
        <f t="shared" si="108"/>
        <v>1.254889536073267E-2</v>
      </c>
      <c r="D1748" s="128">
        <f t="shared" si="109"/>
        <v>12548.895360732671</v>
      </c>
      <c r="E1748" s="128">
        <f t="shared" ca="1" si="110"/>
        <v>-53717.920727859215</v>
      </c>
      <c r="F1748" s="128">
        <f t="shared" ca="1" si="111"/>
        <v>57182.147005907107</v>
      </c>
    </row>
    <row r="1749" spans="1:6" x14ac:dyDescent="0.3">
      <c r="A1749" s="73">
        <v>41309</v>
      </c>
      <c r="B1749" s="130">
        <v>1495.709961</v>
      </c>
      <c r="C1749" s="125">
        <f t="shared" si="108"/>
        <v>6.5478547025916711E-3</v>
      </c>
      <c r="D1749" s="128">
        <f t="shared" si="109"/>
        <v>6547.8547025916714</v>
      </c>
      <c r="E1749" s="128">
        <f t="shared" ca="1" si="110"/>
        <v>-53717.920727859215</v>
      </c>
      <c r="F1749" s="128">
        <f t="shared" ca="1" si="111"/>
        <v>57182.147005907107</v>
      </c>
    </row>
    <row r="1750" spans="1:6" x14ac:dyDescent="0.3">
      <c r="A1750" s="73">
        <v>41306</v>
      </c>
      <c r="B1750" s="130">
        <v>1513.170044</v>
      </c>
      <c r="C1750" s="125">
        <f t="shared" si="108"/>
        <v>2.1763274868686899E-2</v>
      </c>
      <c r="D1750" s="128">
        <f t="shared" si="109"/>
        <v>21763.274868686898</v>
      </c>
      <c r="E1750" s="128">
        <f t="shared" ca="1" si="110"/>
        <v>-53717.920727859215</v>
      </c>
      <c r="F1750" s="128">
        <f t="shared" ca="1" si="111"/>
        <v>57182.147005907107</v>
      </c>
    </row>
    <row r="1751" spans="1:6" x14ac:dyDescent="0.3">
      <c r="A1751" s="73">
        <v>41305</v>
      </c>
      <c r="B1751" s="130">
        <v>1498.1099850000001</v>
      </c>
      <c r="C1751" s="125">
        <f t="shared" si="108"/>
        <v>1.7302363739356341E-2</v>
      </c>
      <c r="D1751" s="128">
        <f t="shared" si="109"/>
        <v>17302.36373935634</v>
      </c>
      <c r="E1751" s="128">
        <f t="shared" ca="1" si="110"/>
        <v>-53717.920727859215</v>
      </c>
      <c r="F1751" s="128">
        <f t="shared" ca="1" si="111"/>
        <v>57182.147005907107</v>
      </c>
    </row>
    <row r="1752" spans="1:6" x14ac:dyDescent="0.3">
      <c r="A1752" s="73">
        <v>41304</v>
      </c>
      <c r="B1752" s="130">
        <v>1501.959961</v>
      </c>
      <c r="C1752" s="125">
        <f t="shared" si="108"/>
        <v>2.0117632940760632E-2</v>
      </c>
      <c r="D1752" s="128">
        <f t="shared" si="109"/>
        <v>20117.632940760632</v>
      </c>
      <c r="E1752" s="128">
        <f t="shared" ca="1" si="110"/>
        <v>-53717.920727859215</v>
      </c>
      <c r="F1752" s="128">
        <f t="shared" ca="1" si="111"/>
        <v>57182.147005907107</v>
      </c>
    </row>
    <row r="1753" spans="1:6" x14ac:dyDescent="0.3">
      <c r="A1753" s="73">
        <v>41303</v>
      </c>
      <c r="B1753" s="130">
        <v>1507.839966</v>
      </c>
      <c r="C1753" s="125">
        <f t="shared" si="108"/>
        <v>2.5267162561245948E-2</v>
      </c>
      <c r="D1753" s="128">
        <f t="shared" si="109"/>
        <v>25267.162561245947</v>
      </c>
      <c r="E1753" s="128">
        <f t="shared" ca="1" si="110"/>
        <v>-53717.920727859215</v>
      </c>
      <c r="F1753" s="128">
        <f t="shared" ca="1" si="111"/>
        <v>57182.147005907107</v>
      </c>
    </row>
    <row r="1754" spans="1:6" x14ac:dyDescent="0.3">
      <c r="A1754" s="73">
        <v>41302</v>
      </c>
      <c r="B1754" s="130">
        <v>1500.1800539999999</v>
      </c>
      <c r="C1754" s="125">
        <f t="shared" si="108"/>
        <v>1.9109408011710904E-2</v>
      </c>
      <c r="D1754" s="128">
        <f t="shared" si="109"/>
        <v>19109.408011710904</v>
      </c>
      <c r="E1754" s="128">
        <f t="shared" ca="1" si="110"/>
        <v>-53717.920727859215</v>
      </c>
      <c r="F1754" s="128">
        <f t="shared" ca="1" si="111"/>
        <v>57182.147005907107</v>
      </c>
    </row>
    <row r="1755" spans="1:6" x14ac:dyDescent="0.3">
      <c r="A1755" s="73">
        <v>41299</v>
      </c>
      <c r="B1755" s="130">
        <v>1502.959961</v>
      </c>
      <c r="C1755" s="125">
        <f t="shared" si="108"/>
        <v>2.0949356101912064E-2</v>
      </c>
      <c r="D1755" s="128">
        <f t="shared" si="109"/>
        <v>20949.356101912064</v>
      </c>
      <c r="E1755" s="128">
        <f t="shared" ca="1" si="110"/>
        <v>-53717.920727859215</v>
      </c>
      <c r="F1755" s="128">
        <f t="shared" ca="1" si="111"/>
        <v>57182.147005907107</v>
      </c>
    </row>
    <row r="1756" spans="1:6" x14ac:dyDescent="0.3">
      <c r="A1756" s="73">
        <v>41298</v>
      </c>
      <c r="B1756" s="130">
        <v>1494.8199460000001</v>
      </c>
      <c r="C1756" s="125">
        <f t="shared" si="108"/>
        <v>2.3134471490678266E-2</v>
      </c>
      <c r="D1756" s="128">
        <f t="shared" si="109"/>
        <v>23134.471490678265</v>
      </c>
      <c r="E1756" s="128">
        <f t="shared" ca="1" si="110"/>
        <v>-53717.920727859215</v>
      </c>
      <c r="F1756" s="128">
        <f t="shared" ca="1" si="111"/>
        <v>57182.147005907107</v>
      </c>
    </row>
    <row r="1757" spans="1:6" x14ac:dyDescent="0.3">
      <c r="A1757" s="73">
        <v>41297</v>
      </c>
      <c r="B1757" s="130">
        <v>1494.8100589999999</v>
      </c>
      <c r="C1757" s="125">
        <f t="shared" si="108"/>
        <v>2.5844994941989441E-2</v>
      </c>
      <c r="D1757" s="128">
        <f t="shared" si="109"/>
        <v>25844.99494198944</v>
      </c>
      <c r="E1757" s="128">
        <f t="shared" ca="1" si="110"/>
        <v>-53717.920727859215</v>
      </c>
      <c r="F1757" s="128">
        <f t="shared" ca="1" si="111"/>
        <v>57182.147005907107</v>
      </c>
    </row>
    <row r="1758" spans="1:6" x14ac:dyDescent="0.3">
      <c r="A1758" s="73">
        <v>41296</v>
      </c>
      <c r="B1758" s="130">
        <v>1492.5600589999999</v>
      </c>
      <c r="C1758" s="125">
        <f t="shared" si="108"/>
        <v>2.0979720557158243E-2</v>
      </c>
      <c r="D1758" s="128">
        <f t="shared" si="109"/>
        <v>20979.720557158242</v>
      </c>
      <c r="E1758" s="128">
        <f t="shared" ca="1" si="110"/>
        <v>-53717.920727859215</v>
      </c>
      <c r="F1758" s="128">
        <f t="shared" ca="1" si="111"/>
        <v>57182.147005907107</v>
      </c>
    </row>
    <row r="1759" spans="1:6" x14ac:dyDescent="0.3">
      <c r="A1759" s="73">
        <v>41292</v>
      </c>
      <c r="B1759" s="130">
        <v>1485.9799800000001</v>
      </c>
      <c r="C1759" s="125">
        <f t="shared" si="108"/>
        <v>1.3304063080607165E-2</v>
      </c>
      <c r="D1759" s="128">
        <f t="shared" si="109"/>
        <v>13304.063080607164</v>
      </c>
      <c r="E1759" s="128">
        <f t="shared" ca="1" si="110"/>
        <v>-53717.920727859215</v>
      </c>
      <c r="F1759" s="128">
        <f t="shared" ca="1" si="111"/>
        <v>57182.147005907107</v>
      </c>
    </row>
    <row r="1760" spans="1:6" x14ac:dyDescent="0.3">
      <c r="A1760" s="73">
        <v>41291</v>
      </c>
      <c r="B1760" s="130">
        <v>1480.9399410000001</v>
      </c>
      <c r="C1760" s="125">
        <f t="shared" si="108"/>
        <v>1.4780313473554685E-2</v>
      </c>
      <c r="D1760" s="128">
        <f t="shared" si="109"/>
        <v>14780.313473554685</v>
      </c>
      <c r="E1760" s="128">
        <f t="shared" ca="1" si="110"/>
        <v>-53717.920727859215</v>
      </c>
      <c r="F1760" s="128">
        <f t="shared" ca="1" si="111"/>
        <v>57182.147005907107</v>
      </c>
    </row>
    <row r="1761" spans="1:6" x14ac:dyDescent="0.3">
      <c r="A1761" s="73">
        <v>41290</v>
      </c>
      <c r="B1761" s="130">
        <v>1472.630005</v>
      </c>
      <c r="C1761" s="125">
        <f t="shared" si="108"/>
        <v>6.9815516013262968E-3</v>
      </c>
      <c r="D1761" s="128">
        <f t="shared" si="109"/>
        <v>6981.5516013262968</v>
      </c>
      <c r="E1761" s="128">
        <f t="shared" ca="1" si="110"/>
        <v>-53717.920727859215</v>
      </c>
      <c r="F1761" s="128">
        <f t="shared" ca="1" si="111"/>
        <v>57182.147005907107</v>
      </c>
    </row>
    <row r="1762" spans="1:6" x14ac:dyDescent="0.3">
      <c r="A1762" s="73">
        <v>41289</v>
      </c>
      <c r="B1762" s="130">
        <v>1472.339966</v>
      </c>
      <c r="C1762" s="125">
        <f t="shared" si="108"/>
        <v>3.2358961224786764E-2</v>
      </c>
      <c r="D1762" s="128">
        <f t="shared" si="109"/>
        <v>32358.961224786763</v>
      </c>
      <c r="E1762" s="128">
        <f t="shared" ca="1" si="110"/>
        <v>-53717.920727859215</v>
      </c>
      <c r="F1762" s="128">
        <f t="shared" ca="1" si="111"/>
        <v>57182.147005907107</v>
      </c>
    </row>
    <row r="1763" spans="1:6" x14ac:dyDescent="0.3">
      <c r="A1763" s="73">
        <v>41288</v>
      </c>
      <c r="B1763" s="130">
        <v>1470.6800539999999</v>
      </c>
      <c r="C1763" s="125">
        <f t="shared" si="108"/>
        <v>4.8665528669567415E-2</v>
      </c>
      <c r="D1763" s="128">
        <f t="shared" si="109"/>
        <v>48665.528669567415</v>
      </c>
      <c r="E1763" s="128">
        <f t="shared" ca="1" si="110"/>
        <v>-53717.920727859215</v>
      </c>
      <c r="F1763" s="128">
        <f t="shared" ca="1" si="111"/>
        <v>57182.147005907107</v>
      </c>
    </row>
    <row r="1764" spans="1:6" x14ac:dyDescent="0.3">
      <c r="A1764" s="73">
        <v>41285</v>
      </c>
      <c r="B1764" s="130">
        <v>1472.0500489999999</v>
      </c>
      <c r="C1764" s="125">
        <f t="shared" si="108"/>
        <v>3.8043913626016446E-2</v>
      </c>
      <c r="D1764" s="128">
        <f t="shared" si="109"/>
        <v>38043.913626016445</v>
      </c>
      <c r="E1764" s="128">
        <f t="shared" ca="1" si="110"/>
        <v>-53717.920727859215</v>
      </c>
      <c r="F1764" s="128">
        <f t="shared" ca="1" si="111"/>
        <v>57182.147005907107</v>
      </c>
    </row>
    <row r="1765" spans="1:6" x14ac:dyDescent="0.3">
      <c r="A1765" s="73">
        <v>41284</v>
      </c>
      <c r="B1765" s="130">
        <v>1472.119995</v>
      </c>
      <c r="C1765" s="125">
        <f t="shared" si="108"/>
        <v>3.6828381299485624E-2</v>
      </c>
      <c r="D1765" s="128">
        <f t="shared" si="109"/>
        <v>36828.381299485627</v>
      </c>
      <c r="E1765" s="128">
        <f t="shared" ca="1" si="110"/>
        <v>-53717.920727859215</v>
      </c>
      <c r="F1765" s="128">
        <f t="shared" ca="1" si="111"/>
        <v>57182.147005907107</v>
      </c>
    </row>
    <row r="1766" spans="1:6" x14ac:dyDescent="0.3">
      <c r="A1766" s="73">
        <v>41283</v>
      </c>
      <c r="B1766" s="130">
        <v>1461.0200199999999</v>
      </c>
      <c r="C1766" s="125">
        <f t="shared" si="108"/>
        <v>2.4084214305536422E-2</v>
      </c>
      <c r="D1766" s="128">
        <f t="shared" si="109"/>
        <v>24084.214305536421</v>
      </c>
      <c r="E1766" s="128">
        <f t="shared" ca="1" si="110"/>
        <v>-53717.920727859215</v>
      </c>
      <c r="F1766" s="128">
        <f t="shared" ca="1" si="111"/>
        <v>57182.147005907107</v>
      </c>
    </row>
    <row r="1767" spans="1:6" x14ac:dyDescent="0.3">
      <c r="A1767" s="73">
        <v>41282</v>
      </c>
      <c r="B1767" s="130">
        <v>1457.150024</v>
      </c>
      <c r="C1767" s="125">
        <f t="shared" si="108"/>
        <v>1.8879138235080806E-2</v>
      </c>
      <c r="D1767" s="128">
        <f t="shared" si="109"/>
        <v>18879.138235080805</v>
      </c>
      <c r="E1767" s="128">
        <f t="shared" ca="1" si="110"/>
        <v>-53717.920727859215</v>
      </c>
      <c r="F1767" s="128">
        <f t="shared" ca="1" si="111"/>
        <v>57182.147005907107</v>
      </c>
    </row>
    <row r="1768" spans="1:6" x14ac:dyDescent="0.3">
      <c r="A1768" s="73">
        <v>41281</v>
      </c>
      <c r="B1768" s="130">
        <v>1461.8900149999999</v>
      </c>
      <c r="C1768" s="125">
        <f t="shared" si="108"/>
        <v>1.2606636288809536E-2</v>
      </c>
      <c r="D1768" s="128">
        <f t="shared" si="109"/>
        <v>12606.636288809535</v>
      </c>
      <c r="E1768" s="128">
        <f t="shared" ca="1" si="110"/>
        <v>-53717.920727859215</v>
      </c>
      <c r="F1768" s="128">
        <f t="shared" ca="1" si="111"/>
        <v>57182.147005907107</v>
      </c>
    </row>
    <row r="1769" spans="1:6" x14ac:dyDescent="0.3">
      <c r="A1769" s="73">
        <v>41278</v>
      </c>
      <c r="B1769" s="130">
        <v>1466.469971</v>
      </c>
      <c r="C1769" s="125">
        <f t="shared" si="108"/>
        <v>2.1353738127001254E-2</v>
      </c>
      <c r="D1769" s="128">
        <f t="shared" si="109"/>
        <v>21353.738127001256</v>
      </c>
      <c r="E1769" s="128">
        <f t="shared" ca="1" si="110"/>
        <v>-53717.920727859215</v>
      </c>
      <c r="F1769" s="128">
        <f t="shared" ca="1" si="111"/>
        <v>57182.147005907107</v>
      </c>
    </row>
    <row r="1770" spans="1:6" x14ac:dyDescent="0.3">
      <c r="A1770" s="73">
        <v>41277</v>
      </c>
      <c r="B1770" s="130">
        <v>1459.369995</v>
      </c>
      <c r="C1770" s="125">
        <f t="shared" si="108"/>
        <v>8.6950805997358938E-3</v>
      </c>
      <c r="D1770" s="128">
        <f t="shared" si="109"/>
        <v>8695.080599735893</v>
      </c>
      <c r="E1770" s="128">
        <f t="shared" ca="1" si="110"/>
        <v>-53717.920727859215</v>
      </c>
      <c r="F1770" s="128">
        <f t="shared" ca="1" si="111"/>
        <v>57182.147005907107</v>
      </c>
    </row>
    <row r="1771" spans="1:6" x14ac:dyDescent="0.3">
      <c r="A1771" s="73">
        <v>41276</v>
      </c>
      <c r="B1771" s="130">
        <v>1462.420044</v>
      </c>
      <c r="C1771" s="125">
        <f t="shared" si="108"/>
        <v>2.2413979233346648E-2</v>
      </c>
      <c r="D1771" s="128">
        <f t="shared" si="109"/>
        <v>22413.979233346647</v>
      </c>
      <c r="E1771" s="128">
        <f t="shared" ca="1" si="110"/>
        <v>-53717.920727859215</v>
      </c>
      <c r="F1771" s="128">
        <f t="shared" ca="1" si="111"/>
        <v>57182.147005907107</v>
      </c>
    </row>
    <row r="1772" spans="1:6" x14ac:dyDescent="0.3">
      <c r="A1772" s="73">
        <v>41274</v>
      </c>
      <c r="B1772" s="130">
        <v>1426.1899410000001</v>
      </c>
      <c r="C1772" s="125">
        <f t="shared" si="108"/>
        <v>8.9206025782102571E-3</v>
      </c>
      <c r="D1772" s="128">
        <f t="shared" si="109"/>
        <v>8920.602578210257</v>
      </c>
      <c r="E1772" s="128">
        <f t="shared" ca="1" si="110"/>
        <v>-53717.920727859215</v>
      </c>
      <c r="F1772" s="128">
        <f t="shared" ca="1" si="111"/>
        <v>57182.147005907107</v>
      </c>
    </row>
    <row r="1773" spans="1:6" x14ac:dyDescent="0.3">
      <c r="A1773" s="73">
        <v>41271</v>
      </c>
      <c r="B1773" s="130">
        <v>1402.4300539999999</v>
      </c>
      <c r="C1773" s="125">
        <f t="shared" si="108"/>
        <v>-1.1990487574436548E-2</v>
      </c>
      <c r="D1773" s="128">
        <f t="shared" si="109"/>
        <v>-11990.487574436547</v>
      </c>
      <c r="E1773" s="128">
        <f t="shared" ca="1" si="110"/>
        <v>-53717.920727859215</v>
      </c>
      <c r="F1773" s="128">
        <f t="shared" ca="1" si="111"/>
        <v>57182.147005907107</v>
      </c>
    </row>
    <row r="1774" spans="1:6" x14ac:dyDescent="0.3">
      <c r="A1774" s="73">
        <v>41270</v>
      </c>
      <c r="B1774" s="130">
        <v>1418.099976</v>
      </c>
      <c r="C1774" s="125">
        <f t="shared" si="108"/>
        <v>-7.2664679556797562E-3</v>
      </c>
      <c r="D1774" s="128">
        <f t="shared" si="109"/>
        <v>-7266.4679556797564</v>
      </c>
      <c r="E1774" s="128">
        <f t="shared" ca="1" si="110"/>
        <v>-53717.920727859215</v>
      </c>
      <c r="F1774" s="128">
        <f t="shared" ca="1" si="111"/>
        <v>57182.147005907107</v>
      </c>
    </row>
    <row r="1775" spans="1:6" x14ac:dyDescent="0.3">
      <c r="A1775" s="73">
        <v>41269</v>
      </c>
      <c r="B1775" s="130">
        <v>1419.829956</v>
      </c>
      <c r="C1775" s="125">
        <f t="shared" si="108"/>
        <v>-5.6098793917637169E-3</v>
      </c>
      <c r="D1775" s="128">
        <f t="shared" si="109"/>
        <v>-5609.8793917637167</v>
      </c>
      <c r="E1775" s="128">
        <f t="shared" ca="1" si="110"/>
        <v>-53717.920727859215</v>
      </c>
      <c r="F1775" s="128">
        <f t="shared" ca="1" si="111"/>
        <v>57182.147005907107</v>
      </c>
    </row>
    <row r="1776" spans="1:6" x14ac:dyDescent="0.3">
      <c r="A1776" s="73">
        <v>41267</v>
      </c>
      <c r="B1776" s="130">
        <v>1426.660034</v>
      </c>
      <c r="C1776" s="125">
        <f t="shared" si="108"/>
        <v>5.7170947233882163E-3</v>
      </c>
      <c r="D1776" s="128">
        <f t="shared" si="109"/>
        <v>5717.0947233882162</v>
      </c>
      <c r="E1776" s="128">
        <f t="shared" ca="1" si="110"/>
        <v>-53717.920727859215</v>
      </c>
      <c r="F1776" s="128">
        <f t="shared" ca="1" si="111"/>
        <v>57182.147005907107</v>
      </c>
    </row>
    <row r="1777" spans="1:6" x14ac:dyDescent="0.3">
      <c r="A1777" s="73">
        <v>41264</v>
      </c>
      <c r="B1777" s="130">
        <v>1430.150024</v>
      </c>
      <c r="C1777" s="125">
        <f t="shared" si="108"/>
        <v>8.5186757071289421E-3</v>
      </c>
      <c r="D1777" s="128">
        <f t="shared" si="109"/>
        <v>8518.6757071289412</v>
      </c>
      <c r="E1777" s="128">
        <f t="shared" ca="1" si="110"/>
        <v>-53717.920727859215</v>
      </c>
      <c r="F1777" s="128">
        <f t="shared" ca="1" si="111"/>
        <v>57182.147005907107</v>
      </c>
    </row>
    <row r="1778" spans="1:6" x14ac:dyDescent="0.3">
      <c r="A1778" s="73">
        <v>41263</v>
      </c>
      <c r="B1778" s="130">
        <v>1443.6899410000001</v>
      </c>
      <c r="C1778" s="125">
        <f t="shared" si="108"/>
        <v>2.1040497645861356E-2</v>
      </c>
      <c r="D1778" s="128">
        <f t="shared" si="109"/>
        <v>21040.497645861356</v>
      </c>
      <c r="E1778" s="128">
        <f t="shared" ca="1" si="110"/>
        <v>-53717.920727859215</v>
      </c>
      <c r="F1778" s="128">
        <f t="shared" ca="1" si="111"/>
        <v>57182.147005907107</v>
      </c>
    </row>
    <row r="1779" spans="1:6" x14ac:dyDescent="0.3">
      <c r="A1779" s="73">
        <v>41262</v>
      </c>
      <c r="B1779" s="130">
        <v>1435.8100589999999</v>
      </c>
      <c r="C1779" s="125">
        <f t="shared" si="108"/>
        <v>1.8825236613070562E-2</v>
      </c>
      <c r="D1779" s="128">
        <f t="shared" si="109"/>
        <v>18825.236613070563</v>
      </c>
      <c r="E1779" s="128">
        <f t="shared" ca="1" si="110"/>
        <v>-53717.920727859215</v>
      </c>
      <c r="F1779" s="128">
        <f t="shared" ca="1" si="111"/>
        <v>57182.147005907107</v>
      </c>
    </row>
    <row r="1780" spans="1:6" x14ac:dyDescent="0.3">
      <c r="A1780" s="73">
        <v>41261</v>
      </c>
      <c r="B1780" s="130">
        <v>1446.790039</v>
      </c>
      <c r="C1780" s="125">
        <f t="shared" si="108"/>
        <v>2.824348005832733E-2</v>
      </c>
      <c r="D1780" s="128">
        <f t="shared" si="109"/>
        <v>28243.480058327332</v>
      </c>
      <c r="E1780" s="128">
        <f t="shared" ca="1" si="110"/>
        <v>-53717.920727859215</v>
      </c>
      <c r="F1780" s="128">
        <f t="shared" ca="1" si="111"/>
        <v>57182.147005907107</v>
      </c>
    </row>
    <row r="1781" spans="1:6" x14ac:dyDescent="0.3">
      <c r="A1781" s="73">
        <v>41260</v>
      </c>
      <c r="B1781" s="130">
        <v>1430.3599850000001</v>
      </c>
      <c r="C1781" s="125">
        <f t="shared" si="108"/>
        <v>1.48283914253029E-2</v>
      </c>
      <c r="D1781" s="128">
        <f t="shared" si="109"/>
        <v>14828.3914253029</v>
      </c>
      <c r="E1781" s="128">
        <f t="shared" ca="1" si="110"/>
        <v>-53717.920727859215</v>
      </c>
      <c r="F1781" s="128">
        <f t="shared" ca="1" si="111"/>
        <v>57182.147005907107</v>
      </c>
    </row>
    <row r="1782" spans="1:6" x14ac:dyDescent="0.3">
      <c r="A1782" s="73">
        <v>41257</v>
      </c>
      <c r="B1782" s="130">
        <v>1413.579956</v>
      </c>
      <c r="C1782" s="125">
        <f t="shared" si="108"/>
        <v>-1.8359939420526938E-3</v>
      </c>
      <c r="D1782" s="128">
        <f t="shared" si="109"/>
        <v>-1835.9939420526939</v>
      </c>
      <c r="E1782" s="128">
        <f t="shared" ca="1" si="110"/>
        <v>-53717.920727859215</v>
      </c>
      <c r="F1782" s="128">
        <f t="shared" ca="1" si="111"/>
        <v>57182.147005907107</v>
      </c>
    </row>
    <row r="1783" spans="1:6" x14ac:dyDescent="0.3">
      <c r="A1783" s="73">
        <v>41256</v>
      </c>
      <c r="B1783" s="130">
        <v>1419.4499510000001</v>
      </c>
      <c r="C1783" s="125">
        <f t="shared" si="108"/>
        <v>2.4718387804090192E-3</v>
      </c>
      <c r="D1783" s="128">
        <f t="shared" si="109"/>
        <v>2471.8387804090194</v>
      </c>
      <c r="E1783" s="128">
        <f t="shared" ca="1" si="110"/>
        <v>-53717.920727859215</v>
      </c>
      <c r="F1783" s="128">
        <f t="shared" ca="1" si="111"/>
        <v>57182.147005907107</v>
      </c>
    </row>
    <row r="1784" spans="1:6" x14ac:dyDescent="0.3">
      <c r="A1784" s="73">
        <v>41255</v>
      </c>
      <c r="B1784" s="130">
        <v>1428.4799800000001</v>
      </c>
      <c r="C1784" s="125">
        <f t="shared" si="108"/>
        <v>1.3156628548610438E-2</v>
      </c>
      <c r="D1784" s="128">
        <f t="shared" si="109"/>
        <v>13156.628548610439</v>
      </c>
      <c r="E1784" s="128">
        <f t="shared" ca="1" si="110"/>
        <v>-53717.920727859215</v>
      </c>
      <c r="F1784" s="128">
        <f t="shared" ca="1" si="111"/>
        <v>57182.147005907107</v>
      </c>
    </row>
    <row r="1785" spans="1:6" x14ac:dyDescent="0.3">
      <c r="A1785" s="73">
        <v>41254</v>
      </c>
      <c r="B1785" s="130">
        <v>1427.839966</v>
      </c>
      <c r="C1785" s="125">
        <f t="shared" si="108"/>
        <v>2.0658517319436465E-2</v>
      </c>
      <c r="D1785" s="128">
        <f t="shared" si="109"/>
        <v>20658.517319436465</v>
      </c>
      <c r="E1785" s="128">
        <f t="shared" ca="1" si="110"/>
        <v>-53717.920727859215</v>
      </c>
      <c r="F1785" s="128">
        <f t="shared" ca="1" si="111"/>
        <v>57182.147005907107</v>
      </c>
    </row>
    <row r="1786" spans="1:6" x14ac:dyDescent="0.3">
      <c r="A1786" s="73">
        <v>41253</v>
      </c>
      <c r="B1786" s="130">
        <v>1418.5500489999999</v>
      </c>
      <c r="C1786" s="125">
        <f t="shared" si="108"/>
        <v>8.7179811134252549E-3</v>
      </c>
      <c r="D1786" s="128">
        <f t="shared" si="109"/>
        <v>8717.9811134252541</v>
      </c>
      <c r="E1786" s="128">
        <f t="shared" ca="1" si="110"/>
        <v>-53717.920727859215</v>
      </c>
      <c r="F1786" s="128">
        <f t="shared" ca="1" si="111"/>
        <v>57182.147005907107</v>
      </c>
    </row>
    <row r="1787" spans="1:6" x14ac:dyDescent="0.3">
      <c r="A1787" s="73">
        <v>41250</v>
      </c>
      <c r="B1787" s="130">
        <v>1418.0699460000001</v>
      </c>
      <c r="C1787" s="125">
        <f t="shared" si="108"/>
        <v>6.3300016663094816E-3</v>
      </c>
      <c r="D1787" s="128">
        <f t="shared" si="109"/>
        <v>6330.0016663094812</v>
      </c>
      <c r="E1787" s="128">
        <f t="shared" ca="1" si="110"/>
        <v>-53717.920727859215</v>
      </c>
      <c r="F1787" s="128">
        <f t="shared" ca="1" si="111"/>
        <v>57182.147005907107</v>
      </c>
    </row>
    <row r="1788" spans="1:6" x14ac:dyDescent="0.3">
      <c r="A1788" s="73">
        <v>41249</v>
      </c>
      <c r="B1788" s="130">
        <v>1413.9399410000001</v>
      </c>
      <c r="C1788" s="125">
        <f t="shared" si="108"/>
        <v>1.6469746534853558E-2</v>
      </c>
      <c r="D1788" s="128">
        <f t="shared" si="109"/>
        <v>16469.746534853559</v>
      </c>
      <c r="E1788" s="128">
        <f t="shared" ca="1" si="110"/>
        <v>-53717.920727859215</v>
      </c>
      <c r="F1788" s="128">
        <f t="shared" ca="1" si="111"/>
        <v>57182.147005907107</v>
      </c>
    </row>
    <row r="1789" spans="1:6" x14ac:dyDescent="0.3">
      <c r="A1789" s="73">
        <v>41248</v>
      </c>
      <c r="B1789" s="130">
        <v>1409.280029</v>
      </c>
      <c r="C1789" s="125">
        <f t="shared" si="108"/>
        <v>1.5470395145766869E-2</v>
      </c>
      <c r="D1789" s="128">
        <f t="shared" si="109"/>
        <v>15470.395145766868</v>
      </c>
      <c r="E1789" s="128">
        <f t="shared" ca="1" si="110"/>
        <v>-53717.920727859215</v>
      </c>
      <c r="F1789" s="128">
        <f t="shared" ca="1" si="111"/>
        <v>57182.147005907107</v>
      </c>
    </row>
    <row r="1790" spans="1:6" x14ac:dyDescent="0.3">
      <c r="A1790" s="73">
        <v>41247</v>
      </c>
      <c r="B1790" s="130">
        <v>1407.0500489999999</v>
      </c>
      <c r="C1790" s="125">
        <f t="shared" si="108"/>
        <v>1.4536144742523183E-2</v>
      </c>
      <c r="D1790" s="128">
        <f t="shared" si="109"/>
        <v>14536.144742523182</v>
      </c>
      <c r="E1790" s="128">
        <f t="shared" ca="1" si="110"/>
        <v>-53717.920727859215</v>
      </c>
      <c r="F1790" s="128">
        <f t="shared" ca="1" si="111"/>
        <v>57182.147005907107</v>
      </c>
    </row>
    <row r="1791" spans="1:6" x14ac:dyDescent="0.3">
      <c r="A1791" s="73">
        <v>41246</v>
      </c>
      <c r="B1791" s="130">
        <v>1409.459961</v>
      </c>
      <c r="C1791" s="125">
        <f t="shared" si="108"/>
        <v>3.6459066842445376E-2</v>
      </c>
      <c r="D1791" s="128">
        <f t="shared" si="109"/>
        <v>36459.066842445376</v>
      </c>
      <c r="E1791" s="128">
        <f t="shared" ca="1" si="110"/>
        <v>-53717.920727859215</v>
      </c>
      <c r="F1791" s="128">
        <f t="shared" ca="1" si="111"/>
        <v>57182.147005907107</v>
      </c>
    </row>
    <row r="1792" spans="1:6" x14ac:dyDescent="0.3">
      <c r="A1792" s="73">
        <v>41243</v>
      </c>
      <c r="B1792" s="130">
        <v>1416.1800539999999</v>
      </c>
      <c r="C1792" s="125">
        <f t="shared" si="108"/>
        <v>4.6441075010091648E-2</v>
      </c>
      <c r="D1792" s="128">
        <f t="shared" si="109"/>
        <v>46441.075010091648</v>
      </c>
      <c r="E1792" s="128">
        <f t="shared" ca="1" si="110"/>
        <v>-53717.920727859215</v>
      </c>
      <c r="F1792" s="128">
        <f t="shared" ca="1" si="111"/>
        <v>57182.147005907107</v>
      </c>
    </row>
    <row r="1793" spans="1:6" x14ac:dyDescent="0.3">
      <c r="A1793" s="73">
        <v>41242</v>
      </c>
      <c r="B1793" s="130">
        <v>1415.9499510000001</v>
      </c>
      <c r="C1793" s="125">
        <f t="shared" si="108"/>
        <v>4.4603767970282204E-2</v>
      </c>
      <c r="D1793" s="128">
        <f t="shared" si="109"/>
        <v>44603.767970282206</v>
      </c>
      <c r="E1793" s="128">
        <f t="shared" ca="1" si="110"/>
        <v>-53717.920727859215</v>
      </c>
      <c r="F1793" s="128">
        <f t="shared" ca="1" si="111"/>
        <v>57182.147005907107</v>
      </c>
    </row>
    <row r="1794" spans="1:6" x14ac:dyDescent="0.3">
      <c r="A1794" s="73">
        <v>41241</v>
      </c>
      <c r="B1794" s="130">
        <v>1409.9300539999999</v>
      </c>
      <c r="C1794" s="125">
        <f t="shared" si="108"/>
        <v>2.5754275463704568E-2</v>
      </c>
      <c r="D1794" s="128">
        <f t="shared" si="109"/>
        <v>25754.275463704569</v>
      </c>
      <c r="E1794" s="128">
        <f t="shared" ca="1" si="110"/>
        <v>-53717.920727859215</v>
      </c>
      <c r="F1794" s="128">
        <f t="shared" ca="1" si="111"/>
        <v>57182.147005907107</v>
      </c>
    </row>
    <row r="1795" spans="1:6" x14ac:dyDescent="0.3">
      <c r="A1795" s="73">
        <v>41240</v>
      </c>
      <c r="B1795" s="130">
        <v>1398.9399410000001</v>
      </c>
      <c r="C1795" s="125">
        <f t="shared" si="108"/>
        <v>1.3702536613426242E-2</v>
      </c>
      <c r="D1795" s="128">
        <f t="shared" si="109"/>
        <v>13702.536613426242</v>
      </c>
      <c r="E1795" s="128">
        <f t="shared" ca="1" si="110"/>
        <v>-53717.920727859215</v>
      </c>
      <c r="F1795" s="128">
        <f t="shared" ca="1" si="111"/>
        <v>57182.147005907107</v>
      </c>
    </row>
    <row r="1796" spans="1:6" x14ac:dyDescent="0.3">
      <c r="A1796" s="73">
        <v>41239</v>
      </c>
      <c r="B1796" s="130">
        <v>1406.290039</v>
      </c>
      <c r="C1796" s="125">
        <f t="shared" si="108"/>
        <v>1.916154905234424E-2</v>
      </c>
      <c r="D1796" s="128">
        <f t="shared" si="109"/>
        <v>19161.549052344239</v>
      </c>
      <c r="E1796" s="128">
        <f t="shared" ca="1" si="110"/>
        <v>-54630.88209041566</v>
      </c>
      <c r="F1796" s="128">
        <f t="shared" ca="1" si="111"/>
        <v>57999.615099792347</v>
      </c>
    </row>
    <row r="1797" spans="1:6" x14ac:dyDescent="0.3">
      <c r="A1797" s="73">
        <v>41236</v>
      </c>
      <c r="B1797" s="130">
        <v>1409.150024</v>
      </c>
      <c r="C1797" s="125">
        <f t="shared" si="108"/>
        <v>2.2968990258009025E-2</v>
      </c>
      <c r="D1797" s="128">
        <f t="shared" si="109"/>
        <v>22968.990258009024</v>
      </c>
      <c r="E1797" s="128">
        <f t="shared" ca="1" si="110"/>
        <v>-55855.39570920384</v>
      </c>
      <c r="F1797" s="128">
        <f t="shared" ca="1" si="111"/>
        <v>61362.756886056304</v>
      </c>
    </row>
    <row r="1798" spans="1:6" x14ac:dyDescent="0.3">
      <c r="A1798" s="73">
        <v>41234</v>
      </c>
      <c r="B1798" s="130">
        <v>1391.030029</v>
      </c>
      <c r="C1798" s="125">
        <f t="shared" si="108"/>
        <v>-2.5098061190620413E-3</v>
      </c>
      <c r="D1798" s="128">
        <f t="shared" si="109"/>
        <v>-2509.8061190620415</v>
      </c>
      <c r="E1798" s="128">
        <f t="shared" ca="1" si="110"/>
        <v>-55855.39570920384</v>
      </c>
      <c r="F1798" s="128">
        <f t="shared" ca="1" si="111"/>
        <v>61362.756886056304</v>
      </c>
    </row>
    <row r="1799" spans="1:6" x14ac:dyDescent="0.3">
      <c r="A1799" s="73">
        <v>41233</v>
      </c>
      <c r="B1799" s="130">
        <v>1387.8100589999999</v>
      </c>
      <c r="C1799" s="125">
        <f t="shared" si="108"/>
        <v>-2.8409576917968082E-2</v>
      </c>
      <c r="D1799" s="128">
        <f t="shared" si="109"/>
        <v>-28409.576917968083</v>
      </c>
      <c r="E1799" s="128">
        <f t="shared" ca="1" si="110"/>
        <v>-59421.837919326899</v>
      </c>
      <c r="F1799" s="128">
        <f t="shared" ca="1" si="111"/>
        <v>65516.399273058516</v>
      </c>
    </row>
    <row r="1800" spans="1:6" x14ac:dyDescent="0.3">
      <c r="A1800" s="73">
        <v>41232</v>
      </c>
      <c r="B1800" s="130">
        <v>1386.8900149999999</v>
      </c>
      <c r="C1800" s="125">
        <f t="shared" ref="C1800:C1863" si="112">B1800/B1810-1</f>
        <v>-2.1428668547558871E-2</v>
      </c>
      <c r="D1800" s="128">
        <f t="shared" ref="D1800:D1863" si="113">C1800*$B$5</f>
        <v>-21428.668547558871</v>
      </c>
      <c r="E1800" s="128">
        <f t="shared" ref="E1800:E1863" ca="1" si="114">_xlfn.PERCENTILE.INC(OFFSET(D1800,0,0,Window),1-VaRLevel)</f>
        <v>-59421.837919326899</v>
      </c>
      <c r="F1800" s="128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0">
        <v>1359.880005</v>
      </c>
      <c r="C1801" s="125">
        <f t="shared" si="112"/>
        <v>-3.841037185837104E-2</v>
      </c>
      <c r="D1801" s="128">
        <f t="shared" si="113"/>
        <v>-38410.371858371036</v>
      </c>
      <c r="E1801" s="128">
        <f t="shared" ca="1" si="114"/>
        <v>-59421.837919326899</v>
      </c>
      <c r="F1801" s="128">
        <f t="shared" ca="1" si="115"/>
        <v>65516.399273058516</v>
      </c>
    </row>
    <row r="1802" spans="1:6" x14ac:dyDescent="0.3">
      <c r="A1802" s="73">
        <v>41228</v>
      </c>
      <c r="B1802" s="130">
        <v>1353.329956</v>
      </c>
      <c r="C1802" s="125">
        <f t="shared" si="112"/>
        <v>-5.2017744428444646E-2</v>
      </c>
      <c r="D1802" s="128">
        <f t="shared" si="113"/>
        <v>-52017.744428444646</v>
      </c>
      <c r="E1802" s="128">
        <f t="shared" ca="1" si="114"/>
        <v>-59421.837919326899</v>
      </c>
      <c r="F1802" s="128">
        <f t="shared" ca="1" si="115"/>
        <v>65516.399273058516</v>
      </c>
    </row>
    <row r="1803" spans="1:6" x14ac:dyDescent="0.3">
      <c r="A1803" s="73">
        <v>41227</v>
      </c>
      <c r="B1803" s="130">
        <v>1355.48999</v>
      </c>
      <c r="C1803" s="125">
        <f t="shared" si="112"/>
        <v>-4.0130043787940828E-2</v>
      </c>
      <c r="D1803" s="128">
        <f t="shared" si="113"/>
        <v>-40130.043787940827</v>
      </c>
      <c r="E1803" s="128">
        <f t="shared" ca="1" si="114"/>
        <v>-59421.837919326899</v>
      </c>
      <c r="F1803" s="128">
        <f t="shared" ca="1" si="115"/>
        <v>65516.399273058516</v>
      </c>
    </row>
    <row r="1804" spans="1:6" x14ac:dyDescent="0.3">
      <c r="A1804" s="73">
        <v>41226</v>
      </c>
      <c r="B1804" s="130">
        <v>1374.530029</v>
      </c>
      <c r="C1804" s="125">
        <f t="shared" si="112"/>
        <v>-2.6495398928586655E-2</v>
      </c>
      <c r="D1804" s="128">
        <f t="shared" si="113"/>
        <v>-26495.398928586656</v>
      </c>
      <c r="E1804" s="128">
        <f t="shared" ca="1" si="114"/>
        <v>-59421.837919326899</v>
      </c>
      <c r="F1804" s="128">
        <f t="shared" ca="1" si="115"/>
        <v>65516.399273058516</v>
      </c>
    </row>
    <row r="1805" spans="1:6" x14ac:dyDescent="0.3">
      <c r="A1805" s="73">
        <v>41225</v>
      </c>
      <c r="B1805" s="130">
        <v>1380.030029</v>
      </c>
      <c r="C1805" s="125">
        <f t="shared" si="112"/>
        <v>-2.3312556300603804E-2</v>
      </c>
      <c r="D1805" s="128">
        <f t="shared" si="113"/>
        <v>-23312.556300603803</v>
      </c>
      <c r="E1805" s="128">
        <f t="shared" ca="1" si="114"/>
        <v>-59421.837919326899</v>
      </c>
      <c r="F1805" s="128">
        <f t="shared" ca="1" si="115"/>
        <v>65516.399273058516</v>
      </c>
    </row>
    <row r="1806" spans="1:6" x14ac:dyDescent="0.3">
      <c r="A1806" s="73">
        <v>41222</v>
      </c>
      <c r="B1806" s="130">
        <v>1379.849976</v>
      </c>
      <c r="C1806" s="125">
        <f t="shared" si="112"/>
        <v>-2.0514657675244075E-2</v>
      </c>
      <c r="D1806" s="128">
        <f t="shared" si="113"/>
        <v>-20514.657675244074</v>
      </c>
      <c r="E1806" s="128">
        <f t="shared" ca="1" si="114"/>
        <v>-59421.837919326899</v>
      </c>
      <c r="F1806" s="128">
        <f t="shared" ca="1" si="115"/>
        <v>65516.399273058516</v>
      </c>
    </row>
    <row r="1807" spans="1:6" x14ac:dyDescent="0.3">
      <c r="A1807" s="73">
        <v>41221</v>
      </c>
      <c r="B1807" s="130">
        <v>1377.51001</v>
      </c>
      <c r="C1807" s="125">
        <f t="shared" si="112"/>
        <v>-2.5192642736863835E-2</v>
      </c>
      <c r="D1807" s="128">
        <f t="shared" si="113"/>
        <v>-25192.642736863836</v>
      </c>
      <c r="E1807" s="128">
        <f t="shared" ca="1" si="114"/>
        <v>-59421.837919326899</v>
      </c>
      <c r="F1807" s="128">
        <f t="shared" ca="1" si="115"/>
        <v>65516.399273058516</v>
      </c>
    </row>
    <row r="1808" spans="1:6" x14ac:dyDescent="0.3">
      <c r="A1808" s="73">
        <v>41220</v>
      </c>
      <c r="B1808" s="130">
        <v>1394.530029</v>
      </c>
      <c r="C1808" s="125">
        <f t="shared" si="112"/>
        <v>-2.7402267006822689E-2</v>
      </c>
      <c r="D1808" s="128">
        <f t="shared" si="113"/>
        <v>-27402.267006822691</v>
      </c>
      <c r="E1808" s="128">
        <f t="shared" ca="1" si="114"/>
        <v>-59421.837919326899</v>
      </c>
      <c r="F1808" s="128">
        <f t="shared" ca="1" si="115"/>
        <v>65516.399273058516</v>
      </c>
    </row>
    <row r="1809" spans="1:6" x14ac:dyDescent="0.3">
      <c r="A1809" s="73">
        <v>41219</v>
      </c>
      <c r="B1809" s="130">
        <v>1428.3900149999999</v>
      </c>
      <c r="C1809" s="125">
        <f t="shared" si="112"/>
        <v>-3.3491206313177591E-3</v>
      </c>
      <c r="D1809" s="128">
        <f t="shared" si="113"/>
        <v>-3349.120631317759</v>
      </c>
      <c r="E1809" s="128">
        <f t="shared" ca="1" si="114"/>
        <v>-59421.837919326899</v>
      </c>
      <c r="F1809" s="128">
        <f t="shared" ca="1" si="115"/>
        <v>65516.399273058516</v>
      </c>
    </row>
    <row r="1810" spans="1:6" x14ac:dyDescent="0.3">
      <c r="A1810" s="73">
        <v>41218</v>
      </c>
      <c r="B1810" s="130">
        <v>1417.26001</v>
      </c>
      <c r="C1810" s="125">
        <f t="shared" si="112"/>
        <v>-2.7502131921907425E-2</v>
      </c>
      <c r="D1810" s="128">
        <f t="shared" si="113"/>
        <v>-27502.131921907425</v>
      </c>
      <c r="E1810" s="128">
        <f t="shared" ca="1" si="114"/>
        <v>-59421.837919326899</v>
      </c>
      <c r="F1810" s="128">
        <f t="shared" ca="1" si="115"/>
        <v>65516.399273058516</v>
      </c>
    </row>
    <row r="1811" spans="1:6" x14ac:dyDescent="0.3">
      <c r="A1811" s="73">
        <v>41215</v>
      </c>
      <c r="B1811" s="130">
        <v>1414.1999510000001</v>
      </c>
      <c r="C1811" s="125">
        <f t="shared" si="112"/>
        <v>-3.197327823952778E-2</v>
      </c>
      <c r="D1811" s="128">
        <f t="shared" si="113"/>
        <v>-31973.278239527779</v>
      </c>
      <c r="E1811" s="128">
        <f t="shared" ca="1" si="114"/>
        <v>-59421.837919326899</v>
      </c>
      <c r="F1811" s="128">
        <f t="shared" ca="1" si="115"/>
        <v>65516.399273058516</v>
      </c>
    </row>
    <row r="1812" spans="1:6" x14ac:dyDescent="0.3">
      <c r="A1812" s="73">
        <v>41214</v>
      </c>
      <c r="B1812" s="130">
        <v>1427.589966</v>
      </c>
      <c r="C1812" s="125">
        <f t="shared" si="112"/>
        <v>-1.8784591024577302E-2</v>
      </c>
      <c r="D1812" s="128">
        <f t="shared" si="113"/>
        <v>-18784.591024577301</v>
      </c>
      <c r="E1812" s="128">
        <f t="shared" ca="1" si="114"/>
        <v>-59421.837919326899</v>
      </c>
      <c r="F1812" s="128">
        <f t="shared" ca="1" si="115"/>
        <v>65516.399273058516</v>
      </c>
    </row>
    <row r="1813" spans="1:6" x14ac:dyDescent="0.3">
      <c r="A1813" s="73">
        <v>41213</v>
      </c>
      <c r="B1813" s="130">
        <v>1412.160034</v>
      </c>
      <c r="C1813" s="125">
        <f t="shared" si="112"/>
        <v>-1.942183754445137E-2</v>
      </c>
      <c r="D1813" s="128">
        <f t="shared" si="113"/>
        <v>-19421.837544451369</v>
      </c>
      <c r="E1813" s="128">
        <f t="shared" ca="1" si="114"/>
        <v>-59421.837919326899</v>
      </c>
      <c r="F1813" s="128">
        <f t="shared" ca="1" si="115"/>
        <v>65516.399273058516</v>
      </c>
    </row>
    <row r="1814" spans="1:6" x14ac:dyDescent="0.3">
      <c r="A1814" s="73">
        <v>41208</v>
      </c>
      <c r="B1814" s="130">
        <v>1411.9399410000001</v>
      </c>
      <c r="C1814" s="125">
        <f t="shared" si="112"/>
        <v>-1.1654866264124375E-2</v>
      </c>
      <c r="D1814" s="128">
        <f t="shared" si="113"/>
        <v>-11654.866264124375</v>
      </c>
      <c r="E1814" s="128">
        <f t="shared" ca="1" si="114"/>
        <v>-59421.837919326899</v>
      </c>
      <c r="F1814" s="128">
        <f t="shared" ca="1" si="115"/>
        <v>65516.399273058516</v>
      </c>
    </row>
    <row r="1815" spans="1:6" x14ac:dyDescent="0.3">
      <c r="A1815" s="73">
        <v>41207</v>
      </c>
      <c r="B1815" s="130">
        <v>1412.969971</v>
      </c>
      <c r="C1815" s="125">
        <f t="shared" si="112"/>
        <v>-1.3867560559097325E-2</v>
      </c>
      <c r="D1815" s="128">
        <f t="shared" si="113"/>
        <v>-13867.560559097325</v>
      </c>
      <c r="E1815" s="128">
        <f t="shared" ca="1" si="114"/>
        <v>-59421.837919326899</v>
      </c>
      <c r="F1815" s="128">
        <f t="shared" ca="1" si="115"/>
        <v>65516.399273058516</v>
      </c>
    </row>
    <row r="1816" spans="1:6" x14ac:dyDescent="0.3">
      <c r="A1816" s="73">
        <v>41206</v>
      </c>
      <c r="B1816" s="130">
        <v>1408.75</v>
      </c>
      <c r="C1816" s="125">
        <f t="shared" si="112"/>
        <v>-1.6620635798418548E-2</v>
      </c>
      <c r="D1816" s="128">
        <f t="shared" si="113"/>
        <v>-16620.635798418549</v>
      </c>
      <c r="E1816" s="128">
        <f t="shared" ca="1" si="114"/>
        <v>-59421.837919326899</v>
      </c>
      <c r="F1816" s="128">
        <f t="shared" ca="1" si="115"/>
        <v>65516.399273058516</v>
      </c>
    </row>
    <row r="1817" spans="1:6" x14ac:dyDescent="0.3">
      <c r="A1817" s="73">
        <v>41205</v>
      </c>
      <c r="B1817" s="130">
        <v>1413.1099850000001</v>
      </c>
      <c r="C1817" s="125">
        <f t="shared" si="112"/>
        <v>-1.9681157833354002E-2</v>
      </c>
      <c r="D1817" s="128">
        <f t="shared" si="113"/>
        <v>-19681.157833354002</v>
      </c>
      <c r="E1817" s="128">
        <f t="shared" ca="1" si="114"/>
        <v>-59421.837919326899</v>
      </c>
      <c r="F1817" s="128">
        <f t="shared" ca="1" si="115"/>
        <v>65516.399273058516</v>
      </c>
    </row>
    <row r="1818" spans="1:6" x14ac:dyDescent="0.3">
      <c r="A1818" s="73">
        <v>41204</v>
      </c>
      <c r="B1818" s="130">
        <v>1433.8199460000001</v>
      </c>
      <c r="C1818" s="125">
        <f t="shared" si="112"/>
        <v>-1.5152388194245359E-2</v>
      </c>
      <c r="D1818" s="128">
        <f t="shared" si="113"/>
        <v>-15152.388194245359</v>
      </c>
      <c r="E1818" s="128">
        <f t="shared" ca="1" si="114"/>
        <v>-59421.837919326899</v>
      </c>
      <c r="F1818" s="128">
        <f t="shared" ca="1" si="115"/>
        <v>65516.399273058516</v>
      </c>
    </row>
    <row r="1819" spans="1:6" x14ac:dyDescent="0.3">
      <c r="A1819" s="73">
        <v>41201</v>
      </c>
      <c r="B1819" s="130">
        <v>1433.1899410000001</v>
      </c>
      <c r="C1819" s="125">
        <f t="shared" si="112"/>
        <v>-1.8987981610788185E-2</v>
      </c>
      <c r="D1819" s="128">
        <f t="shared" si="113"/>
        <v>-18987.981610788185</v>
      </c>
      <c r="E1819" s="128">
        <f t="shared" ca="1" si="114"/>
        <v>-59421.837919326899</v>
      </c>
      <c r="F1819" s="128">
        <f t="shared" ca="1" si="115"/>
        <v>65516.399273058516</v>
      </c>
    </row>
    <row r="1820" spans="1:6" x14ac:dyDescent="0.3">
      <c r="A1820" s="73">
        <v>41200</v>
      </c>
      <c r="B1820" s="130">
        <v>1457.339966</v>
      </c>
      <c r="C1820" s="125">
        <f t="shared" si="112"/>
        <v>-2.778197573096497E-3</v>
      </c>
      <c r="D1820" s="128">
        <f t="shared" si="113"/>
        <v>-2778.1975730964969</v>
      </c>
      <c r="E1820" s="128">
        <f t="shared" ca="1" si="114"/>
        <v>-59421.837919326899</v>
      </c>
      <c r="F1820" s="128">
        <f t="shared" ca="1" si="115"/>
        <v>65516.399273058516</v>
      </c>
    </row>
    <row r="1821" spans="1:6" x14ac:dyDescent="0.3">
      <c r="A1821" s="73">
        <v>41199</v>
      </c>
      <c r="B1821" s="130">
        <v>1460.910034</v>
      </c>
      <c r="C1821" s="125">
        <f t="shared" si="112"/>
        <v>6.8367418578814121E-3</v>
      </c>
      <c r="D1821" s="128">
        <f t="shared" si="113"/>
        <v>6836.7418578814122</v>
      </c>
      <c r="E1821" s="128">
        <f t="shared" ca="1" si="114"/>
        <v>-59421.837919326899</v>
      </c>
      <c r="F1821" s="128">
        <f t="shared" ca="1" si="115"/>
        <v>65516.399273058516</v>
      </c>
    </row>
    <row r="1822" spans="1:6" x14ac:dyDescent="0.3">
      <c r="A1822" s="73">
        <v>41198</v>
      </c>
      <c r="B1822" s="130">
        <v>1454.920044</v>
      </c>
      <c r="C1822" s="125">
        <f t="shared" si="112"/>
        <v>6.3427591215632351E-3</v>
      </c>
      <c r="D1822" s="128">
        <f t="shared" si="113"/>
        <v>6342.7591215632347</v>
      </c>
      <c r="E1822" s="128">
        <f t="shared" ca="1" si="114"/>
        <v>-59421.837919326899</v>
      </c>
      <c r="F1822" s="128">
        <f t="shared" ca="1" si="115"/>
        <v>65516.399273058516</v>
      </c>
    </row>
    <row r="1823" spans="1:6" x14ac:dyDescent="0.3">
      <c r="A1823" s="73">
        <v>41197</v>
      </c>
      <c r="B1823" s="130">
        <v>1440.130005</v>
      </c>
      <c r="C1823" s="125">
        <f t="shared" si="112"/>
        <v>-3.0183559804385363E-3</v>
      </c>
      <c r="D1823" s="128">
        <f t="shared" si="113"/>
        <v>-3018.3559804385363</v>
      </c>
      <c r="E1823" s="128">
        <f t="shared" ca="1" si="114"/>
        <v>-59421.837919326899</v>
      </c>
      <c r="F1823" s="128">
        <f t="shared" ca="1" si="115"/>
        <v>65516.399273058516</v>
      </c>
    </row>
    <row r="1824" spans="1:6" x14ac:dyDescent="0.3">
      <c r="A1824" s="73">
        <v>41194</v>
      </c>
      <c r="B1824" s="130">
        <v>1428.589966</v>
      </c>
      <c r="C1824" s="125">
        <f t="shared" si="112"/>
        <v>-8.3850414259046824E-3</v>
      </c>
      <c r="D1824" s="128">
        <f t="shared" si="113"/>
        <v>-8385.0414259046829</v>
      </c>
      <c r="E1824" s="128">
        <f t="shared" ca="1" si="114"/>
        <v>-59421.837919326899</v>
      </c>
      <c r="F1824" s="128">
        <f t="shared" ca="1" si="115"/>
        <v>65516.399273058516</v>
      </c>
    </row>
    <row r="1825" spans="1:6" x14ac:dyDescent="0.3">
      <c r="A1825" s="73">
        <v>41193</v>
      </c>
      <c r="B1825" s="130">
        <v>1432.839966</v>
      </c>
      <c r="C1825" s="125">
        <f t="shared" si="112"/>
        <v>-9.8884412553483791E-3</v>
      </c>
      <c r="D1825" s="128">
        <f t="shared" si="113"/>
        <v>-9888.4412553483799</v>
      </c>
      <c r="E1825" s="128">
        <f t="shared" ca="1" si="114"/>
        <v>-59421.837919326899</v>
      </c>
      <c r="F1825" s="128">
        <f t="shared" ca="1" si="115"/>
        <v>65516.399273058516</v>
      </c>
    </row>
    <row r="1826" spans="1:6" x14ac:dyDescent="0.3">
      <c r="A1826" s="73">
        <v>41192</v>
      </c>
      <c r="B1826" s="130">
        <v>1432.5600589999999</v>
      </c>
      <c r="C1826" s="125">
        <f t="shared" si="112"/>
        <v>-5.3015867261230198E-4</v>
      </c>
      <c r="D1826" s="128">
        <f t="shared" si="113"/>
        <v>-530.15867261230198</v>
      </c>
      <c r="E1826" s="128">
        <f t="shared" ca="1" si="114"/>
        <v>-59421.837919326899</v>
      </c>
      <c r="F1826" s="128">
        <f t="shared" ca="1" si="115"/>
        <v>65516.399273058516</v>
      </c>
    </row>
    <row r="1827" spans="1:6" x14ac:dyDescent="0.3">
      <c r="A1827" s="73">
        <v>41191</v>
      </c>
      <c r="B1827" s="130">
        <v>1441.4799800000001</v>
      </c>
      <c r="C1827" s="125">
        <f t="shared" si="112"/>
        <v>-7.6294926153686049E-5</v>
      </c>
      <c r="D1827" s="128">
        <f t="shared" si="113"/>
        <v>-76.294926153686049</v>
      </c>
      <c r="E1827" s="128">
        <f t="shared" ca="1" si="114"/>
        <v>-59421.837919326899</v>
      </c>
      <c r="F1827" s="128">
        <f t="shared" ca="1" si="115"/>
        <v>65516.399273058516</v>
      </c>
    </row>
    <row r="1828" spans="1:6" x14ac:dyDescent="0.3">
      <c r="A1828" s="73">
        <v>41190</v>
      </c>
      <c r="B1828" s="130">
        <v>1455.880005</v>
      </c>
      <c r="C1828" s="125">
        <f t="shared" si="112"/>
        <v>-6.9326441227612889E-4</v>
      </c>
      <c r="D1828" s="128">
        <f t="shared" si="113"/>
        <v>-693.26441227612895</v>
      </c>
      <c r="E1828" s="128">
        <f t="shared" ca="1" si="114"/>
        <v>-59421.837919326899</v>
      </c>
      <c r="F1828" s="128">
        <f t="shared" ca="1" si="115"/>
        <v>65516.399273058516</v>
      </c>
    </row>
    <row r="1829" spans="1:6" x14ac:dyDescent="0.3">
      <c r="A1829" s="73">
        <v>41187</v>
      </c>
      <c r="B1829" s="130">
        <v>1460.9300539999999</v>
      </c>
      <c r="C1829" s="125">
        <f t="shared" si="112"/>
        <v>5.342122296878582E-4</v>
      </c>
      <c r="D1829" s="128">
        <f t="shared" si="113"/>
        <v>534.21222968785821</v>
      </c>
      <c r="E1829" s="128">
        <f t="shared" ca="1" si="114"/>
        <v>-59421.837919326899</v>
      </c>
      <c r="F1829" s="128">
        <f t="shared" ca="1" si="115"/>
        <v>65516.399273058516</v>
      </c>
    </row>
    <row r="1830" spans="1:6" x14ac:dyDescent="0.3">
      <c r="A1830" s="73">
        <v>41186</v>
      </c>
      <c r="B1830" s="130">
        <v>1461.400024</v>
      </c>
      <c r="C1830" s="125">
        <f t="shared" si="112"/>
        <v>7.8069247407519526E-4</v>
      </c>
      <c r="D1830" s="128">
        <f t="shared" si="113"/>
        <v>780.69247407519526</v>
      </c>
      <c r="E1830" s="128">
        <f t="shared" ca="1" si="114"/>
        <v>-59421.837919326899</v>
      </c>
      <c r="F1830" s="128">
        <f t="shared" ca="1" si="115"/>
        <v>65516.399273058516</v>
      </c>
    </row>
    <row r="1831" spans="1:6" x14ac:dyDescent="0.3">
      <c r="A1831" s="73">
        <v>41185</v>
      </c>
      <c r="B1831" s="130">
        <v>1450.98999</v>
      </c>
      <c r="C1831" s="125">
        <f t="shared" si="112"/>
        <v>-6.8854992386369052E-3</v>
      </c>
      <c r="D1831" s="128">
        <f t="shared" si="113"/>
        <v>-6885.4992386369049</v>
      </c>
      <c r="E1831" s="128">
        <f t="shared" ca="1" si="114"/>
        <v>-59421.837919326899</v>
      </c>
      <c r="F1831" s="128">
        <f t="shared" ca="1" si="115"/>
        <v>65516.399273058516</v>
      </c>
    </row>
    <row r="1832" spans="1:6" x14ac:dyDescent="0.3">
      <c r="A1832" s="73">
        <v>41184</v>
      </c>
      <c r="B1832" s="130">
        <v>1445.75</v>
      </c>
      <c r="C1832" s="125">
        <f t="shared" si="112"/>
        <v>-9.298814860439153E-3</v>
      </c>
      <c r="D1832" s="128">
        <f t="shared" si="113"/>
        <v>-9298.8148604391536</v>
      </c>
      <c r="E1832" s="128">
        <f t="shared" ca="1" si="114"/>
        <v>-59421.837919326899</v>
      </c>
      <c r="F1832" s="128">
        <f t="shared" ca="1" si="115"/>
        <v>65516.399273058516</v>
      </c>
    </row>
    <row r="1833" spans="1:6" x14ac:dyDescent="0.3">
      <c r="A1833" s="73">
        <v>41183</v>
      </c>
      <c r="B1833" s="130">
        <v>1444.48999</v>
      </c>
      <c r="C1833" s="125">
        <f t="shared" si="112"/>
        <v>-1.1429007640561095E-2</v>
      </c>
      <c r="D1833" s="128">
        <f t="shared" si="113"/>
        <v>-11429.007640561094</v>
      </c>
      <c r="E1833" s="128">
        <f t="shared" ca="1" si="114"/>
        <v>-59421.837919326899</v>
      </c>
      <c r="F1833" s="128">
        <f t="shared" ca="1" si="115"/>
        <v>65516.399273058516</v>
      </c>
    </row>
    <row r="1834" spans="1:6" x14ac:dyDescent="0.3">
      <c r="A1834" s="73">
        <v>41180</v>
      </c>
      <c r="B1834" s="130">
        <v>1440.670044</v>
      </c>
      <c r="C1834" s="125">
        <f t="shared" si="112"/>
        <v>-1.7124088811695026E-2</v>
      </c>
      <c r="D1834" s="128">
        <f t="shared" si="113"/>
        <v>-17124.088811695026</v>
      </c>
      <c r="E1834" s="128">
        <f t="shared" ca="1" si="114"/>
        <v>-63684.103791915084</v>
      </c>
      <c r="F1834" s="128">
        <f t="shared" ca="1" si="115"/>
        <v>66413.925018266935</v>
      </c>
    </row>
    <row r="1835" spans="1:6" x14ac:dyDescent="0.3">
      <c r="A1835" s="73">
        <v>41179</v>
      </c>
      <c r="B1835" s="130">
        <v>1447.150024</v>
      </c>
      <c r="C1835" s="125">
        <f t="shared" si="112"/>
        <v>-8.7945575572062618E-3</v>
      </c>
      <c r="D1835" s="128">
        <f t="shared" si="113"/>
        <v>-8794.5575572062626</v>
      </c>
      <c r="E1835" s="128">
        <f t="shared" ca="1" si="114"/>
        <v>-65186.581449286488</v>
      </c>
      <c r="F1835" s="128">
        <f t="shared" ca="1" si="115"/>
        <v>73774.937572020805</v>
      </c>
    </row>
    <row r="1836" spans="1:6" x14ac:dyDescent="0.3">
      <c r="A1836" s="73">
        <v>41178</v>
      </c>
      <c r="B1836" s="130">
        <v>1433.3199460000001</v>
      </c>
      <c r="C1836" s="125">
        <f t="shared" si="112"/>
        <v>-2.2554664385249223E-3</v>
      </c>
      <c r="D1836" s="128">
        <f t="shared" si="113"/>
        <v>-2255.4664385249225</v>
      </c>
      <c r="E1836" s="128">
        <f t="shared" ca="1" si="114"/>
        <v>-67154.286987125248</v>
      </c>
      <c r="F1836" s="128">
        <f t="shared" ca="1" si="115"/>
        <v>75175.280521168243</v>
      </c>
    </row>
    <row r="1837" spans="1:6" x14ac:dyDescent="0.3">
      <c r="A1837" s="73">
        <v>41177</v>
      </c>
      <c r="B1837" s="130">
        <v>1441.589966</v>
      </c>
      <c r="C1837" s="125">
        <f t="shared" si="112"/>
        <v>5.601374668321446E-3</v>
      </c>
      <c r="D1837" s="128">
        <f t="shared" si="113"/>
        <v>5601.3746683214458</v>
      </c>
      <c r="E1837" s="128">
        <f t="shared" ca="1" si="114"/>
        <v>-67154.286987125248</v>
      </c>
      <c r="F1837" s="128">
        <f t="shared" ca="1" si="115"/>
        <v>75175.280521168243</v>
      </c>
    </row>
    <row r="1838" spans="1:6" x14ac:dyDescent="0.3">
      <c r="A1838" s="73">
        <v>41176</v>
      </c>
      <c r="B1838" s="130">
        <v>1456.8900149999999</v>
      </c>
      <c r="C1838" s="125">
        <f t="shared" si="112"/>
        <v>1.9460114098752257E-2</v>
      </c>
      <c r="D1838" s="128">
        <f t="shared" si="113"/>
        <v>19460.114098752256</v>
      </c>
      <c r="E1838" s="128">
        <f t="shared" ca="1" si="114"/>
        <v>-67154.286987125248</v>
      </c>
      <c r="F1838" s="128">
        <f t="shared" ca="1" si="115"/>
        <v>75175.280521168243</v>
      </c>
    </row>
    <row r="1839" spans="1:6" x14ac:dyDescent="0.3">
      <c r="A1839" s="73">
        <v>41173</v>
      </c>
      <c r="B1839" s="130">
        <v>1460.150024</v>
      </c>
      <c r="C1839" s="125">
        <f t="shared" si="112"/>
        <v>1.5459816484761468E-2</v>
      </c>
      <c r="D1839" s="128">
        <f t="shared" si="113"/>
        <v>15459.816484761468</v>
      </c>
      <c r="E1839" s="128">
        <f t="shared" ca="1" si="114"/>
        <v>-67154.286987125248</v>
      </c>
      <c r="F1839" s="128">
        <f t="shared" ca="1" si="115"/>
        <v>75175.280521168243</v>
      </c>
    </row>
    <row r="1840" spans="1:6" x14ac:dyDescent="0.3">
      <c r="A1840" s="73">
        <v>41172</v>
      </c>
      <c r="B1840" s="130">
        <v>1460.26001</v>
      </c>
      <c r="C1840" s="125">
        <f t="shared" si="112"/>
        <v>1.9649201951125628E-2</v>
      </c>
      <c r="D1840" s="128">
        <f t="shared" si="113"/>
        <v>19649.201951125629</v>
      </c>
      <c r="E1840" s="128">
        <f t="shared" ca="1" si="114"/>
        <v>-67154.286987125248</v>
      </c>
      <c r="F1840" s="128">
        <f t="shared" ca="1" si="115"/>
        <v>75175.280521168243</v>
      </c>
    </row>
    <row r="1841" spans="1:6" x14ac:dyDescent="0.3">
      <c r="A1841" s="73">
        <v>41171</v>
      </c>
      <c r="B1841" s="130">
        <v>1461.0500489999999</v>
      </c>
      <c r="C1841" s="125">
        <f t="shared" si="112"/>
        <v>4.1049215087145541E-2</v>
      </c>
      <c r="D1841" s="128">
        <f t="shared" si="113"/>
        <v>41049.215087145538</v>
      </c>
      <c r="E1841" s="128">
        <f t="shared" ca="1" si="114"/>
        <v>-67154.286987125248</v>
      </c>
      <c r="F1841" s="128">
        <f t="shared" ca="1" si="115"/>
        <v>75175.280521168243</v>
      </c>
    </row>
    <row r="1842" spans="1:6" x14ac:dyDescent="0.3">
      <c r="A1842" s="73">
        <v>41170</v>
      </c>
      <c r="B1842" s="130">
        <v>1459.3199460000001</v>
      </c>
      <c r="C1842" s="125">
        <f t="shared" si="112"/>
        <v>3.8706284456041296E-2</v>
      </c>
      <c r="D1842" s="128">
        <f t="shared" si="113"/>
        <v>38706.284456041292</v>
      </c>
      <c r="E1842" s="128">
        <f t="shared" ca="1" si="114"/>
        <v>-67154.286987125248</v>
      </c>
      <c r="F1842" s="128">
        <f t="shared" ca="1" si="115"/>
        <v>75175.280521168243</v>
      </c>
    </row>
    <row r="1843" spans="1:6" x14ac:dyDescent="0.3">
      <c r="A1843" s="73">
        <v>41169</v>
      </c>
      <c r="B1843" s="130">
        <v>1461.1899410000001</v>
      </c>
      <c r="C1843" s="125">
        <f t="shared" si="112"/>
        <v>3.882465747293784E-2</v>
      </c>
      <c r="D1843" s="128">
        <f t="shared" si="113"/>
        <v>38824.657472937841</v>
      </c>
      <c r="E1843" s="128">
        <f t="shared" ca="1" si="114"/>
        <v>-67154.286987125248</v>
      </c>
      <c r="F1843" s="128">
        <f t="shared" ca="1" si="115"/>
        <v>75175.280521168243</v>
      </c>
    </row>
    <row r="1844" spans="1:6" x14ac:dyDescent="0.3">
      <c r="A1844" s="73">
        <v>41166</v>
      </c>
      <c r="B1844" s="130">
        <v>1465.7700199999999</v>
      </c>
      <c r="C1844" s="125">
        <f t="shared" si="112"/>
        <v>4.7367622936628218E-2</v>
      </c>
      <c r="D1844" s="128">
        <f t="shared" si="113"/>
        <v>47367.62293662822</v>
      </c>
      <c r="E1844" s="128">
        <f t="shared" ca="1" si="114"/>
        <v>-67154.286987125248</v>
      </c>
      <c r="F1844" s="128">
        <f t="shared" ca="1" si="115"/>
        <v>75175.280521168243</v>
      </c>
    </row>
    <row r="1845" spans="1:6" x14ac:dyDescent="0.3">
      <c r="A1845" s="73">
        <v>41165</v>
      </c>
      <c r="B1845" s="130">
        <v>1459.98999</v>
      </c>
      <c r="C1845" s="125">
        <f t="shared" si="112"/>
        <v>3.5094187375268149E-2</v>
      </c>
      <c r="D1845" s="128">
        <f t="shared" si="113"/>
        <v>35094.187375268149</v>
      </c>
      <c r="E1845" s="128">
        <f t="shared" ca="1" si="114"/>
        <v>-67154.286987125248</v>
      </c>
      <c r="F1845" s="128">
        <f t="shared" ca="1" si="115"/>
        <v>75175.280521168243</v>
      </c>
    </row>
    <row r="1846" spans="1:6" x14ac:dyDescent="0.3">
      <c r="A1846" s="73">
        <v>41164</v>
      </c>
      <c r="B1846" s="130">
        <v>1436.5600589999999</v>
      </c>
      <c r="C1846" s="125">
        <f t="shared" si="112"/>
        <v>1.9342942632651461E-2</v>
      </c>
      <c r="D1846" s="128">
        <f t="shared" si="113"/>
        <v>19342.942632651462</v>
      </c>
      <c r="E1846" s="128">
        <f t="shared" ca="1" si="114"/>
        <v>-67154.286987125248</v>
      </c>
      <c r="F1846" s="128">
        <f t="shared" ca="1" si="115"/>
        <v>75175.280521168243</v>
      </c>
    </row>
    <row r="1847" spans="1:6" x14ac:dyDescent="0.3">
      <c r="A1847" s="73">
        <v>41163</v>
      </c>
      <c r="B1847" s="130">
        <v>1433.5600589999999</v>
      </c>
      <c r="C1847" s="125">
        <f t="shared" si="112"/>
        <v>1.6392132219120059E-2</v>
      </c>
      <c r="D1847" s="128">
        <f t="shared" si="113"/>
        <v>16392.13221912006</v>
      </c>
      <c r="E1847" s="128">
        <f t="shared" ca="1" si="114"/>
        <v>-67154.286987125248</v>
      </c>
      <c r="F1847" s="128">
        <f t="shared" ca="1" si="115"/>
        <v>75175.280521168243</v>
      </c>
    </row>
    <row r="1848" spans="1:6" x14ac:dyDescent="0.3">
      <c r="A1848" s="73">
        <v>41162</v>
      </c>
      <c r="B1848" s="130">
        <v>1429.079956</v>
      </c>
      <c r="C1848" s="125">
        <f t="shared" si="112"/>
        <v>1.2720267400167851E-2</v>
      </c>
      <c r="D1848" s="128">
        <f t="shared" si="113"/>
        <v>12720.267400167852</v>
      </c>
      <c r="E1848" s="128">
        <f t="shared" ca="1" si="114"/>
        <v>-67154.286987125248</v>
      </c>
      <c r="F1848" s="128">
        <f t="shared" ca="1" si="115"/>
        <v>75175.280521168243</v>
      </c>
    </row>
    <row r="1849" spans="1:6" x14ac:dyDescent="0.3">
      <c r="A1849" s="73">
        <v>41159</v>
      </c>
      <c r="B1849" s="130">
        <v>1437.920044</v>
      </c>
      <c r="C1849" s="125">
        <f t="shared" si="112"/>
        <v>2.5562085704618598E-2</v>
      </c>
      <c r="D1849" s="128">
        <f t="shared" si="113"/>
        <v>25562.085704618599</v>
      </c>
      <c r="E1849" s="128">
        <f t="shared" ca="1" si="114"/>
        <v>-67154.286987125248</v>
      </c>
      <c r="F1849" s="128">
        <f t="shared" ca="1" si="115"/>
        <v>75175.280521168243</v>
      </c>
    </row>
    <row r="1850" spans="1:6" x14ac:dyDescent="0.3">
      <c r="A1850" s="73">
        <v>41158</v>
      </c>
      <c r="B1850" s="130">
        <v>1432.119995</v>
      </c>
      <c r="C1850" s="125">
        <f t="shared" si="112"/>
        <v>1.3180146397782311E-2</v>
      </c>
      <c r="D1850" s="128">
        <f t="shared" si="113"/>
        <v>13180.146397782311</v>
      </c>
      <c r="E1850" s="128">
        <f t="shared" ca="1" si="114"/>
        <v>-67154.286987125248</v>
      </c>
      <c r="F1850" s="128">
        <f t="shared" ca="1" si="115"/>
        <v>75175.280521168243</v>
      </c>
    </row>
    <row r="1851" spans="1:6" x14ac:dyDescent="0.3">
      <c r="A1851" s="73">
        <v>41157</v>
      </c>
      <c r="B1851" s="130">
        <v>1403.4399410000001</v>
      </c>
      <c r="C1851" s="125">
        <f t="shared" si="112"/>
        <v>-6.8853023323779405E-3</v>
      </c>
      <c r="D1851" s="128">
        <f t="shared" si="113"/>
        <v>-6885.3023323779407</v>
      </c>
      <c r="E1851" s="128">
        <f t="shared" ca="1" si="114"/>
        <v>-67154.286987125248</v>
      </c>
      <c r="F1851" s="128">
        <f t="shared" ca="1" si="115"/>
        <v>75175.280521168243</v>
      </c>
    </row>
    <row r="1852" spans="1:6" x14ac:dyDescent="0.3">
      <c r="A1852" s="73">
        <v>41156</v>
      </c>
      <c r="B1852" s="130">
        <v>1404.9399410000001</v>
      </c>
      <c r="C1852" s="125">
        <f t="shared" si="112"/>
        <v>-9.3010259662335004E-3</v>
      </c>
      <c r="D1852" s="128">
        <f t="shared" si="113"/>
        <v>-9301.0259662335011</v>
      </c>
      <c r="E1852" s="128">
        <f t="shared" ca="1" si="114"/>
        <v>-67154.286987125248</v>
      </c>
      <c r="F1852" s="128">
        <f t="shared" ca="1" si="115"/>
        <v>75175.280521168243</v>
      </c>
    </row>
    <row r="1853" spans="1:6" x14ac:dyDescent="0.3">
      <c r="A1853" s="73">
        <v>41152</v>
      </c>
      <c r="B1853" s="130">
        <v>1406.579956</v>
      </c>
      <c r="C1853" s="125">
        <f t="shared" si="112"/>
        <v>-8.1655650436980309E-3</v>
      </c>
      <c r="D1853" s="128">
        <f t="shared" si="113"/>
        <v>-8165.5650436980313</v>
      </c>
      <c r="E1853" s="128">
        <f t="shared" ca="1" si="114"/>
        <v>-67154.286987125248</v>
      </c>
      <c r="F1853" s="128">
        <f t="shared" ca="1" si="115"/>
        <v>75175.280521168243</v>
      </c>
    </row>
    <row r="1854" spans="1:6" x14ac:dyDescent="0.3">
      <c r="A1854" s="73">
        <v>41151</v>
      </c>
      <c r="B1854" s="130">
        <v>1399.4799800000001</v>
      </c>
      <c r="C1854" s="125">
        <f t="shared" si="112"/>
        <v>-1.132456138547544E-2</v>
      </c>
      <c r="D1854" s="128">
        <f t="shared" si="113"/>
        <v>-11324.561385475439</v>
      </c>
      <c r="E1854" s="128">
        <f t="shared" ca="1" si="114"/>
        <v>-67154.286987125248</v>
      </c>
      <c r="F1854" s="128">
        <f t="shared" ca="1" si="115"/>
        <v>75175.280521168243</v>
      </c>
    </row>
    <row r="1855" spans="1:6" x14ac:dyDescent="0.3">
      <c r="A1855" s="73">
        <v>41150</v>
      </c>
      <c r="B1855" s="130">
        <v>1410.48999</v>
      </c>
      <c r="C1855" s="125">
        <f t="shared" si="112"/>
        <v>3.5288900967338499E-3</v>
      </c>
      <c r="D1855" s="128">
        <f t="shared" si="113"/>
        <v>3528.89009673385</v>
      </c>
      <c r="E1855" s="128">
        <f t="shared" ca="1" si="114"/>
        <v>-67154.286987125248</v>
      </c>
      <c r="F1855" s="128">
        <f t="shared" ca="1" si="115"/>
        <v>75175.280521168243</v>
      </c>
    </row>
    <row r="1856" spans="1:6" x14ac:dyDescent="0.3">
      <c r="A1856" s="73">
        <v>41149</v>
      </c>
      <c r="B1856" s="130">
        <v>1409.3000489999999</v>
      </c>
      <c r="C1856" s="125">
        <f t="shared" si="112"/>
        <v>3.8249733202164737E-3</v>
      </c>
      <c r="D1856" s="128">
        <f t="shared" si="113"/>
        <v>3824.9733202164739</v>
      </c>
      <c r="E1856" s="128">
        <f t="shared" ca="1" si="114"/>
        <v>-67154.286987125248</v>
      </c>
      <c r="F1856" s="128">
        <f t="shared" ca="1" si="115"/>
        <v>75175.280521168243</v>
      </c>
    </row>
    <row r="1857" spans="1:6" x14ac:dyDescent="0.3">
      <c r="A1857" s="73">
        <v>41148</v>
      </c>
      <c r="B1857" s="130">
        <v>1410.4399410000001</v>
      </c>
      <c r="C1857" s="125">
        <f t="shared" si="112"/>
        <v>4.5081625140641624E-3</v>
      </c>
      <c r="D1857" s="128">
        <f t="shared" si="113"/>
        <v>4508.1625140641627</v>
      </c>
      <c r="E1857" s="128">
        <f t="shared" ca="1" si="114"/>
        <v>-67154.286987125248</v>
      </c>
      <c r="F1857" s="128">
        <f t="shared" ca="1" si="115"/>
        <v>75175.280521168243</v>
      </c>
    </row>
    <row r="1858" spans="1:6" x14ac:dyDescent="0.3">
      <c r="A1858" s="73">
        <v>41145</v>
      </c>
      <c r="B1858" s="130">
        <v>1411.130005</v>
      </c>
      <c r="C1858" s="125">
        <f t="shared" si="112"/>
        <v>3.7414625951952551E-3</v>
      </c>
      <c r="D1858" s="128">
        <f t="shared" si="113"/>
        <v>3741.4625951952553</v>
      </c>
      <c r="E1858" s="128">
        <f t="shared" ca="1" si="114"/>
        <v>-67154.286987125248</v>
      </c>
      <c r="F1858" s="128">
        <f t="shared" ca="1" si="115"/>
        <v>75175.280521168243</v>
      </c>
    </row>
    <row r="1859" spans="1:6" x14ac:dyDescent="0.3">
      <c r="A1859" s="73">
        <v>41144</v>
      </c>
      <c r="B1859" s="130">
        <v>1402.079956</v>
      </c>
      <c r="C1859" s="125">
        <f t="shared" si="112"/>
        <v>-5.1332547394278283E-4</v>
      </c>
      <c r="D1859" s="128">
        <f t="shared" si="113"/>
        <v>-513.32547394278288</v>
      </c>
      <c r="E1859" s="128">
        <f t="shared" ca="1" si="114"/>
        <v>-67154.286987125248</v>
      </c>
      <c r="F1859" s="128">
        <f t="shared" ca="1" si="115"/>
        <v>75175.280521168243</v>
      </c>
    </row>
    <row r="1860" spans="1:6" x14ac:dyDescent="0.3">
      <c r="A1860" s="73">
        <v>41143</v>
      </c>
      <c r="B1860" s="130">
        <v>1413.48999</v>
      </c>
      <c r="C1860" s="125">
        <f t="shared" si="112"/>
        <v>8.0372689257612873E-3</v>
      </c>
      <c r="D1860" s="128">
        <f t="shared" si="113"/>
        <v>8037.2689257612874</v>
      </c>
      <c r="E1860" s="128">
        <f t="shared" ca="1" si="114"/>
        <v>-67154.286987125248</v>
      </c>
      <c r="F1860" s="128">
        <f t="shared" ca="1" si="115"/>
        <v>75175.280521168243</v>
      </c>
    </row>
    <row r="1861" spans="1:6" x14ac:dyDescent="0.3">
      <c r="A1861" s="73">
        <v>41142</v>
      </c>
      <c r="B1861" s="130">
        <v>1413.170044</v>
      </c>
      <c r="C1861" s="125">
        <f t="shared" si="112"/>
        <v>8.4347723284221576E-3</v>
      </c>
      <c r="D1861" s="128">
        <f t="shared" si="113"/>
        <v>8434.7723284221574</v>
      </c>
      <c r="E1861" s="128">
        <f t="shared" ca="1" si="114"/>
        <v>-67154.286987125248</v>
      </c>
      <c r="F1861" s="128">
        <f t="shared" ca="1" si="115"/>
        <v>75175.280521168243</v>
      </c>
    </row>
    <row r="1862" spans="1:6" x14ac:dyDescent="0.3">
      <c r="A1862" s="73">
        <v>41141</v>
      </c>
      <c r="B1862" s="130">
        <v>1418.130005</v>
      </c>
      <c r="C1862" s="125">
        <f t="shared" si="112"/>
        <v>1.7142096600160528E-2</v>
      </c>
      <c r="D1862" s="128">
        <f t="shared" si="113"/>
        <v>17142.096600160527</v>
      </c>
      <c r="E1862" s="128">
        <f t="shared" ca="1" si="114"/>
        <v>-67154.286987125248</v>
      </c>
      <c r="F1862" s="128">
        <f t="shared" ca="1" si="115"/>
        <v>75175.280521168243</v>
      </c>
    </row>
    <row r="1863" spans="1:6" x14ac:dyDescent="0.3">
      <c r="A1863" s="73">
        <v>41138</v>
      </c>
      <c r="B1863" s="130">
        <v>1418.160034</v>
      </c>
      <c r="C1863" s="125">
        <f t="shared" si="112"/>
        <v>1.9532882476027025E-2</v>
      </c>
      <c r="D1863" s="128">
        <f t="shared" si="113"/>
        <v>19532.882476027025</v>
      </c>
      <c r="E1863" s="128">
        <f t="shared" ca="1" si="114"/>
        <v>-67154.286987125248</v>
      </c>
      <c r="F1863" s="128">
        <f t="shared" ca="1" si="115"/>
        <v>75175.280521168243</v>
      </c>
    </row>
    <row r="1864" spans="1:6" x14ac:dyDescent="0.3">
      <c r="A1864" s="73">
        <v>41137</v>
      </c>
      <c r="B1864" s="130">
        <v>1415.51001</v>
      </c>
      <c r="C1864" s="125">
        <f t="shared" ref="C1864:C1927" si="116">B1864/B1874-1</f>
        <v>3.7003670329670335E-2</v>
      </c>
      <c r="D1864" s="128">
        <f t="shared" ref="D1864:D1927" si="117">C1864*$B$5</f>
        <v>37003.670329670334</v>
      </c>
      <c r="E1864" s="128">
        <f t="shared" ref="E1864:E1927" ca="1" si="118">_xlfn.PERCENTILE.INC(OFFSET(D1864,0,0,Window),1-VaRLevel)</f>
        <v>-67154.286987125248</v>
      </c>
      <c r="F1864" s="128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0">
        <v>1405.530029</v>
      </c>
      <c r="C1865" s="125">
        <f t="shared" si="116"/>
        <v>2.1965858262917859E-2</v>
      </c>
      <c r="D1865" s="128">
        <f t="shared" si="117"/>
        <v>21965.85826291786</v>
      </c>
      <c r="E1865" s="128">
        <f t="shared" ca="1" si="118"/>
        <v>-67154.286987125248</v>
      </c>
      <c r="F1865" s="128">
        <f t="shared" ca="1" si="119"/>
        <v>75175.280521168243</v>
      </c>
    </row>
    <row r="1866" spans="1:6" x14ac:dyDescent="0.3">
      <c r="A1866" s="73">
        <v>41135</v>
      </c>
      <c r="B1866" s="130">
        <v>1403.9300539999999</v>
      </c>
      <c r="C1866" s="125">
        <f t="shared" si="116"/>
        <v>1.7842204103093451E-2</v>
      </c>
      <c r="D1866" s="128">
        <f t="shared" si="117"/>
        <v>17842.204103093452</v>
      </c>
      <c r="E1866" s="128">
        <f t="shared" ca="1" si="118"/>
        <v>-67154.286987125248</v>
      </c>
      <c r="F1866" s="128">
        <f t="shared" ca="1" si="119"/>
        <v>75175.280521168243</v>
      </c>
    </row>
    <row r="1867" spans="1:6" x14ac:dyDescent="0.3">
      <c r="A1867" s="73">
        <v>41134</v>
      </c>
      <c r="B1867" s="130">
        <v>1404.1099850000001</v>
      </c>
      <c r="C1867" s="125">
        <f t="shared" si="116"/>
        <v>1.3578239612117571E-2</v>
      </c>
      <c r="D1867" s="128">
        <f t="shared" si="117"/>
        <v>13578.239612117572</v>
      </c>
      <c r="E1867" s="128">
        <f t="shared" ca="1" si="118"/>
        <v>-67154.286987125248</v>
      </c>
      <c r="F1867" s="128">
        <f t="shared" ca="1" si="119"/>
        <v>75175.280521168243</v>
      </c>
    </row>
    <row r="1868" spans="1:6" x14ac:dyDescent="0.3">
      <c r="A1868" s="73">
        <v>41131</v>
      </c>
      <c r="B1868" s="130">
        <v>1405.869995</v>
      </c>
      <c r="C1868" s="125">
        <f t="shared" si="116"/>
        <v>1.4358192757698562E-2</v>
      </c>
      <c r="D1868" s="128">
        <f t="shared" si="117"/>
        <v>14358.192757698562</v>
      </c>
      <c r="E1868" s="128">
        <f t="shared" ca="1" si="118"/>
        <v>-67154.286987125248</v>
      </c>
      <c r="F1868" s="128">
        <f t="shared" ca="1" si="119"/>
        <v>75175.280521168243</v>
      </c>
    </row>
    <row r="1869" spans="1:6" x14ac:dyDescent="0.3">
      <c r="A1869" s="73">
        <v>41130</v>
      </c>
      <c r="B1869" s="130">
        <v>1402.8000489999999</v>
      </c>
      <c r="C1869" s="125">
        <f t="shared" si="116"/>
        <v>3.1455440633881171E-2</v>
      </c>
      <c r="D1869" s="128">
        <f t="shared" si="117"/>
        <v>31455.440633881171</v>
      </c>
      <c r="E1869" s="128">
        <f t="shared" ca="1" si="118"/>
        <v>-67154.286987125248</v>
      </c>
      <c r="F1869" s="128">
        <f t="shared" ca="1" si="119"/>
        <v>75175.280521168243</v>
      </c>
    </row>
    <row r="1870" spans="1:6" x14ac:dyDescent="0.3">
      <c r="A1870" s="73">
        <v>41129</v>
      </c>
      <c r="B1870" s="130">
        <v>1402.219971</v>
      </c>
      <c r="C1870" s="125">
        <f t="shared" si="116"/>
        <v>4.8083142320185512E-2</v>
      </c>
      <c r="D1870" s="128">
        <f t="shared" si="117"/>
        <v>48083.142320185514</v>
      </c>
      <c r="E1870" s="128">
        <f t="shared" ca="1" si="118"/>
        <v>-69226.546142499676</v>
      </c>
      <c r="F1870" s="128">
        <f t="shared" ca="1" si="119"/>
        <v>81485.357157956416</v>
      </c>
    </row>
    <row r="1871" spans="1:6" x14ac:dyDescent="0.3">
      <c r="A1871" s="73">
        <v>41128</v>
      </c>
      <c r="B1871" s="130">
        <v>1401.349976</v>
      </c>
      <c r="C1871" s="125">
        <f t="shared" si="116"/>
        <v>4.7104119539461697E-2</v>
      </c>
      <c r="D1871" s="128">
        <f t="shared" si="117"/>
        <v>47104.119539461695</v>
      </c>
      <c r="E1871" s="128">
        <f t="shared" ca="1" si="118"/>
        <v>-78500.25381876035</v>
      </c>
      <c r="F1871" s="128">
        <f t="shared" ca="1" si="119"/>
        <v>91108.810126560173</v>
      </c>
    </row>
    <row r="1872" spans="1:6" x14ac:dyDescent="0.3">
      <c r="A1872" s="73">
        <v>41127</v>
      </c>
      <c r="B1872" s="130">
        <v>1394.2299800000001</v>
      </c>
      <c r="C1872" s="125">
        <f t="shared" si="116"/>
        <v>3.2365281041890848E-2</v>
      </c>
      <c r="D1872" s="128">
        <f t="shared" si="117"/>
        <v>32365.281041890848</v>
      </c>
      <c r="E1872" s="128">
        <f t="shared" ca="1" si="118"/>
        <v>-87453.458856530589</v>
      </c>
      <c r="F1872" s="128">
        <f t="shared" ca="1" si="119"/>
        <v>109115.86928841581</v>
      </c>
    </row>
    <row r="1873" spans="1:6" x14ac:dyDescent="0.3">
      <c r="A1873" s="73">
        <v>41124</v>
      </c>
      <c r="B1873" s="130">
        <v>1390.98999</v>
      </c>
      <c r="C1873" s="125">
        <f t="shared" si="116"/>
        <v>2.0790186321704374E-2</v>
      </c>
      <c r="D1873" s="128">
        <f t="shared" si="117"/>
        <v>20790.186321704372</v>
      </c>
      <c r="E1873" s="128">
        <f t="shared" ca="1" si="118"/>
        <v>-93226.241840542003</v>
      </c>
      <c r="F1873" s="128">
        <f t="shared" ca="1" si="119"/>
        <v>119741.36411398143</v>
      </c>
    </row>
    <row r="1874" spans="1:6" x14ac:dyDescent="0.3">
      <c r="A1874" s="73">
        <v>41123</v>
      </c>
      <c r="B1874" s="130">
        <v>1365</v>
      </c>
      <c r="C1874" s="125">
        <f t="shared" si="116"/>
        <v>-8.3617335990168185E-3</v>
      </c>
      <c r="D1874" s="128">
        <f t="shared" si="117"/>
        <v>-8361.7335990168176</v>
      </c>
      <c r="E1874" s="128">
        <f t="shared" ca="1" si="118"/>
        <v>-109270.69132362079</v>
      </c>
      <c r="F1874" s="128">
        <f t="shared" ca="1" si="119"/>
        <v>141255.66872669393</v>
      </c>
    </row>
    <row r="1875" spans="1:6" x14ac:dyDescent="0.3">
      <c r="A1875" s="73">
        <v>41122</v>
      </c>
      <c r="B1875" s="130">
        <v>1375.3199460000001</v>
      </c>
      <c r="C1875" s="125">
        <f t="shared" si="116"/>
        <v>1.8501995558970474E-3</v>
      </c>
      <c r="D1875" s="128">
        <f t="shared" si="117"/>
        <v>1850.1995558970475</v>
      </c>
      <c r="E1875" s="128">
        <f t="shared" ca="1" si="118"/>
        <v>-114095.73320934507</v>
      </c>
      <c r="F1875" s="128">
        <f t="shared" ca="1" si="119"/>
        <v>141255.66872669393</v>
      </c>
    </row>
    <row r="1876" spans="1:6" x14ac:dyDescent="0.3">
      <c r="A1876" s="73">
        <v>41121</v>
      </c>
      <c r="B1876" s="130">
        <v>1379.3199460000001</v>
      </c>
      <c r="C1876" s="125">
        <f t="shared" si="116"/>
        <v>1.1476311347351276E-2</v>
      </c>
      <c r="D1876" s="128">
        <f t="shared" si="117"/>
        <v>11476.311347351275</v>
      </c>
      <c r="E1876" s="128">
        <f t="shared" ca="1" si="118"/>
        <v>-114095.73320934507</v>
      </c>
      <c r="F1876" s="128">
        <f t="shared" ca="1" si="119"/>
        <v>141255.66872669393</v>
      </c>
    </row>
    <row r="1877" spans="1:6" x14ac:dyDescent="0.3">
      <c r="A1877" s="73">
        <v>41120</v>
      </c>
      <c r="B1877" s="130">
        <v>1385.3000489999999</v>
      </c>
      <c r="C1877" s="125">
        <f t="shared" si="116"/>
        <v>2.3388813605661696E-2</v>
      </c>
      <c r="D1877" s="128">
        <f t="shared" si="117"/>
        <v>23388.813605661697</v>
      </c>
      <c r="E1877" s="128">
        <f t="shared" ca="1" si="118"/>
        <v>-114095.73320934507</v>
      </c>
      <c r="F1877" s="128">
        <f t="shared" ca="1" si="119"/>
        <v>141255.66872669393</v>
      </c>
    </row>
    <row r="1878" spans="1:6" x14ac:dyDescent="0.3">
      <c r="A1878" s="73">
        <v>41117</v>
      </c>
      <c r="B1878" s="130">
        <v>1385.969971</v>
      </c>
      <c r="C1878" s="125">
        <f t="shared" si="116"/>
        <v>2.1514130055049652E-2</v>
      </c>
      <c r="D1878" s="128">
        <f t="shared" si="117"/>
        <v>21514.130055049653</v>
      </c>
      <c r="E1878" s="128">
        <f t="shared" ca="1" si="118"/>
        <v>-114095.73320934507</v>
      </c>
      <c r="F1878" s="128">
        <f t="shared" ca="1" si="119"/>
        <v>141255.66872669393</v>
      </c>
    </row>
    <row r="1879" spans="1:6" x14ac:dyDescent="0.3">
      <c r="A1879" s="73">
        <v>41116</v>
      </c>
      <c r="B1879" s="130">
        <v>1360.0200199999999</v>
      </c>
      <c r="C1879" s="125">
        <f t="shared" si="116"/>
        <v>1.8924757867146536E-2</v>
      </c>
      <c r="D1879" s="128">
        <f t="shared" si="117"/>
        <v>18924.757867146534</v>
      </c>
      <c r="E1879" s="128">
        <f t="shared" ca="1" si="118"/>
        <v>-114095.73320934507</v>
      </c>
      <c r="F1879" s="128">
        <f t="shared" ca="1" si="119"/>
        <v>141255.66872669393</v>
      </c>
    </row>
    <row r="1880" spans="1:6" x14ac:dyDescent="0.3">
      <c r="A1880" s="73">
        <v>41115</v>
      </c>
      <c r="B1880" s="130">
        <v>1337.8900149999999</v>
      </c>
      <c r="C1880" s="125">
        <f t="shared" si="116"/>
        <v>-2.6537971076343592E-3</v>
      </c>
      <c r="D1880" s="128">
        <f t="shared" si="117"/>
        <v>-2653.7971076343592</v>
      </c>
      <c r="E1880" s="128">
        <f t="shared" ca="1" si="118"/>
        <v>-114095.73320934507</v>
      </c>
      <c r="F1880" s="128">
        <f t="shared" ca="1" si="119"/>
        <v>141255.66872669393</v>
      </c>
    </row>
    <row r="1881" spans="1:6" x14ac:dyDescent="0.3">
      <c r="A1881" s="73">
        <v>41114</v>
      </c>
      <c r="B1881" s="130">
        <v>1338.3100589999999</v>
      </c>
      <c r="C1881" s="125">
        <f t="shared" si="116"/>
        <v>-2.355559250904804E-3</v>
      </c>
      <c r="D1881" s="128">
        <f t="shared" si="117"/>
        <v>-2355.5592509048038</v>
      </c>
      <c r="E1881" s="128">
        <f t="shared" ca="1" si="118"/>
        <v>-114095.73320934507</v>
      </c>
      <c r="F1881" s="128">
        <f t="shared" ca="1" si="119"/>
        <v>141255.66872669393</v>
      </c>
    </row>
    <row r="1882" spans="1:6" x14ac:dyDescent="0.3">
      <c r="A1882" s="73">
        <v>41113</v>
      </c>
      <c r="B1882" s="130">
        <v>1350.5200199999999</v>
      </c>
      <c r="C1882" s="125">
        <f t="shared" si="116"/>
        <v>-1.4343796163589495E-3</v>
      </c>
      <c r="D1882" s="128">
        <f t="shared" si="117"/>
        <v>-1434.3796163589495</v>
      </c>
      <c r="E1882" s="128">
        <f t="shared" ca="1" si="118"/>
        <v>-114095.73320934507</v>
      </c>
      <c r="F1882" s="128">
        <f t="shared" ca="1" si="119"/>
        <v>141255.66872669393</v>
      </c>
    </row>
    <row r="1883" spans="1:6" x14ac:dyDescent="0.3">
      <c r="A1883" s="73">
        <v>41110</v>
      </c>
      <c r="B1883" s="130">
        <v>1362.660034</v>
      </c>
      <c r="C1883" s="125">
        <f t="shared" si="116"/>
        <v>5.8906750538161301E-3</v>
      </c>
      <c r="D1883" s="128">
        <f t="shared" si="117"/>
        <v>5890.6750538161305</v>
      </c>
      <c r="E1883" s="128">
        <f t="shared" ca="1" si="118"/>
        <v>-114095.73320934507</v>
      </c>
      <c r="F1883" s="128">
        <f t="shared" ca="1" si="119"/>
        <v>141255.66872669393</v>
      </c>
    </row>
    <row r="1884" spans="1:6" x14ac:dyDescent="0.3">
      <c r="A1884" s="73">
        <v>41109</v>
      </c>
      <c r="B1884" s="130">
        <v>1376.51001</v>
      </c>
      <c r="C1884" s="125">
        <f t="shared" si="116"/>
        <v>6.529822231468696E-3</v>
      </c>
      <c r="D1884" s="128">
        <f t="shared" si="117"/>
        <v>6529.8222314686964</v>
      </c>
      <c r="E1884" s="128">
        <f t="shared" ca="1" si="118"/>
        <v>-114095.73320934507</v>
      </c>
      <c r="F1884" s="128">
        <f t="shared" ca="1" si="119"/>
        <v>141255.66872669393</v>
      </c>
    </row>
    <row r="1885" spans="1:6" x14ac:dyDescent="0.3">
      <c r="A1885" s="73">
        <v>41108</v>
      </c>
      <c r="B1885" s="130">
        <v>1372.780029</v>
      </c>
      <c r="C1885" s="125">
        <f t="shared" si="116"/>
        <v>-9.0245482740480831E-4</v>
      </c>
      <c r="D1885" s="128">
        <f t="shared" si="117"/>
        <v>-902.45482740480827</v>
      </c>
      <c r="E1885" s="128">
        <f t="shared" ca="1" si="118"/>
        <v>-114095.73320934507</v>
      </c>
      <c r="F1885" s="128">
        <f t="shared" ca="1" si="119"/>
        <v>141255.66872669393</v>
      </c>
    </row>
    <row r="1886" spans="1:6" x14ac:dyDescent="0.3">
      <c r="A1886" s="73">
        <v>41107</v>
      </c>
      <c r="B1886" s="130">
        <v>1363.670044</v>
      </c>
      <c r="C1886" s="125">
        <f t="shared" si="116"/>
        <v>-1.3474569842223394E-3</v>
      </c>
      <c r="D1886" s="128">
        <f t="shared" si="117"/>
        <v>-1347.4569842223393</v>
      </c>
      <c r="E1886" s="128">
        <f t="shared" ca="1" si="118"/>
        <v>-114095.73320934507</v>
      </c>
      <c r="F1886" s="128">
        <f t="shared" ca="1" si="119"/>
        <v>141255.66872669393</v>
      </c>
    </row>
    <row r="1887" spans="1:6" x14ac:dyDescent="0.3">
      <c r="A1887" s="73">
        <v>41106</v>
      </c>
      <c r="B1887" s="130">
        <v>1353.6400149999999</v>
      </c>
      <c r="C1887" s="125">
        <f t="shared" si="116"/>
        <v>-6.2547856252843648E-3</v>
      </c>
      <c r="D1887" s="128">
        <f t="shared" si="117"/>
        <v>-6254.7856252843649</v>
      </c>
      <c r="E1887" s="128">
        <f t="shared" ca="1" si="118"/>
        <v>-114095.73320934507</v>
      </c>
      <c r="F1887" s="128">
        <f t="shared" ca="1" si="119"/>
        <v>141255.66872669393</v>
      </c>
    </row>
    <row r="1888" spans="1:6" x14ac:dyDescent="0.3">
      <c r="A1888" s="73">
        <v>41103</v>
      </c>
      <c r="B1888" s="130">
        <v>1356.780029</v>
      </c>
      <c r="C1888" s="125">
        <f t="shared" si="116"/>
        <v>2.0872200374694616E-2</v>
      </c>
      <c r="D1888" s="128">
        <f t="shared" si="117"/>
        <v>20872.200374694617</v>
      </c>
      <c r="E1888" s="128">
        <f t="shared" ca="1" si="118"/>
        <v>-114095.73320934507</v>
      </c>
      <c r="F1888" s="128">
        <f t="shared" ca="1" si="119"/>
        <v>141255.66872669393</v>
      </c>
    </row>
    <row r="1889" spans="1:6" x14ac:dyDescent="0.3">
      <c r="A1889" s="73">
        <v>41102</v>
      </c>
      <c r="B1889" s="130">
        <v>1334.76001</v>
      </c>
      <c r="C1889" s="125">
        <f t="shared" si="116"/>
        <v>2.1849563032165786E-3</v>
      </c>
      <c r="D1889" s="128">
        <f t="shared" si="117"/>
        <v>2184.9563032165788</v>
      </c>
      <c r="E1889" s="128">
        <f t="shared" ca="1" si="118"/>
        <v>-114095.73320934507</v>
      </c>
      <c r="F1889" s="128">
        <f t="shared" ca="1" si="119"/>
        <v>141255.66872669393</v>
      </c>
    </row>
    <row r="1890" spans="1:6" x14ac:dyDescent="0.3">
      <c r="A1890" s="73">
        <v>41101</v>
      </c>
      <c r="B1890" s="130">
        <v>1341.4499510000001</v>
      </c>
      <c r="C1890" s="125">
        <f t="shared" si="116"/>
        <v>1.6257669499448291E-2</v>
      </c>
      <c r="D1890" s="128">
        <f t="shared" si="117"/>
        <v>16257.669499448291</v>
      </c>
      <c r="E1890" s="128">
        <f t="shared" ca="1" si="118"/>
        <v>-114095.73320934507</v>
      </c>
      <c r="F1890" s="128">
        <f t="shared" ca="1" si="119"/>
        <v>141255.66872669393</v>
      </c>
    </row>
    <row r="1891" spans="1:6" x14ac:dyDescent="0.3">
      <c r="A1891" s="73">
        <v>41100</v>
      </c>
      <c r="B1891" s="130">
        <v>1341.469971</v>
      </c>
      <c r="C1891" s="125">
        <f t="shared" si="116"/>
        <v>2.1123223070801611E-2</v>
      </c>
      <c r="D1891" s="128">
        <f t="shared" si="117"/>
        <v>21123.22307080161</v>
      </c>
      <c r="E1891" s="128">
        <f t="shared" ca="1" si="118"/>
        <v>-114095.73320934507</v>
      </c>
      <c r="F1891" s="128">
        <f t="shared" ca="1" si="119"/>
        <v>141255.66872669393</v>
      </c>
    </row>
    <row r="1892" spans="1:6" x14ac:dyDescent="0.3">
      <c r="A1892" s="73">
        <v>41099</v>
      </c>
      <c r="B1892" s="130">
        <v>1352.459961</v>
      </c>
      <c r="C1892" s="125">
        <f t="shared" si="116"/>
        <v>1.3063430314700586E-2</v>
      </c>
      <c r="D1892" s="128">
        <f t="shared" si="117"/>
        <v>13063.430314700587</v>
      </c>
      <c r="E1892" s="128">
        <f t="shared" ca="1" si="118"/>
        <v>-114095.73320934507</v>
      </c>
      <c r="F1892" s="128">
        <f t="shared" ca="1" si="119"/>
        <v>141255.66872669393</v>
      </c>
    </row>
    <row r="1893" spans="1:6" x14ac:dyDescent="0.3">
      <c r="A1893" s="73">
        <v>41096</v>
      </c>
      <c r="B1893" s="130">
        <v>1354.6800539999999</v>
      </c>
      <c r="C1893" s="125">
        <f t="shared" si="116"/>
        <v>2.2006656894277166E-2</v>
      </c>
      <c r="D1893" s="128">
        <f t="shared" si="117"/>
        <v>22006.656894277166</v>
      </c>
      <c r="E1893" s="128">
        <f t="shared" ca="1" si="118"/>
        <v>-114095.73320934507</v>
      </c>
      <c r="F1893" s="128">
        <f t="shared" ca="1" si="119"/>
        <v>141255.66872669393</v>
      </c>
    </row>
    <row r="1894" spans="1:6" x14ac:dyDescent="0.3">
      <c r="A1894" s="73">
        <v>41095</v>
      </c>
      <c r="B1894" s="130">
        <v>1367.579956</v>
      </c>
      <c r="C1894" s="125">
        <f t="shared" si="116"/>
        <v>8.7704530663033076E-3</v>
      </c>
      <c r="D1894" s="128">
        <f t="shared" si="117"/>
        <v>8770.4530663033074</v>
      </c>
      <c r="E1894" s="128">
        <f t="shared" ca="1" si="118"/>
        <v>-114095.73320934507</v>
      </c>
      <c r="F1894" s="128">
        <f t="shared" ca="1" si="119"/>
        <v>141255.66872669393</v>
      </c>
    </row>
    <row r="1895" spans="1:6" x14ac:dyDescent="0.3">
      <c r="A1895" s="73">
        <v>41093</v>
      </c>
      <c r="B1895" s="130">
        <v>1374.0200199999999</v>
      </c>
      <c r="C1895" s="125">
        <f t="shared" si="116"/>
        <v>1.1811691067787233E-2</v>
      </c>
      <c r="D1895" s="128">
        <f t="shared" si="117"/>
        <v>11811.691067787233</v>
      </c>
      <c r="E1895" s="128">
        <f t="shared" ca="1" si="118"/>
        <v>-114095.73320934507</v>
      </c>
      <c r="F1895" s="128">
        <f t="shared" ca="1" si="119"/>
        <v>141255.66872669393</v>
      </c>
    </row>
    <row r="1896" spans="1:6" x14ac:dyDescent="0.3">
      <c r="A1896" s="73">
        <v>41092</v>
      </c>
      <c r="B1896" s="130">
        <v>1365.51001</v>
      </c>
      <c r="C1896" s="125">
        <f t="shared" si="116"/>
        <v>1.5415146383022327E-2</v>
      </c>
      <c r="D1896" s="128">
        <f t="shared" si="117"/>
        <v>15415.146383022327</v>
      </c>
      <c r="E1896" s="128">
        <f t="shared" ca="1" si="118"/>
        <v>-114095.73320934507</v>
      </c>
      <c r="F1896" s="128">
        <f t="shared" ca="1" si="119"/>
        <v>141255.66872669393</v>
      </c>
    </row>
    <row r="1897" spans="1:6" x14ac:dyDescent="0.3">
      <c r="A1897" s="73">
        <v>41089</v>
      </c>
      <c r="B1897" s="130">
        <v>1362.160034</v>
      </c>
      <c r="C1897" s="125">
        <f t="shared" si="116"/>
        <v>1.4387468714943008E-2</v>
      </c>
      <c r="D1897" s="128">
        <f t="shared" si="117"/>
        <v>14387.468714943008</v>
      </c>
      <c r="E1897" s="128">
        <f t="shared" ca="1" si="118"/>
        <v>-114095.73320934507</v>
      </c>
      <c r="F1897" s="128">
        <f t="shared" ca="1" si="119"/>
        <v>141255.66872669393</v>
      </c>
    </row>
    <row r="1898" spans="1:6" x14ac:dyDescent="0.3">
      <c r="A1898" s="73">
        <v>41088</v>
      </c>
      <c r="B1898" s="130">
        <v>1329.040039</v>
      </c>
      <c r="C1898" s="125">
        <f t="shared" si="116"/>
        <v>-4.509593039070392E-5</v>
      </c>
      <c r="D1898" s="128">
        <f t="shared" si="117"/>
        <v>-45.09593039070392</v>
      </c>
      <c r="E1898" s="128">
        <f t="shared" ca="1" si="118"/>
        <v>-114095.73320934507</v>
      </c>
      <c r="F1898" s="128">
        <f t="shared" ca="1" si="119"/>
        <v>141255.66872669393</v>
      </c>
    </row>
    <row r="1899" spans="1:6" x14ac:dyDescent="0.3">
      <c r="A1899" s="73">
        <v>41087</v>
      </c>
      <c r="B1899" s="130">
        <v>1331.849976</v>
      </c>
      <c r="C1899" s="125">
        <f t="shared" si="116"/>
        <v>1.2906098606313421E-2</v>
      </c>
      <c r="D1899" s="128">
        <f t="shared" si="117"/>
        <v>12906.098606313421</v>
      </c>
      <c r="E1899" s="128">
        <f t="shared" ca="1" si="118"/>
        <v>-114095.73320934507</v>
      </c>
      <c r="F1899" s="128">
        <f t="shared" ca="1" si="119"/>
        <v>141255.66872669393</v>
      </c>
    </row>
    <row r="1900" spans="1:6" x14ac:dyDescent="0.3">
      <c r="A1900" s="73">
        <v>41086</v>
      </c>
      <c r="B1900" s="130">
        <v>1319.98999</v>
      </c>
      <c r="C1900" s="125">
        <f t="shared" si="116"/>
        <v>-3.1642705894434631E-3</v>
      </c>
      <c r="D1900" s="128">
        <f t="shared" si="117"/>
        <v>-3164.270589443463</v>
      </c>
      <c r="E1900" s="128">
        <f t="shared" ca="1" si="118"/>
        <v>-114095.73320934507</v>
      </c>
      <c r="F1900" s="128">
        <f t="shared" ca="1" si="119"/>
        <v>141255.66872669393</v>
      </c>
    </row>
    <row r="1901" spans="1:6" x14ac:dyDescent="0.3">
      <c r="A1901" s="73">
        <v>41085</v>
      </c>
      <c r="B1901" s="130">
        <v>1313.719971</v>
      </c>
      <c r="C1901" s="125">
        <f t="shared" si="116"/>
        <v>3.659414027023411E-3</v>
      </c>
      <c r="D1901" s="128">
        <f t="shared" si="117"/>
        <v>3659.4140270234111</v>
      </c>
      <c r="E1901" s="128">
        <f t="shared" ca="1" si="118"/>
        <v>-114095.73320934507</v>
      </c>
      <c r="F1901" s="128">
        <f t="shared" ca="1" si="119"/>
        <v>141255.66872669393</v>
      </c>
    </row>
    <row r="1902" spans="1:6" x14ac:dyDescent="0.3">
      <c r="A1902" s="73">
        <v>41082</v>
      </c>
      <c r="B1902" s="130">
        <v>1335.0200199999999</v>
      </c>
      <c r="C1902" s="125">
        <f t="shared" si="116"/>
        <v>7.0606232065075769E-3</v>
      </c>
      <c r="D1902" s="128">
        <f t="shared" si="117"/>
        <v>7060.6232065075765</v>
      </c>
      <c r="E1902" s="128">
        <f t="shared" ca="1" si="118"/>
        <v>-114095.73320934507</v>
      </c>
      <c r="F1902" s="128">
        <f t="shared" ca="1" si="119"/>
        <v>141255.66872669393</v>
      </c>
    </row>
    <row r="1903" spans="1:6" x14ac:dyDescent="0.3">
      <c r="A1903" s="73">
        <v>41081</v>
      </c>
      <c r="B1903" s="130">
        <v>1325.51001</v>
      </c>
      <c r="C1903" s="125">
        <f t="shared" si="116"/>
        <v>8.0000761070431192E-3</v>
      </c>
      <c r="D1903" s="128">
        <f t="shared" si="117"/>
        <v>8000.076107043119</v>
      </c>
      <c r="E1903" s="128">
        <f t="shared" ca="1" si="118"/>
        <v>-114095.73320934507</v>
      </c>
      <c r="F1903" s="128">
        <f t="shared" ca="1" si="119"/>
        <v>141255.66872669393</v>
      </c>
    </row>
    <row r="1904" spans="1:6" x14ac:dyDescent="0.3">
      <c r="A1904" s="73">
        <v>41080</v>
      </c>
      <c r="B1904" s="130">
        <v>1355.6899410000001</v>
      </c>
      <c r="C1904" s="125">
        <f t="shared" si="116"/>
        <v>3.0841008756393062E-2</v>
      </c>
      <c r="D1904" s="128">
        <f t="shared" si="117"/>
        <v>30841.008756393061</v>
      </c>
      <c r="E1904" s="128">
        <f t="shared" ca="1" si="118"/>
        <v>-114095.73320934507</v>
      </c>
      <c r="F1904" s="128">
        <f t="shared" ca="1" si="119"/>
        <v>141255.66872669393</v>
      </c>
    </row>
    <row r="1905" spans="1:6" x14ac:dyDescent="0.3">
      <c r="A1905" s="73">
        <v>41079</v>
      </c>
      <c r="B1905" s="130">
        <v>1357.9799800000001</v>
      </c>
      <c r="C1905" s="125">
        <f t="shared" si="116"/>
        <v>5.6382714896927366E-2</v>
      </c>
      <c r="D1905" s="128">
        <f t="shared" si="117"/>
        <v>56382.714896927369</v>
      </c>
      <c r="E1905" s="128">
        <f t="shared" ca="1" si="118"/>
        <v>-114095.73320934507</v>
      </c>
      <c r="F1905" s="128">
        <f t="shared" ca="1" si="119"/>
        <v>141255.66872669393</v>
      </c>
    </row>
    <row r="1906" spans="1:6" x14ac:dyDescent="0.3">
      <c r="A1906" s="73">
        <v>41078</v>
      </c>
      <c r="B1906" s="130">
        <v>1344.780029</v>
      </c>
      <c r="C1906" s="125">
        <f t="shared" si="116"/>
        <v>5.2105315516056461E-2</v>
      </c>
      <c r="D1906" s="128">
        <f t="shared" si="117"/>
        <v>52105.315516056464</v>
      </c>
      <c r="E1906" s="128">
        <f t="shared" ca="1" si="118"/>
        <v>-114095.73320934507</v>
      </c>
      <c r="F1906" s="128">
        <f t="shared" ca="1" si="119"/>
        <v>141255.66872669393</v>
      </c>
    </row>
    <row r="1907" spans="1:6" x14ac:dyDescent="0.3">
      <c r="A1907" s="73">
        <v>41075</v>
      </c>
      <c r="B1907" s="130">
        <v>1342.839966</v>
      </c>
      <c r="C1907" s="125">
        <f t="shared" si="116"/>
        <v>5.0702579749146715E-2</v>
      </c>
      <c r="D1907" s="128">
        <f t="shared" si="117"/>
        <v>50702.579749146716</v>
      </c>
      <c r="E1907" s="128">
        <f t="shared" ca="1" si="118"/>
        <v>-114095.73320934507</v>
      </c>
      <c r="F1907" s="128">
        <f t="shared" ca="1" si="119"/>
        <v>141255.66872669393</v>
      </c>
    </row>
    <row r="1908" spans="1:6" x14ac:dyDescent="0.3">
      <c r="A1908" s="73">
        <v>41074</v>
      </c>
      <c r="B1908" s="130">
        <v>1329.099976</v>
      </c>
      <c r="C1908" s="125">
        <f t="shared" si="116"/>
        <v>1.4324651523115906E-2</v>
      </c>
      <c r="D1908" s="128">
        <f t="shared" si="117"/>
        <v>14324.651523115905</v>
      </c>
      <c r="E1908" s="128">
        <f t="shared" ca="1" si="118"/>
        <v>-114095.73320934507</v>
      </c>
      <c r="F1908" s="128">
        <f t="shared" ca="1" si="119"/>
        <v>141255.66872669393</v>
      </c>
    </row>
    <row r="1909" spans="1:6" x14ac:dyDescent="0.3">
      <c r="A1909" s="73">
        <v>41073</v>
      </c>
      <c r="B1909" s="130">
        <v>1314.880005</v>
      </c>
      <c r="C1909" s="125">
        <f t="shared" si="116"/>
        <v>1.1878742912201368E-3</v>
      </c>
      <c r="D1909" s="128">
        <f t="shared" si="117"/>
        <v>1187.8742912201367</v>
      </c>
      <c r="E1909" s="128">
        <f t="shared" ca="1" si="118"/>
        <v>-114095.73320934507</v>
      </c>
      <c r="F1909" s="128">
        <f t="shared" ca="1" si="119"/>
        <v>141255.66872669393</v>
      </c>
    </row>
    <row r="1910" spans="1:6" x14ac:dyDescent="0.3">
      <c r="A1910" s="73">
        <v>41072</v>
      </c>
      <c r="B1910" s="130">
        <v>1324.1800539999999</v>
      </c>
      <c r="C1910" s="125">
        <f t="shared" si="116"/>
        <v>-6.1842284924378266E-3</v>
      </c>
      <c r="D1910" s="128">
        <f t="shared" si="117"/>
        <v>-6184.2284924378264</v>
      </c>
      <c r="E1910" s="128">
        <f t="shared" ca="1" si="118"/>
        <v>-114095.73320934507</v>
      </c>
      <c r="F1910" s="128">
        <f t="shared" ca="1" si="119"/>
        <v>141255.66872669393</v>
      </c>
    </row>
    <row r="1911" spans="1:6" x14ac:dyDescent="0.3">
      <c r="A1911" s="73">
        <v>41071</v>
      </c>
      <c r="B1911" s="130">
        <v>1308.9300539999999</v>
      </c>
      <c r="C1911" s="125">
        <f t="shared" si="116"/>
        <v>-6.7459079117627718E-3</v>
      </c>
      <c r="D1911" s="128">
        <f t="shared" si="117"/>
        <v>-6745.9079117627716</v>
      </c>
      <c r="E1911" s="128">
        <f t="shared" ca="1" si="118"/>
        <v>-114095.73320934507</v>
      </c>
      <c r="F1911" s="128">
        <f t="shared" ca="1" si="119"/>
        <v>141255.66872669393</v>
      </c>
    </row>
    <row r="1912" spans="1:6" x14ac:dyDescent="0.3">
      <c r="A1912" s="73">
        <v>41068</v>
      </c>
      <c r="B1912" s="130">
        <v>1325.660034</v>
      </c>
      <c r="C1912" s="125">
        <f t="shared" si="116"/>
        <v>3.77076944935828E-3</v>
      </c>
      <c r="D1912" s="128">
        <f t="shared" si="117"/>
        <v>3770.7694493582799</v>
      </c>
      <c r="E1912" s="128">
        <f t="shared" ca="1" si="118"/>
        <v>-114095.73320934507</v>
      </c>
      <c r="F1912" s="128">
        <f t="shared" ca="1" si="119"/>
        <v>141255.66872669393</v>
      </c>
    </row>
    <row r="1913" spans="1:6" x14ac:dyDescent="0.3">
      <c r="A1913" s="73">
        <v>41067</v>
      </c>
      <c r="B1913" s="130">
        <v>1314.98999</v>
      </c>
      <c r="C1913" s="125">
        <f t="shared" si="116"/>
        <v>-2.934348637471218E-3</v>
      </c>
      <c r="D1913" s="128">
        <f t="shared" si="117"/>
        <v>-2934.3486374712179</v>
      </c>
      <c r="E1913" s="128">
        <f t="shared" ca="1" si="118"/>
        <v>-114095.73320934507</v>
      </c>
      <c r="F1913" s="128">
        <f t="shared" ca="1" si="119"/>
        <v>141255.66872669393</v>
      </c>
    </row>
    <row r="1914" spans="1:6" x14ac:dyDescent="0.3">
      <c r="A1914" s="73">
        <v>41066</v>
      </c>
      <c r="B1914" s="130">
        <v>1315.130005</v>
      </c>
      <c r="C1914" s="125">
        <f t="shared" si="116"/>
        <v>-1.139272228571131E-3</v>
      </c>
      <c r="D1914" s="128">
        <f t="shared" si="117"/>
        <v>-1139.2722285711309</v>
      </c>
      <c r="E1914" s="128">
        <f t="shared" ca="1" si="118"/>
        <v>-114095.73320934507</v>
      </c>
      <c r="F1914" s="128">
        <f t="shared" ca="1" si="119"/>
        <v>141255.66872669393</v>
      </c>
    </row>
    <row r="1915" spans="1:6" x14ac:dyDescent="0.3">
      <c r="A1915" s="73">
        <v>41065</v>
      </c>
      <c r="B1915" s="130">
        <v>1285.5</v>
      </c>
      <c r="C1915" s="125">
        <f t="shared" si="116"/>
        <v>-2.3168861641569172E-2</v>
      </c>
      <c r="D1915" s="128">
        <f t="shared" si="117"/>
        <v>-23168.861641569172</v>
      </c>
      <c r="E1915" s="128">
        <f t="shared" ca="1" si="118"/>
        <v>-114095.73320934507</v>
      </c>
      <c r="F1915" s="128">
        <f t="shared" ca="1" si="119"/>
        <v>141255.66872669393</v>
      </c>
    </row>
    <row r="1916" spans="1:6" x14ac:dyDescent="0.3">
      <c r="A1916" s="73">
        <v>41064</v>
      </c>
      <c r="B1916" s="130">
        <v>1278.1800539999999</v>
      </c>
      <c r="C1916" s="125">
        <f t="shared" si="116"/>
        <v>-1.3156002363709729E-2</v>
      </c>
      <c r="D1916" s="128">
        <f t="shared" si="117"/>
        <v>-13156.002363709729</v>
      </c>
      <c r="E1916" s="128">
        <f t="shared" ca="1" si="118"/>
        <v>-114095.73320934507</v>
      </c>
      <c r="F1916" s="128">
        <f t="shared" ca="1" si="119"/>
        <v>141255.66872669393</v>
      </c>
    </row>
    <row r="1917" spans="1:6" x14ac:dyDescent="0.3">
      <c r="A1917" s="73">
        <v>41061</v>
      </c>
      <c r="B1917" s="130">
        <v>1278.040039</v>
      </c>
      <c r="C1917" s="125">
        <f t="shared" si="116"/>
        <v>-2.0553888009677945E-2</v>
      </c>
      <c r="D1917" s="128">
        <f t="shared" si="117"/>
        <v>-20553.888009677947</v>
      </c>
      <c r="E1917" s="128">
        <f t="shared" ca="1" si="118"/>
        <v>-114095.73320934507</v>
      </c>
      <c r="F1917" s="128">
        <f t="shared" ca="1" si="119"/>
        <v>141255.66872669393</v>
      </c>
    </row>
    <row r="1918" spans="1:6" x14ac:dyDescent="0.3">
      <c r="A1918" s="73">
        <v>41060</v>
      </c>
      <c r="B1918" s="130">
        <v>1310.329956</v>
      </c>
      <c r="C1918" s="125">
        <f t="shared" si="116"/>
        <v>-1.0922473176931402E-2</v>
      </c>
      <c r="D1918" s="128">
        <f t="shared" si="117"/>
        <v>-10922.473176931402</v>
      </c>
      <c r="E1918" s="128">
        <f t="shared" ca="1" si="118"/>
        <v>-114095.73320934507</v>
      </c>
      <c r="F1918" s="128">
        <f t="shared" ca="1" si="119"/>
        <v>141255.66872669393</v>
      </c>
    </row>
    <row r="1919" spans="1:6" x14ac:dyDescent="0.3">
      <c r="A1919" s="73">
        <v>41059</v>
      </c>
      <c r="B1919" s="130">
        <v>1313.3199460000001</v>
      </c>
      <c r="C1919" s="125">
        <f t="shared" si="116"/>
        <v>-1.3031193210090719E-2</v>
      </c>
      <c r="D1919" s="128">
        <f t="shared" si="117"/>
        <v>-13031.19321009072</v>
      </c>
      <c r="E1919" s="128">
        <f t="shared" ca="1" si="118"/>
        <v>-114095.73320934507</v>
      </c>
      <c r="F1919" s="128">
        <f t="shared" ca="1" si="119"/>
        <v>141255.66872669393</v>
      </c>
    </row>
    <row r="1920" spans="1:6" x14ac:dyDescent="0.3">
      <c r="A1920" s="73">
        <v>41058</v>
      </c>
      <c r="B1920" s="130">
        <v>1332.420044</v>
      </c>
      <c r="C1920" s="125">
        <f t="shared" si="116"/>
        <v>-4.4307782764887449E-3</v>
      </c>
      <c r="D1920" s="128">
        <f t="shared" si="117"/>
        <v>-4430.7782764887452</v>
      </c>
      <c r="E1920" s="128">
        <f t="shared" ca="1" si="118"/>
        <v>-114095.73320934507</v>
      </c>
      <c r="F1920" s="128">
        <f t="shared" ca="1" si="119"/>
        <v>141255.66872669393</v>
      </c>
    </row>
    <row r="1921" spans="1:6" x14ac:dyDescent="0.3">
      <c r="A1921" s="73">
        <v>41054</v>
      </c>
      <c r="B1921" s="130">
        <v>1317.8199460000001</v>
      </c>
      <c r="C1921" s="125">
        <f t="shared" si="116"/>
        <v>-2.6282201439176367E-2</v>
      </c>
      <c r="D1921" s="128">
        <f t="shared" si="117"/>
        <v>-26282.201439176366</v>
      </c>
      <c r="E1921" s="128">
        <f t="shared" ca="1" si="118"/>
        <v>-114095.73320934507</v>
      </c>
      <c r="F1921" s="128">
        <f t="shared" ca="1" si="119"/>
        <v>141255.66872669393</v>
      </c>
    </row>
    <row r="1922" spans="1:6" x14ac:dyDescent="0.3">
      <c r="A1922" s="73">
        <v>41053</v>
      </c>
      <c r="B1922" s="130">
        <v>1320.6800539999999</v>
      </c>
      <c r="C1922" s="125">
        <f t="shared" si="116"/>
        <v>-2.7474382193347413E-2</v>
      </c>
      <c r="D1922" s="128">
        <f t="shared" si="117"/>
        <v>-27474.382193347414</v>
      </c>
      <c r="E1922" s="128">
        <f t="shared" ca="1" si="118"/>
        <v>-114095.73320934507</v>
      </c>
      <c r="F1922" s="128">
        <f t="shared" ca="1" si="119"/>
        <v>141255.66872669393</v>
      </c>
    </row>
    <row r="1923" spans="1:6" x14ac:dyDescent="0.3">
      <c r="A1923" s="73">
        <v>41052</v>
      </c>
      <c r="B1923" s="130">
        <v>1318.8599850000001</v>
      </c>
      <c r="C1923" s="125">
        <f t="shared" si="116"/>
        <v>-2.6369776728041305E-2</v>
      </c>
      <c r="D1923" s="128">
        <f t="shared" si="117"/>
        <v>-26369.776728041306</v>
      </c>
      <c r="E1923" s="128">
        <f t="shared" ca="1" si="118"/>
        <v>-114095.73320934507</v>
      </c>
      <c r="F1923" s="128">
        <f t="shared" ca="1" si="119"/>
        <v>141255.66872669393</v>
      </c>
    </row>
    <row r="1924" spans="1:6" x14ac:dyDescent="0.3">
      <c r="A1924" s="73">
        <v>41051</v>
      </c>
      <c r="B1924" s="130">
        <v>1316.630005</v>
      </c>
      <c r="C1924" s="125">
        <f t="shared" si="116"/>
        <v>-3.4530524595507317E-2</v>
      </c>
      <c r="D1924" s="128">
        <f t="shared" si="117"/>
        <v>-34530.524595507319</v>
      </c>
      <c r="E1924" s="128">
        <f t="shared" ca="1" si="118"/>
        <v>-114095.73320934507</v>
      </c>
      <c r="F1924" s="128">
        <f t="shared" ca="1" si="119"/>
        <v>141255.66872669393</v>
      </c>
    </row>
    <row r="1925" spans="1:6" x14ac:dyDescent="0.3">
      <c r="A1925" s="73">
        <v>41050</v>
      </c>
      <c r="B1925" s="130">
        <v>1315.98999</v>
      </c>
      <c r="C1925" s="125">
        <f t="shared" si="116"/>
        <v>-3.9128760438722376E-2</v>
      </c>
      <c r="D1925" s="128">
        <f t="shared" si="117"/>
        <v>-39128.760438722376</v>
      </c>
      <c r="E1925" s="128">
        <f t="shared" ca="1" si="118"/>
        <v>-114095.73320934507</v>
      </c>
      <c r="F1925" s="128">
        <f t="shared" ca="1" si="119"/>
        <v>141255.66872669393</v>
      </c>
    </row>
    <row r="1926" spans="1:6" x14ac:dyDescent="0.3">
      <c r="A1926" s="73">
        <v>41047</v>
      </c>
      <c r="B1926" s="130">
        <v>1295.219971</v>
      </c>
      <c r="C1926" s="125">
        <f t="shared" si="116"/>
        <v>-5.3962461686581698E-2</v>
      </c>
      <c r="D1926" s="128">
        <f t="shared" si="117"/>
        <v>-53962.461686581701</v>
      </c>
      <c r="E1926" s="128">
        <f t="shared" ca="1" si="118"/>
        <v>-114095.73320934507</v>
      </c>
      <c r="F1926" s="128">
        <f t="shared" ca="1" si="119"/>
        <v>141255.66872669393</v>
      </c>
    </row>
    <row r="1927" spans="1:6" x14ac:dyDescent="0.3">
      <c r="A1927" s="73">
        <v>41046</v>
      </c>
      <c r="B1927" s="130">
        <v>1304.8599850000001</v>
      </c>
      <c r="C1927" s="125">
        <f t="shared" si="116"/>
        <v>-6.2310889401746228E-2</v>
      </c>
      <c r="D1927" s="128">
        <f t="shared" si="117"/>
        <v>-62310.88940174623</v>
      </c>
      <c r="E1927" s="128">
        <f t="shared" ca="1" si="118"/>
        <v>-114095.73320934507</v>
      </c>
      <c r="F1927" s="128">
        <f t="shared" ca="1" si="119"/>
        <v>141255.66872669393</v>
      </c>
    </row>
    <row r="1928" spans="1:6" x14ac:dyDescent="0.3">
      <c r="A1928" s="73">
        <v>41045</v>
      </c>
      <c r="B1928" s="130">
        <v>1324.8000489999999</v>
      </c>
      <c r="C1928" s="125">
        <f t="shared" ref="C1928:C1991" si="120">B1928/B1938-1</f>
        <v>-5.5273089929393393E-2</v>
      </c>
      <c r="D1928" s="128">
        <f t="shared" ref="D1928:D1991" si="121">C1928*$B$5</f>
        <v>-55273.089929393391</v>
      </c>
      <c r="E1928" s="128">
        <f t="shared" ref="E1928:E1991" ca="1" si="122">_xlfn.PERCENTILE.INC(OFFSET(D1928,0,0,Window),1-VaRLevel)</f>
        <v>-114095.73320934507</v>
      </c>
      <c r="F1928" s="128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0">
        <v>1330.660034</v>
      </c>
      <c r="C1929" s="125">
        <f t="shared" si="120"/>
        <v>-5.3463398505515403E-2</v>
      </c>
      <c r="D1929" s="128">
        <f t="shared" si="121"/>
        <v>-53463.398505515404</v>
      </c>
      <c r="E1929" s="128">
        <f t="shared" ca="1" si="122"/>
        <v>-114095.73320934507</v>
      </c>
      <c r="F1929" s="128">
        <f t="shared" ca="1" si="123"/>
        <v>141255.66872669393</v>
      </c>
    </row>
    <row r="1930" spans="1:6" x14ac:dyDescent="0.3">
      <c r="A1930" s="73">
        <v>41043</v>
      </c>
      <c r="B1930" s="130">
        <v>1338.349976</v>
      </c>
      <c r="C1930" s="125">
        <f t="shared" si="120"/>
        <v>-4.2606502958973724E-2</v>
      </c>
      <c r="D1930" s="128">
        <f t="shared" si="121"/>
        <v>-42606.502958973724</v>
      </c>
      <c r="E1930" s="128">
        <f t="shared" ca="1" si="122"/>
        <v>-114095.73320934507</v>
      </c>
      <c r="F1930" s="128">
        <f t="shared" ca="1" si="123"/>
        <v>141255.66872669393</v>
      </c>
    </row>
    <row r="1931" spans="1:6" x14ac:dyDescent="0.3">
      <c r="A1931" s="73">
        <v>41040</v>
      </c>
      <c r="B1931" s="130">
        <v>1353.3900149999999</v>
      </c>
      <c r="C1931" s="125">
        <f t="shared" si="120"/>
        <v>-3.5607378387663036E-2</v>
      </c>
      <c r="D1931" s="128">
        <f t="shared" si="121"/>
        <v>-35607.378387663033</v>
      </c>
      <c r="E1931" s="128">
        <f t="shared" ca="1" si="122"/>
        <v>-114095.73320934507</v>
      </c>
      <c r="F1931" s="128">
        <f t="shared" ca="1" si="123"/>
        <v>141255.66872669393</v>
      </c>
    </row>
    <row r="1932" spans="1:6" x14ac:dyDescent="0.3">
      <c r="A1932" s="73">
        <v>41039</v>
      </c>
      <c r="B1932" s="130">
        <v>1357.98999</v>
      </c>
      <c r="C1932" s="125">
        <f t="shared" si="120"/>
        <v>-2.9993278903888365E-2</v>
      </c>
      <c r="D1932" s="128">
        <f t="shared" si="121"/>
        <v>-29993.278903888364</v>
      </c>
      <c r="E1932" s="128">
        <f t="shared" ca="1" si="122"/>
        <v>-114095.73320934507</v>
      </c>
      <c r="F1932" s="128">
        <f t="shared" ca="1" si="123"/>
        <v>141255.66872669393</v>
      </c>
    </row>
    <row r="1933" spans="1:6" x14ac:dyDescent="0.3">
      <c r="A1933" s="73">
        <v>41038</v>
      </c>
      <c r="B1933" s="130">
        <v>1354.579956</v>
      </c>
      <c r="C1933" s="125">
        <f t="shared" si="120"/>
        <v>-2.5965518218988848E-2</v>
      </c>
      <c r="D1933" s="128">
        <f t="shared" si="121"/>
        <v>-25965.518218988847</v>
      </c>
      <c r="E1933" s="128">
        <f t="shared" ca="1" si="122"/>
        <v>-114095.73320934507</v>
      </c>
      <c r="F1933" s="128">
        <f t="shared" ca="1" si="123"/>
        <v>141255.66872669393</v>
      </c>
    </row>
    <row r="1934" spans="1:6" x14ac:dyDescent="0.3">
      <c r="A1934" s="73">
        <v>41037</v>
      </c>
      <c r="B1934" s="130">
        <v>1363.719971</v>
      </c>
      <c r="C1934" s="125">
        <f t="shared" si="120"/>
        <v>-6.013251145713272E-3</v>
      </c>
      <c r="D1934" s="128">
        <f t="shared" si="121"/>
        <v>-6013.2511457132723</v>
      </c>
      <c r="E1934" s="128">
        <f t="shared" ca="1" si="122"/>
        <v>-114095.73320934507</v>
      </c>
      <c r="F1934" s="128">
        <f t="shared" ca="1" si="123"/>
        <v>141255.66872669393</v>
      </c>
    </row>
    <row r="1935" spans="1:6" x14ac:dyDescent="0.3">
      <c r="A1935" s="73">
        <v>41036</v>
      </c>
      <c r="B1935" s="130">
        <v>1369.579956</v>
      </c>
      <c r="C1935" s="125">
        <f t="shared" si="120"/>
        <v>1.9313321096379177E-3</v>
      </c>
      <c r="D1935" s="128">
        <f t="shared" si="121"/>
        <v>1931.3321096379177</v>
      </c>
      <c r="E1935" s="128">
        <f t="shared" ca="1" si="122"/>
        <v>-114095.73320934507</v>
      </c>
      <c r="F1935" s="128">
        <f t="shared" ca="1" si="123"/>
        <v>141255.66872669393</v>
      </c>
    </row>
    <row r="1936" spans="1:6" x14ac:dyDescent="0.3">
      <c r="A1936" s="73">
        <v>41033</v>
      </c>
      <c r="B1936" s="130">
        <v>1369.099976</v>
      </c>
      <c r="C1936" s="125">
        <f t="shared" si="120"/>
        <v>-6.8406583836557733E-3</v>
      </c>
      <c r="D1936" s="128">
        <f t="shared" si="121"/>
        <v>-6840.6583836557729</v>
      </c>
      <c r="E1936" s="128">
        <f t="shared" ca="1" si="122"/>
        <v>-114095.73320934507</v>
      </c>
      <c r="F1936" s="128">
        <f t="shared" ca="1" si="123"/>
        <v>141255.66872669393</v>
      </c>
    </row>
    <row r="1937" spans="1:6" x14ac:dyDescent="0.3">
      <c r="A1937" s="73">
        <v>41032</v>
      </c>
      <c r="B1937" s="130">
        <v>1391.5699460000001</v>
      </c>
      <c r="C1937" s="125">
        <f t="shared" si="120"/>
        <v>1.0639617066973361E-2</v>
      </c>
      <c r="D1937" s="128">
        <f t="shared" si="121"/>
        <v>10639.617066973362</v>
      </c>
      <c r="E1937" s="128">
        <f t="shared" ca="1" si="122"/>
        <v>-114095.73320934507</v>
      </c>
      <c r="F1937" s="128">
        <f t="shared" ca="1" si="123"/>
        <v>141255.66872669393</v>
      </c>
    </row>
    <row r="1938" spans="1:6" x14ac:dyDescent="0.3">
      <c r="A1938" s="73">
        <v>41031</v>
      </c>
      <c r="B1938" s="130">
        <v>1402.3100589999999</v>
      </c>
      <c r="C1938" s="125">
        <f t="shared" si="120"/>
        <v>1.239589053385326E-2</v>
      </c>
      <c r="D1938" s="128">
        <f t="shared" si="121"/>
        <v>12395.89053385326</v>
      </c>
      <c r="E1938" s="128">
        <f t="shared" ca="1" si="122"/>
        <v>-114095.73320934507</v>
      </c>
      <c r="F1938" s="128">
        <f t="shared" ca="1" si="123"/>
        <v>141255.66872669393</v>
      </c>
    </row>
    <row r="1939" spans="1:6" x14ac:dyDescent="0.3">
      <c r="A1939" s="73">
        <v>41030</v>
      </c>
      <c r="B1939" s="130">
        <v>1405.8199460000001</v>
      </c>
      <c r="C1939" s="125">
        <f t="shared" si="120"/>
        <v>1.0814015650493669E-2</v>
      </c>
      <c r="D1939" s="128">
        <f t="shared" si="121"/>
        <v>10814.015650493669</v>
      </c>
      <c r="E1939" s="128">
        <f t="shared" ca="1" si="122"/>
        <v>-114095.73320934507</v>
      </c>
      <c r="F1939" s="128">
        <f t="shared" ca="1" si="123"/>
        <v>141255.66872669393</v>
      </c>
    </row>
    <row r="1940" spans="1:6" x14ac:dyDescent="0.3">
      <c r="A1940" s="73">
        <v>41029</v>
      </c>
      <c r="B1940" s="130">
        <v>1397.910034</v>
      </c>
      <c r="C1940" s="125">
        <f t="shared" si="120"/>
        <v>2.0692691222358395E-2</v>
      </c>
      <c r="D1940" s="128">
        <f t="shared" si="121"/>
        <v>20692.691222358393</v>
      </c>
      <c r="E1940" s="128">
        <f t="shared" ca="1" si="122"/>
        <v>-114095.73320934507</v>
      </c>
      <c r="F1940" s="128">
        <f t="shared" ca="1" si="123"/>
        <v>141255.66872669393</v>
      </c>
    </row>
    <row r="1941" spans="1:6" x14ac:dyDescent="0.3">
      <c r="A1941" s="73">
        <v>41026</v>
      </c>
      <c r="B1941" s="130">
        <v>1403.3599850000001</v>
      </c>
      <c r="C1941" s="125">
        <f t="shared" si="120"/>
        <v>2.4155981170318253E-2</v>
      </c>
      <c r="D1941" s="128">
        <f t="shared" si="121"/>
        <v>24155.981170318253</v>
      </c>
      <c r="E1941" s="128">
        <f t="shared" ca="1" si="122"/>
        <v>-114095.73320934507</v>
      </c>
      <c r="F1941" s="128">
        <f t="shared" ca="1" si="123"/>
        <v>141255.66872669393</v>
      </c>
    </row>
    <row r="1942" spans="1:6" x14ac:dyDescent="0.3">
      <c r="A1942" s="73">
        <v>41025</v>
      </c>
      <c r="B1942" s="130">
        <v>1399.9799800000001</v>
      </c>
      <c r="C1942" s="125">
        <f t="shared" si="120"/>
        <v>8.9437177821376501E-3</v>
      </c>
      <c r="D1942" s="128">
        <f t="shared" si="121"/>
        <v>8943.7177821376499</v>
      </c>
      <c r="E1942" s="128">
        <f t="shared" ca="1" si="122"/>
        <v>-114095.73320934507</v>
      </c>
      <c r="F1942" s="128">
        <f t="shared" ca="1" si="123"/>
        <v>141255.66872669393</v>
      </c>
    </row>
    <row r="1943" spans="1:6" x14ac:dyDescent="0.3">
      <c r="A1943" s="73">
        <v>41024</v>
      </c>
      <c r="B1943" s="130">
        <v>1390.6899410000001</v>
      </c>
      <c r="C1943" s="125">
        <f t="shared" si="120"/>
        <v>1.6058902635545325E-2</v>
      </c>
      <c r="D1943" s="128">
        <f t="shared" si="121"/>
        <v>16058.902635545324</v>
      </c>
      <c r="E1943" s="128">
        <f t="shared" ca="1" si="122"/>
        <v>-114095.73320934507</v>
      </c>
      <c r="F1943" s="128">
        <f t="shared" ca="1" si="123"/>
        <v>141255.66872669393</v>
      </c>
    </row>
    <row r="1944" spans="1:6" x14ac:dyDescent="0.3">
      <c r="A1944" s="73">
        <v>41023</v>
      </c>
      <c r="B1944" s="130">
        <v>1371.969971</v>
      </c>
      <c r="C1944" s="125">
        <f t="shared" si="120"/>
        <v>9.8484497418995787E-3</v>
      </c>
      <c r="D1944" s="128">
        <f t="shared" si="121"/>
        <v>9848.4497418995779</v>
      </c>
      <c r="E1944" s="128">
        <f t="shared" ca="1" si="122"/>
        <v>-114095.73320934507</v>
      </c>
      <c r="F1944" s="128">
        <f t="shared" ca="1" si="123"/>
        <v>141255.66872669393</v>
      </c>
    </row>
    <row r="1945" spans="1:6" x14ac:dyDescent="0.3">
      <c r="A1945" s="73">
        <v>41022</v>
      </c>
      <c r="B1945" s="130">
        <v>1366.9399410000001</v>
      </c>
      <c r="C1945" s="125">
        <f t="shared" si="120"/>
        <v>-1.1040378050194199E-2</v>
      </c>
      <c r="D1945" s="128">
        <f t="shared" si="121"/>
        <v>-11040.3780501942</v>
      </c>
      <c r="E1945" s="128">
        <f t="shared" ca="1" si="122"/>
        <v>-114095.73320934507</v>
      </c>
      <c r="F1945" s="128">
        <f t="shared" ca="1" si="123"/>
        <v>141255.66872669393</v>
      </c>
    </row>
    <row r="1946" spans="1:6" x14ac:dyDescent="0.3">
      <c r="A1946" s="73">
        <v>41019</v>
      </c>
      <c r="B1946" s="130">
        <v>1378.530029</v>
      </c>
      <c r="C1946" s="125">
        <f t="shared" si="120"/>
        <v>-1.3983411260636069E-2</v>
      </c>
      <c r="D1946" s="128">
        <f t="shared" si="121"/>
        <v>-13983.411260636069</v>
      </c>
      <c r="E1946" s="128">
        <f t="shared" ca="1" si="122"/>
        <v>-114095.73320934507</v>
      </c>
      <c r="F1946" s="128">
        <f t="shared" ca="1" si="123"/>
        <v>141255.66872669393</v>
      </c>
    </row>
    <row r="1947" spans="1:6" x14ac:dyDescent="0.3">
      <c r="A1947" s="73">
        <v>41018</v>
      </c>
      <c r="B1947" s="130">
        <v>1376.920044</v>
      </c>
      <c r="C1947" s="125">
        <f t="shared" si="120"/>
        <v>-1.5754501640093843E-2</v>
      </c>
      <c r="D1947" s="128">
        <f t="shared" si="121"/>
        <v>-15754.501640093844</v>
      </c>
      <c r="E1947" s="128">
        <f t="shared" ca="1" si="122"/>
        <v>-114095.73320934507</v>
      </c>
      <c r="F1947" s="128">
        <f t="shared" ca="1" si="123"/>
        <v>141255.66872669393</v>
      </c>
    </row>
    <row r="1948" spans="1:6" x14ac:dyDescent="0.3">
      <c r="A1948" s="73">
        <v>41017</v>
      </c>
      <c r="B1948" s="130">
        <v>1385.1400149999999</v>
      </c>
      <c r="C1948" s="125">
        <f t="shared" si="120"/>
        <v>-1.9980465196973052E-2</v>
      </c>
      <c r="D1948" s="128">
        <f t="shared" si="121"/>
        <v>-19980.465196973051</v>
      </c>
      <c r="E1948" s="128">
        <f t="shared" ca="1" si="122"/>
        <v>-114095.73320934507</v>
      </c>
      <c r="F1948" s="128">
        <f t="shared" ca="1" si="123"/>
        <v>141255.66872669393</v>
      </c>
    </row>
    <row r="1949" spans="1:6" x14ac:dyDescent="0.3">
      <c r="A1949" s="73">
        <v>41016</v>
      </c>
      <c r="B1949" s="130">
        <v>1390.780029</v>
      </c>
      <c r="C1949" s="125">
        <f t="shared" si="120"/>
        <v>-1.9914878525848279E-2</v>
      </c>
      <c r="D1949" s="128">
        <f t="shared" si="121"/>
        <v>-19914.878525848279</v>
      </c>
      <c r="E1949" s="128">
        <f t="shared" ca="1" si="122"/>
        <v>-114095.73320934507</v>
      </c>
      <c r="F1949" s="128">
        <f t="shared" ca="1" si="123"/>
        <v>141255.66872669393</v>
      </c>
    </row>
    <row r="1950" spans="1:6" x14ac:dyDescent="0.3">
      <c r="A1950" s="73">
        <v>41015</v>
      </c>
      <c r="B1950" s="130">
        <v>1369.5699460000001</v>
      </c>
      <c r="C1950" s="125">
        <f t="shared" si="120"/>
        <v>-2.7618639943300494E-2</v>
      </c>
      <c r="D1950" s="128">
        <f t="shared" si="121"/>
        <v>-27618.639943300495</v>
      </c>
      <c r="E1950" s="128">
        <f t="shared" ca="1" si="122"/>
        <v>-114095.73320934507</v>
      </c>
      <c r="F1950" s="128">
        <f t="shared" ca="1" si="123"/>
        <v>141255.66872669393</v>
      </c>
    </row>
    <row r="1951" spans="1:6" x14ac:dyDescent="0.3">
      <c r="A1951" s="73">
        <v>41012</v>
      </c>
      <c r="B1951" s="130">
        <v>1370.26001</v>
      </c>
      <c r="C1951" s="125">
        <f t="shared" si="120"/>
        <v>-2.3530598538860859E-2</v>
      </c>
      <c r="D1951" s="128">
        <f t="shared" si="121"/>
        <v>-23530.598538860857</v>
      </c>
      <c r="E1951" s="128">
        <f t="shared" ca="1" si="122"/>
        <v>-114095.73320934507</v>
      </c>
      <c r="F1951" s="128">
        <f t="shared" ca="1" si="123"/>
        <v>141255.66872669393</v>
      </c>
    </row>
    <row r="1952" spans="1:6" x14ac:dyDescent="0.3">
      <c r="A1952" s="73">
        <v>41011</v>
      </c>
      <c r="B1952" s="130">
        <v>1387.5699460000001</v>
      </c>
      <c r="C1952" s="125">
        <f t="shared" si="120"/>
        <v>-1.2785187544557708E-2</v>
      </c>
      <c r="D1952" s="128">
        <f t="shared" si="121"/>
        <v>-12785.187544557708</v>
      </c>
      <c r="E1952" s="128">
        <f t="shared" ca="1" si="122"/>
        <v>-114095.73320934507</v>
      </c>
      <c r="F1952" s="128">
        <f t="shared" ca="1" si="123"/>
        <v>141255.66872669393</v>
      </c>
    </row>
    <row r="1953" spans="1:6" x14ac:dyDescent="0.3">
      <c r="A1953" s="73">
        <v>41010</v>
      </c>
      <c r="B1953" s="130">
        <v>1368.709961</v>
      </c>
      <c r="C1953" s="125">
        <f t="shared" si="120"/>
        <v>-3.1015531376326955E-2</v>
      </c>
      <c r="D1953" s="128">
        <f t="shared" si="121"/>
        <v>-31015.531376326955</v>
      </c>
      <c r="E1953" s="128">
        <f t="shared" ca="1" si="122"/>
        <v>-114095.73320934507</v>
      </c>
      <c r="F1953" s="128">
        <f t="shared" ca="1" si="123"/>
        <v>141255.66872669393</v>
      </c>
    </row>
    <row r="1954" spans="1:6" x14ac:dyDescent="0.3">
      <c r="A1954" s="73">
        <v>41009</v>
      </c>
      <c r="B1954" s="130">
        <v>1358.589966</v>
      </c>
      <c r="C1954" s="125">
        <f t="shared" si="120"/>
        <v>-4.0889258523489014E-2</v>
      </c>
      <c r="D1954" s="128">
        <f t="shared" si="121"/>
        <v>-40889.258523489014</v>
      </c>
      <c r="E1954" s="128">
        <f t="shared" ca="1" si="122"/>
        <v>-114095.73320934507</v>
      </c>
      <c r="F1954" s="128">
        <f t="shared" ca="1" si="123"/>
        <v>141255.66872669393</v>
      </c>
    </row>
    <row r="1955" spans="1:6" x14ac:dyDescent="0.3">
      <c r="A1955" s="73">
        <v>41008</v>
      </c>
      <c r="B1955" s="130">
        <v>1382.1999510000001</v>
      </c>
      <c r="C1955" s="125">
        <f t="shared" si="120"/>
        <v>-1.0672054569848322E-2</v>
      </c>
      <c r="D1955" s="128">
        <f t="shared" si="121"/>
        <v>-10672.054569848322</v>
      </c>
      <c r="E1955" s="128">
        <f t="shared" ca="1" si="122"/>
        <v>-114095.73320934507</v>
      </c>
      <c r="F1955" s="128">
        <f t="shared" ca="1" si="123"/>
        <v>141255.66872669393</v>
      </c>
    </row>
    <row r="1956" spans="1:6" x14ac:dyDescent="0.3">
      <c r="A1956" s="73">
        <v>41004</v>
      </c>
      <c r="B1956" s="130">
        <v>1398.079956</v>
      </c>
      <c r="C1956" s="125">
        <f t="shared" si="120"/>
        <v>3.8052864699713584E-3</v>
      </c>
      <c r="D1956" s="128">
        <f t="shared" si="121"/>
        <v>3805.2864699713587</v>
      </c>
      <c r="E1956" s="128">
        <f t="shared" ca="1" si="122"/>
        <v>-114095.73320934507</v>
      </c>
      <c r="F1956" s="128">
        <f t="shared" ca="1" si="123"/>
        <v>141255.66872669393</v>
      </c>
    </row>
    <row r="1957" spans="1:6" x14ac:dyDescent="0.3">
      <c r="A1957" s="73">
        <v>41003</v>
      </c>
      <c r="B1957" s="130">
        <v>1398.959961</v>
      </c>
      <c r="C1957" s="125">
        <f t="shared" si="120"/>
        <v>-2.8013985116288609E-3</v>
      </c>
      <c r="D1957" s="128">
        <f t="shared" si="121"/>
        <v>-2801.3985116288609</v>
      </c>
      <c r="E1957" s="128">
        <f t="shared" ca="1" si="122"/>
        <v>-114095.73320934507</v>
      </c>
      <c r="F1957" s="128">
        <f t="shared" ca="1" si="123"/>
        <v>141255.66872669393</v>
      </c>
    </row>
    <row r="1958" spans="1:6" x14ac:dyDescent="0.3">
      <c r="A1958" s="73">
        <v>41002</v>
      </c>
      <c r="B1958" s="130">
        <v>1413.380005</v>
      </c>
      <c r="C1958" s="125">
        <f t="shared" si="120"/>
        <v>5.5922255735638693E-3</v>
      </c>
      <c r="D1958" s="128">
        <f t="shared" si="121"/>
        <v>5592.2255735638691</v>
      </c>
      <c r="E1958" s="128">
        <f t="shared" ca="1" si="122"/>
        <v>-114095.73320934507</v>
      </c>
      <c r="F1958" s="128">
        <f t="shared" ca="1" si="123"/>
        <v>141255.66872669393</v>
      </c>
    </row>
    <row r="1959" spans="1:6" x14ac:dyDescent="0.3">
      <c r="A1959" s="73">
        <v>41001</v>
      </c>
      <c r="B1959" s="130">
        <v>1419.040039</v>
      </c>
      <c r="C1959" s="125">
        <f t="shared" si="120"/>
        <v>6.5898485547082331E-3</v>
      </c>
      <c r="D1959" s="128">
        <f t="shared" si="121"/>
        <v>6589.8485547082328</v>
      </c>
      <c r="E1959" s="128">
        <f t="shared" ca="1" si="122"/>
        <v>-114095.73320934507</v>
      </c>
      <c r="F1959" s="128">
        <f t="shared" ca="1" si="123"/>
        <v>141255.66872669393</v>
      </c>
    </row>
    <row r="1960" spans="1:6" x14ac:dyDescent="0.3">
      <c r="A1960" s="73">
        <v>40998</v>
      </c>
      <c r="B1960" s="130">
        <v>1408.469971</v>
      </c>
      <c r="C1960" s="125">
        <f t="shared" si="120"/>
        <v>3.0622551865235881E-3</v>
      </c>
      <c r="D1960" s="128">
        <f t="shared" si="121"/>
        <v>3062.2551865235882</v>
      </c>
      <c r="E1960" s="128">
        <f t="shared" ca="1" si="122"/>
        <v>-114095.73320934507</v>
      </c>
      <c r="F1960" s="128">
        <f t="shared" ca="1" si="123"/>
        <v>141255.66872669393</v>
      </c>
    </row>
    <row r="1961" spans="1:6" x14ac:dyDescent="0.3">
      <c r="A1961" s="73">
        <v>40997</v>
      </c>
      <c r="B1961" s="130">
        <v>1403.280029</v>
      </c>
      <c r="C1961" s="125">
        <f t="shared" si="120"/>
        <v>4.8485171227463653E-4</v>
      </c>
      <c r="D1961" s="128">
        <f t="shared" si="121"/>
        <v>484.8517122746365</v>
      </c>
      <c r="E1961" s="128">
        <f t="shared" ca="1" si="122"/>
        <v>-114095.73320934507</v>
      </c>
      <c r="F1961" s="128">
        <f t="shared" ca="1" si="123"/>
        <v>141255.66872669393</v>
      </c>
    </row>
    <row r="1962" spans="1:6" x14ac:dyDescent="0.3">
      <c r="A1962" s="73">
        <v>40996</v>
      </c>
      <c r="B1962" s="130">
        <v>1405.540039</v>
      </c>
      <c r="C1962" s="125">
        <f t="shared" si="120"/>
        <v>8.0758597740768767E-3</v>
      </c>
      <c r="D1962" s="128">
        <f t="shared" si="121"/>
        <v>8075.8597740768764</v>
      </c>
      <c r="E1962" s="128">
        <f t="shared" ca="1" si="122"/>
        <v>-114095.73320934507</v>
      </c>
      <c r="F1962" s="128">
        <f t="shared" ca="1" si="123"/>
        <v>141255.66872669393</v>
      </c>
    </row>
    <row r="1963" spans="1:6" x14ac:dyDescent="0.3">
      <c r="A1963" s="73">
        <v>40995</v>
      </c>
      <c r="B1963" s="130">
        <v>1412.5200199999999</v>
      </c>
      <c r="C1963" s="125">
        <f t="shared" si="120"/>
        <v>1.1870102497678836E-2</v>
      </c>
      <c r="D1963" s="128">
        <f t="shared" si="121"/>
        <v>11870.102497678836</v>
      </c>
      <c r="E1963" s="128">
        <f t="shared" ca="1" si="122"/>
        <v>-114095.73320934507</v>
      </c>
      <c r="F1963" s="128">
        <f t="shared" ca="1" si="123"/>
        <v>141255.66872669393</v>
      </c>
    </row>
    <row r="1964" spans="1:6" x14ac:dyDescent="0.3">
      <c r="A1964" s="73">
        <v>40994</v>
      </c>
      <c r="B1964" s="130">
        <v>1416.51001</v>
      </c>
      <c r="C1964" s="125">
        <f t="shared" si="120"/>
        <v>3.312696112313307E-2</v>
      </c>
      <c r="D1964" s="128">
        <f t="shared" si="121"/>
        <v>33126.961123133071</v>
      </c>
      <c r="E1964" s="128">
        <f t="shared" ca="1" si="122"/>
        <v>-114095.73320934507</v>
      </c>
      <c r="F1964" s="128">
        <f t="shared" ca="1" si="123"/>
        <v>141255.66872669393</v>
      </c>
    </row>
    <row r="1965" spans="1:6" x14ac:dyDescent="0.3">
      <c r="A1965" s="73">
        <v>40991</v>
      </c>
      <c r="B1965" s="130">
        <v>1397.1099850000001</v>
      </c>
      <c r="C1965" s="125">
        <f t="shared" si="120"/>
        <v>1.9141122130986732E-2</v>
      </c>
      <c r="D1965" s="128">
        <f t="shared" si="121"/>
        <v>19141.122130986732</v>
      </c>
      <c r="E1965" s="128">
        <f t="shared" ca="1" si="122"/>
        <v>-114095.73320934507</v>
      </c>
      <c r="F1965" s="128">
        <f t="shared" ca="1" si="123"/>
        <v>141255.66872669393</v>
      </c>
    </row>
    <row r="1966" spans="1:6" x14ac:dyDescent="0.3">
      <c r="A1966" s="73">
        <v>40990</v>
      </c>
      <c r="B1966" s="130">
        <v>1392.780029</v>
      </c>
      <c r="C1966" s="125">
        <f t="shared" si="120"/>
        <v>1.9671862956678554E-2</v>
      </c>
      <c r="D1966" s="128">
        <f t="shared" si="121"/>
        <v>19671.862956678553</v>
      </c>
      <c r="E1966" s="128">
        <f t="shared" ca="1" si="122"/>
        <v>-114095.73320934507</v>
      </c>
      <c r="F1966" s="128">
        <f t="shared" ca="1" si="123"/>
        <v>141255.66872669393</v>
      </c>
    </row>
    <row r="1967" spans="1:6" x14ac:dyDescent="0.3">
      <c r="A1967" s="73">
        <v>40989</v>
      </c>
      <c r="B1967" s="130">
        <v>1402.8900149999999</v>
      </c>
      <c r="C1967" s="125">
        <f t="shared" si="120"/>
        <v>3.7157249073444865E-2</v>
      </c>
      <c r="D1967" s="128">
        <f t="shared" si="121"/>
        <v>37157.249073444866</v>
      </c>
      <c r="E1967" s="128">
        <f t="shared" ca="1" si="122"/>
        <v>-114095.73320934507</v>
      </c>
      <c r="F1967" s="128">
        <f t="shared" ca="1" si="123"/>
        <v>141255.66872669393</v>
      </c>
    </row>
    <row r="1968" spans="1:6" x14ac:dyDescent="0.3">
      <c r="A1968" s="73">
        <v>40988</v>
      </c>
      <c r="B1968" s="130">
        <v>1405.5200199999999</v>
      </c>
      <c r="C1968" s="125">
        <f t="shared" si="120"/>
        <v>4.6272060872797116E-2</v>
      </c>
      <c r="D1968" s="128">
        <f t="shared" si="121"/>
        <v>46272.060872797119</v>
      </c>
      <c r="E1968" s="128">
        <f t="shared" ca="1" si="122"/>
        <v>-114095.73320934507</v>
      </c>
      <c r="F1968" s="128">
        <f t="shared" ca="1" si="123"/>
        <v>141255.66872669393</v>
      </c>
    </row>
    <row r="1969" spans="1:6" x14ac:dyDescent="0.3">
      <c r="A1969" s="73">
        <v>40987</v>
      </c>
      <c r="B1969" s="130">
        <v>1409.75</v>
      </c>
      <c r="C1969" s="125">
        <f t="shared" si="120"/>
        <v>3.3291099268365043E-2</v>
      </c>
      <c r="D1969" s="128">
        <f t="shared" si="121"/>
        <v>33291.09926836504</v>
      </c>
      <c r="E1969" s="128">
        <f t="shared" ca="1" si="122"/>
        <v>-114095.73320934507</v>
      </c>
      <c r="F1969" s="128">
        <f t="shared" ca="1" si="123"/>
        <v>141255.66872669393</v>
      </c>
    </row>
    <row r="1970" spans="1:6" x14ac:dyDescent="0.3">
      <c r="A1970" s="73">
        <v>40984</v>
      </c>
      <c r="B1970" s="130">
        <v>1404.170044</v>
      </c>
      <c r="C1970" s="125">
        <f t="shared" si="120"/>
        <v>2.521851804787234E-2</v>
      </c>
      <c r="D1970" s="128">
        <f t="shared" si="121"/>
        <v>25218.518047872341</v>
      </c>
      <c r="E1970" s="128">
        <f t="shared" ca="1" si="122"/>
        <v>-114095.73320934507</v>
      </c>
      <c r="F1970" s="128">
        <f t="shared" ca="1" si="123"/>
        <v>141255.66872669393</v>
      </c>
    </row>
    <row r="1971" spans="1:6" x14ac:dyDescent="0.3">
      <c r="A1971" s="73">
        <v>40983</v>
      </c>
      <c r="B1971" s="130">
        <v>1402.599976</v>
      </c>
      <c r="C1971" s="125">
        <f t="shared" si="120"/>
        <v>2.0748284832464936E-2</v>
      </c>
      <c r="D1971" s="128">
        <f t="shared" si="121"/>
        <v>20748.284832464935</v>
      </c>
      <c r="E1971" s="128">
        <f t="shared" ca="1" si="122"/>
        <v>-114095.73320934507</v>
      </c>
      <c r="F1971" s="128">
        <f t="shared" ca="1" si="123"/>
        <v>141255.66872669393</v>
      </c>
    </row>
    <row r="1972" spans="1:6" x14ac:dyDescent="0.3">
      <c r="A1972" s="73">
        <v>40982</v>
      </c>
      <c r="B1972" s="130">
        <v>1394.280029</v>
      </c>
      <c r="C1972" s="125">
        <f t="shared" si="120"/>
        <v>2.0941929199472797E-2</v>
      </c>
      <c r="D1972" s="128">
        <f t="shared" si="121"/>
        <v>20941.929199472797</v>
      </c>
      <c r="E1972" s="128">
        <f t="shared" ca="1" si="122"/>
        <v>-114095.73320934507</v>
      </c>
      <c r="F1972" s="128">
        <f t="shared" ca="1" si="123"/>
        <v>141255.66872669393</v>
      </c>
    </row>
    <row r="1973" spans="1:6" x14ac:dyDescent="0.3">
      <c r="A1973" s="73">
        <v>40981</v>
      </c>
      <c r="B1973" s="130">
        <v>1395.9499510000001</v>
      </c>
      <c r="C1973" s="125">
        <f t="shared" si="120"/>
        <v>1.7322724470968165E-2</v>
      </c>
      <c r="D1973" s="128">
        <f t="shared" si="121"/>
        <v>17322.724470968165</v>
      </c>
      <c r="E1973" s="128">
        <f t="shared" ca="1" si="122"/>
        <v>-114095.73320934507</v>
      </c>
      <c r="F1973" s="128">
        <f t="shared" ca="1" si="123"/>
        <v>141255.66872669393</v>
      </c>
    </row>
    <row r="1974" spans="1:6" x14ac:dyDescent="0.3">
      <c r="A1974" s="73">
        <v>40980</v>
      </c>
      <c r="B1974" s="130">
        <v>1371.089966</v>
      </c>
      <c r="C1974" s="125">
        <f t="shared" si="120"/>
        <v>2.5592466214394705E-3</v>
      </c>
      <c r="D1974" s="128">
        <f t="shared" si="121"/>
        <v>2559.2466214394703</v>
      </c>
      <c r="E1974" s="128">
        <f t="shared" ca="1" si="122"/>
        <v>-114095.73320934507</v>
      </c>
      <c r="F1974" s="128">
        <f t="shared" ca="1" si="123"/>
        <v>141255.66872669393</v>
      </c>
    </row>
    <row r="1975" spans="1:6" x14ac:dyDescent="0.3">
      <c r="A1975" s="73">
        <v>40977</v>
      </c>
      <c r="B1975" s="130">
        <v>1370.869995</v>
      </c>
      <c r="C1975" s="125">
        <f t="shared" si="120"/>
        <v>3.7562091156164712E-3</v>
      </c>
      <c r="D1975" s="128">
        <f t="shared" si="121"/>
        <v>3756.2091156164711</v>
      </c>
      <c r="E1975" s="128">
        <f t="shared" ca="1" si="122"/>
        <v>-114095.73320934507</v>
      </c>
      <c r="F1975" s="128">
        <f t="shared" ca="1" si="123"/>
        <v>141255.66872669393</v>
      </c>
    </row>
    <row r="1976" spans="1:6" x14ac:dyDescent="0.3">
      <c r="A1976" s="73">
        <v>40976</v>
      </c>
      <c r="B1976" s="130">
        <v>1365.910034</v>
      </c>
      <c r="C1976" s="125">
        <f t="shared" si="120"/>
        <v>1.796952657269868E-3</v>
      </c>
      <c r="D1976" s="128">
        <f t="shared" si="121"/>
        <v>1796.952657269868</v>
      </c>
      <c r="E1976" s="128">
        <f t="shared" ca="1" si="122"/>
        <v>-114095.73320934507</v>
      </c>
      <c r="F1976" s="128">
        <f t="shared" ca="1" si="123"/>
        <v>141255.66872669393</v>
      </c>
    </row>
    <row r="1977" spans="1:6" x14ac:dyDescent="0.3">
      <c r="A1977" s="73">
        <v>40975</v>
      </c>
      <c r="B1977" s="130">
        <v>1352.630005</v>
      </c>
      <c r="C1977" s="125">
        <f t="shared" si="120"/>
        <v>-3.7049252935437149E-3</v>
      </c>
      <c r="D1977" s="128">
        <f t="shared" si="121"/>
        <v>-3704.9252935437148</v>
      </c>
      <c r="E1977" s="128">
        <f t="shared" ca="1" si="122"/>
        <v>-114095.73320934507</v>
      </c>
      <c r="F1977" s="128">
        <f t="shared" ca="1" si="123"/>
        <v>141255.66872669393</v>
      </c>
    </row>
    <row r="1978" spans="1:6" x14ac:dyDescent="0.3">
      <c r="A1978" s="73">
        <v>40974</v>
      </c>
      <c r="B1978" s="130">
        <v>1343.3599850000001</v>
      </c>
      <c r="C1978" s="125">
        <f t="shared" si="120"/>
        <v>-1.3837790457913113E-2</v>
      </c>
      <c r="D1978" s="128">
        <f t="shared" si="121"/>
        <v>-13837.790457913114</v>
      </c>
      <c r="E1978" s="128">
        <f t="shared" ca="1" si="122"/>
        <v>-114095.73320934507</v>
      </c>
      <c r="F1978" s="128">
        <f t="shared" ca="1" si="123"/>
        <v>141255.66872669393</v>
      </c>
    </row>
    <row r="1979" spans="1:6" x14ac:dyDescent="0.3">
      <c r="A1979" s="73">
        <v>40973</v>
      </c>
      <c r="B1979" s="130">
        <v>1364.329956</v>
      </c>
      <c r="C1979" s="125">
        <f t="shared" si="120"/>
        <v>2.2773345030204784E-3</v>
      </c>
      <c r="D1979" s="128">
        <f t="shared" si="121"/>
        <v>2277.3345030204782</v>
      </c>
      <c r="E1979" s="128">
        <f t="shared" ca="1" si="122"/>
        <v>-114095.73320934507</v>
      </c>
      <c r="F1979" s="128">
        <f t="shared" ca="1" si="123"/>
        <v>141255.66872669393</v>
      </c>
    </row>
    <row r="1980" spans="1:6" x14ac:dyDescent="0.3">
      <c r="A1980" s="73">
        <v>40970</v>
      </c>
      <c r="B1980" s="130">
        <v>1369.630005</v>
      </c>
      <c r="C1980" s="125">
        <f t="shared" si="120"/>
        <v>8.5343330587912547E-3</v>
      </c>
      <c r="D1980" s="128">
        <f t="shared" si="121"/>
        <v>8534.3330587912551</v>
      </c>
      <c r="E1980" s="128">
        <f t="shared" ca="1" si="122"/>
        <v>-114095.73320934507</v>
      </c>
      <c r="F1980" s="128">
        <f t="shared" ca="1" si="123"/>
        <v>141255.66872669393</v>
      </c>
    </row>
    <row r="1981" spans="1:6" x14ac:dyDescent="0.3">
      <c r="A1981" s="73">
        <v>40969</v>
      </c>
      <c r="B1981" s="130">
        <v>1374.089966</v>
      </c>
      <c r="C1981" s="125">
        <f t="shared" si="120"/>
        <v>2.2974461901155596E-2</v>
      </c>
      <c r="D1981" s="128">
        <f t="shared" si="121"/>
        <v>22974.461901155595</v>
      </c>
      <c r="E1981" s="128">
        <f t="shared" ca="1" si="122"/>
        <v>-114095.73320934507</v>
      </c>
      <c r="F1981" s="128">
        <f t="shared" ca="1" si="123"/>
        <v>141255.66872669393</v>
      </c>
    </row>
    <row r="1982" spans="1:6" x14ac:dyDescent="0.3">
      <c r="A1982" s="73">
        <v>40968</v>
      </c>
      <c r="B1982" s="130">
        <v>1365.6800539999999</v>
      </c>
      <c r="C1982" s="125">
        <f t="shared" si="120"/>
        <v>1.1240321362458339E-2</v>
      </c>
      <c r="D1982" s="128">
        <f t="shared" si="121"/>
        <v>11240.321362458339</v>
      </c>
      <c r="E1982" s="128">
        <f t="shared" ca="1" si="122"/>
        <v>-114095.73320934507</v>
      </c>
      <c r="F1982" s="128">
        <f t="shared" ca="1" si="123"/>
        <v>141255.66872669393</v>
      </c>
    </row>
    <row r="1983" spans="1:6" x14ac:dyDescent="0.3">
      <c r="A1983" s="73">
        <v>40967</v>
      </c>
      <c r="B1983" s="130">
        <v>1372.1800539999999</v>
      </c>
      <c r="C1983" s="125">
        <f t="shared" si="120"/>
        <v>1.5098747344611141E-2</v>
      </c>
      <c r="D1983" s="128">
        <f t="shared" si="121"/>
        <v>15098.747344611142</v>
      </c>
      <c r="E1983" s="128">
        <f t="shared" ca="1" si="122"/>
        <v>-114095.73320934507</v>
      </c>
      <c r="F1983" s="128">
        <f t="shared" ca="1" si="123"/>
        <v>141255.66872669393</v>
      </c>
    </row>
    <row r="1984" spans="1:6" x14ac:dyDescent="0.3">
      <c r="A1984" s="73">
        <v>40966</v>
      </c>
      <c r="B1984" s="130">
        <v>1367.589966</v>
      </c>
      <c r="C1984" s="125">
        <f t="shared" si="120"/>
        <v>1.8582755408194762E-2</v>
      </c>
      <c r="D1984" s="128">
        <f t="shared" si="121"/>
        <v>18582.755408194764</v>
      </c>
      <c r="E1984" s="128">
        <f t="shared" ca="1" si="122"/>
        <v>-114095.73320934507</v>
      </c>
      <c r="F1984" s="128">
        <f t="shared" ca="1" si="123"/>
        <v>141255.66872669393</v>
      </c>
    </row>
    <row r="1985" spans="1:6" x14ac:dyDescent="0.3">
      <c r="A1985" s="73">
        <v>40963</v>
      </c>
      <c r="B1985" s="130">
        <v>1365.73999</v>
      </c>
      <c r="C1985" s="125">
        <f t="shared" si="120"/>
        <v>1.0200110580868671E-2</v>
      </c>
      <c r="D1985" s="128">
        <f t="shared" si="121"/>
        <v>10200.110580868672</v>
      </c>
      <c r="E1985" s="128">
        <f t="shared" ca="1" si="122"/>
        <v>-114095.73320934507</v>
      </c>
      <c r="F1985" s="128">
        <f t="shared" ca="1" si="123"/>
        <v>141255.66872669393</v>
      </c>
    </row>
    <row r="1986" spans="1:6" x14ac:dyDescent="0.3">
      <c r="A1986" s="73">
        <v>40962</v>
      </c>
      <c r="B1986" s="130">
        <v>1363.459961</v>
      </c>
      <c r="C1986" s="125">
        <f t="shared" si="120"/>
        <v>1.0000296593981828E-2</v>
      </c>
      <c r="D1986" s="128">
        <f t="shared" si="121"/>
        <v>10000.296593981828</v>
      </c>
      <c r="E1986" s="128">
        <f t="shared" ca="1" si="122"/>
        <v>-114095.73320934507</v>
      </c>
      <c r="F1986" s="128">
        <f t="shared" ca="1" si="123"/>
        <v>141255.66872669393</v>
      </c>
    </row>
    <row r="1987" spans="1:6" x14ac:dyDescent="0.3">
      <c r="A1987" s="73">
        <v>40961</v>
      </c>
      <c r="B1987" s="130">
        <v>1357.660034</v>
      </c>
      <c r="C1987" s="125">
        <f t="shared" si="120"/>
        <v>7.876459384620782E-3</v>
      </c>
      <c r="D1987" s="128">
        <f t="shared" si="121"/>
        <v>7876.4593846207817</v>
      </c>
      <c r="E1987" s="128">
        <f t="shared" ca="1" si="122"/>
        <v>-114095.73320934507</v>
      </c>
      <c r="F1987" s="128">
        <f t="shared" ca="1" si="123"/>
        <v>141255.66872669393</v>
      </c>
    </row>
    <row r="1988" spans="1:6" x14ac:dyDescent="0.3">
      <c r="A1988" s="73">
        <v>40960</v>
      </c>
      <c r="B1988" s="130">
        <v>1362.209961</v>
      </c>
      <c r="C1988" s="125">
        <f t="shared" si="120"/>
        <v>1.3300309883149009E-2</v>
      </c>
      <c r="D1988" s="128">
        <f t="shared" si="121"/>
        <v>13300.309883149008</v>
      </c>
      <c r="E1988" s="128">
        <f t="shared" ca="1" si="122"/>
        <v>-114095.73320934507</v>
      </c>
      <c r="F1988" s="128">
        <f t="shared" ca="1" si="123"/>
        <v>141255.66872669393</v>
      </c>
    </row>
    <row r="1989" spans="1:6" x14ac:dyDescent="0.3">
      <c r="A1989" s="73">
        <v>40956</v>
      </c>
      <c r="B1989" s="130">
        <v>1361.2299800000001</v>
      </c>
      <c r="C1989" s="125">
        <f t="shared" si="120"/>
        <v>1.2142133770978392E-2</v>
      </c>
      <c r="D1989" s="128">
        <f t="shared" si="121"/>
        <v>12142.133770978391</v>
      </c>
      <c r="E1989" s="128">
        <f t="shared" ca="1" si="122"/>
        <v>-114095.73320934507</v>
      </c>
      <c r="F1989" s="128">
        <f t="shared" ca="1" si="123"/>
        <v>141255.66872669393</v>
      </c>
    </row>
    <row r="1990" spans="1:6" x14ac:dyDescent="0.3">
      <c r="A1990" s="73">
        <v>40955</v>
      </c>
      <c r="B1990" s="130">
        <v>1358.040039</v>
      </c>
      <c r="C1990" s="125">
        <f t="shared" si="120"/>
        <v>2.4518308797762289E-2</v>
      </c>
      <c r="D1990" s="128">
        <f t="shared" si="121"/>
        <v>24518.308797762289</v>
      </c>
      <c r="E1990" s="128">
        <f t="shared" ca="1" si="122"/>
        <v>-114095.73320934507</v>
      </c>
      <c r="F1990" s="128">
        <f t="shared" ca="1" si="123"/>
        <v>141255.66872669393</v>
      </c>
    </row>
    <row r="1991" spans="1:6" x14ac:dyDescent="0.3">
      <c r="A1991" s="73">
        <v>40954</v>
      </c>
      <c r="B1991" s="130">
        <v>1343.2299800000001</v>
      </c>
      <c r="C1991" s="125">
        <f t="shared" si="120"/>
        <v>1.4455221692994957E-2</v>
      </c>
      <c r="D1991" s="128">
        <f t="shared" si="121"/>
        <v>14455.221692994957</v>
      </c>
      <c r="E1991" s="128">
        <f t="shared" ca="1" si="122"/>
        <v>-114095.73320934507</v>
      </c>
      <c r="F1991" s="128">
        <f t="shared" ca="1" si="123"/>
        <v>141255.66872669393</v>
      </c>
    </row>
    <row r="1992" spans="1:6" x14ac:dyDescent="0.3">
      <c r="A1992" s="73">
        <v>40953</v>
      </c>
      <c r="B1992" s="130">
        <v>1350.5</v>
      </c>
      <c r="C1992" s="125">
        <f t="shared" ref="C1992:C2055" si="124">B1992/B2002-1</f>
        <v>2.9022915867161103E-2</v>
      </c>
      <c r="D1992" s="128">
        <f t="shared" ref="D1992:D2055" si="125">C1992*$B$5</f>
        <v>29022.915867161104</v>
      </c>
      <c r="E1992" s="128">
        <f t="shared" ref="E1992:E2055" ca="1" si="126">_xlfn.PERCENTILE.INC(OFFSET(D1992,0,0,Window),1-VaRLevel)</f>
        <v>-114095.73320934507</v>
      </c>
      <c r="F1992" s="128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0">
        <v>1351.7700199999999</v>
      </c>
      <c r="C1993" s="125">
        <f t="shared" si="124"/>
        <v>2.9519965350454536E-2</v>
      </c>
      <c r="D1993" s="128">
        <f t="shared" si="125"/>
        <v>29519.965350454535</v>
      </c>
      <c r="E1993" s="128">
        <f t="shared" ca="1" si="126"/>
        <v>-114095.73320934507</v>
      </c>
      <c r="F1993" s="128">
        <f t="shared" ca="1" si="127"/>
        <v>141255.66872669393</v>
      </c>
    </row>
    <row r="1994" spans="1:6" x14ac:dyDescent="0.3">
      <c r="A1994" s="73">
        <v>40949</v>
      </c>
      <c r="B1994" s="130">
        <v>1342.6400149999999</v>
      </c>
      <c r="C1994" s="125">
        <f t="shared" si="124"/>
        <v>1.998743467021713E-2</v>
      </c>
      <c r="D1994" s="128">
        <f t="shared" si="125"/>
        <v>19987.434670217131</v>
      </c>
      <c r="E1994" s="128">
        <f t="shared" ca="1" si="126"/>
        <v>-114095.73320934507</v>
      </c>
      <c r="F1994" s="128">
        <f t="shared" ca="1" si="127"/>
        <v>141255.66872669393</v>
      </c>
    </row>
    <row r="1995" spans="1:6" x14ac:dyDescent="0.3">
      <c r="A1995" s="73">
        <v>40948</v>
      </c>
      <c r="B1995" s="130">
        <v>1351.9499510000001</v>
      </c>
      <c r="C1995" s="125">
        <f t="shared" si="124"/>
        <v>2.5424099593530647E-2</v>
      </c>
      <c r="D1995" s="128">
        <f t="shared" si="125"/>
        <v>25424.099593530646</v>
      </c>
      <c r="E1995" s="128">
        <f t="shared" ca="1" si="126"/>
        <v>-114095.73320934507</v>
      </c>
      <c r="F1995" s="128">
        <f t="shared" ca="1" si="127"/>
        <v>141255.66872669393</v>
      </c>
    </row>
    <row r="1996" spans="1:6" x14ac:dyDescent="0.3">
      <c r="A1996" s="73">
        <v>40947</v>
      </c>
      <c r="B1996" s="130">
        <v>1349.959961</v>
      </c>
      <c r="C1996" s="125">
        <f t="shared" si="124"/>
        <v>1.8023242490255997E-2</v>
      </c>
      <c r="D1996" s="128">
        <f t="shared" si="125"/>
        <v>18023.242490255998</v>
      </c>
      <c r="E1996" s="128">
        <f t="shared" ca="1" si="126"/>
        <v>-114095.73320934507</v>
      </c>
      <c r="F1996" s="128">
        <f t="shared" ca="1" si="127"/>
        <v>141255.66872669393</v>
      </c>
    </row>
    <row r="1997" spans="1:6" x14ac:dyDescent="0.3">
      <c r="A1997" s="73">
        <v>40946</v>
      </c>
      <c r="B1997" s="130">
        <v>1347.0500489999999</v>
      </c>
      <c r="C1997" s="125">
        <f t="shared" si="124"/>
        <v>2.4645361433469848E-2</v>
      </c>
      <c r="D1997" s="128">
        <f t="shared" si="125"/>
        <v>24645.361433469847</v>
      </c>
      <c r="E1997" s="128">
        <f t="shared" ca="1" si="126"/>
        <v>-114095.73320934507</v>
      </c>
      <c r="F1997" s="128">
        <f t="shared" ca="1" si="127"/>
        <v>141255.66872669393</v>
      </c>
    </row>
    <row r="1998" spans="1:6" x14ac:dyDescent="0.3">
      <c r="A1998" s="73">
        <v>40945</v>
      </c>
      <c r="B1998" s="130">
        <v>1344.329956</v>
      </c>
      <c r="C1998" s="125">
        <f t="shared" si="124"/>
        <v>2.1527322188449771E-2</v>
      </c>
      <c r="D1998" s="128">
        <f t="shared" si="125"/>
        <v>21527.322188449773</v>
      </c>
      <c r="E1998" s="128">
        <f t="shared" ca="1" si="126"/>
        <v>-114095.73320934507</v>
      </c>
      <c r="F1998" s="128">
        <f t="shared" ca="1" si="127"/>
        <v>141255.66872669393</v>
      </c>
    </row>
    <row r="1999" spans="1:6" x14ac:dyDescent="0.3">
      <c r="A1999" s="73">
        <v>40942</v>
      </c>
      <c r="B1999" s="130">
        <v>1344.900024</v>
      </c>
      <c r="C1999" s="125">
        <f t="shared" si="124"/>
        <v>2.2442198366851462E-2</v>
      </c>
      <c r="D1999" s="128">
        <f t="shared" si="125"/>
        <v>22442.198366851462</v>
      </c>
      <c r="E1999" s="128">
        <f t="shared" ca="1" si="126"/>
        <v>-114095.73320934507</v>
      </c>
      <c r="F1999" s="128">
        <f t="shared" ca="1" si="127"/>
        <v>141255.66872669393</v>
      </c>
    </row>
    <row r="2000" spans="1:6" x14ac:dyDescent="0.3">
      <c r="A2000" s="73">
        <v>40941</v>
      </c>
      <c r="B2000" s="130">
        <v>1325.540039</v>
      </c>
      <c r="C2000" s="125">
        <f t="shared" si="124"/>
        <v>8.3986603271206661E-3</v>
      </c>
      <c r="D2000" s="128">
        <f t="shared" si="125"/>
        <v>8398.6603271206659</v>
      </c>
      <c r="E2000" s="128">
        <f t="shared" ca="1" si="126"/>
        <v>-114095.73320934507</v>
      </c>
      <c r="F2000" s="128">
        <f t="shared" ca="1" si="127"/>
        <v>141255.66872669393</v>
      </c>
    </row>
    <row r="2001" spans="1:6" x14ac:dyDescent="0.3">
      <c r="A2001" s="73">
        <v>40940</v>
      </c>
      <c r="B2001" s="130">
        <v>1324.089966</v>
      </c>
      <c r="C2001" s="125">
        <f t="shared" si="124"/>
        <v>1.2270210789778524E-2</v>
      </c>
      <c r="D2001" s="128">
        <f t="shared" si="125"/>
        <v>12270.210789778524</v>
      </c>
      <c r="E2001" s="128">
        <f t="shared" ca="1" si="126"/>
        <v>-114095.73320934507</v>
      </c>
      <c r="F2001" s="128">
        <f t="shared" ca="1" si="127"/>
        <v>141255.66872669393</v>
      </c>
    </row>
    <row r="2002" spans="1:6" x14ac:dyDescent="0.3">
      <c r="A2002" s="73">
        <v>40939</v>
      </c>
      <c r="B2002" s="130">
        <v>1312.410034</v>
      </c>
      <c r="C2002" s="125">
        <f t="shared" si="124"/>
        <v>1.4485911679655405E-2</v>
      </c>
      <c r="D2002" s="128">
        <f t="shared" si="125"/>
        <v>14485.911679655406</v>
      </c>
      <c r="E2002" s="128">
        <f t="shared" ca="1" si="126"/>
        <v>-114095.73320934507</v>
      </c>
      <c r="F2002" s="128">
        <f t="shared" ca="1" si="127"/>
        <v>141255.66872669393</v>
      </c>
    </row>
    <row r="2003" spans="1:6" x14ac:dyDescent="0.3">
      <c r="A2003" s="73">
        <v>40938</v>
      </c>
      <c r="B2003" s="130">
        <v>1313.01001</v>
      </c>
      <c r="C2003" s="125">
        <f t="shared" si="124"/>
        <v>1.8555759978663877E-2</v>
      </c>
      <c r="D2003" s="128">
        <f t="shared" si="125"/>
        <v>18555.759978663878</v>
      </c>
      <c r="E2003" s="128">
        <f t="shared" ca="1" si="126"/>
        <v>-114095.73320934507</v>
      </c>
      <c r="F2003" s="128">
        <f t="shared" ca="1" si="127"/>
        <v>141255.66872669393</v>
      </c>
    </row>
    <row r="2004" spans="1:6" x14ac:dyDescent="0.3">
      <c r="A2004" s="73">
        <v>40935</v>
      </c>
      <c r="B2004" s="130">
        <v>1316.329956</v>
      </c>
      <c r="C2004" s="125">
        <f t="shared" si="124"/>
        <v>1.6078700115785383E-2</v>
      </c>
      <c r="D2004" s="128">
        <f t="shared" si="125"/>
        <v>16078.700115785383</v>
      </c>
      <c r="E2004" s="128">
        <f t="shared" ca="1" si="126"/>
        <v>-114095.73320934507</v>
      </c>
      <c r="F2004" s="128">
        <f t="shared" ca="1" si="127"/>
        <v>141255.66872669393</v>
      </c>
    </row>
    <row r="2005" spans="1:6" x14ac:dyDescent="0.3">
      <c r="A2005" s="73">
        <v>40934</v>
      </c>
      <c r="B2005" s="130">
        <v>1318.4300539999999</v>
      </c>
      <c r="C2005" s="125">
        <f t="shared" si="124"/>
        <v>2.0077737683797503E-2</v>
      </c>
      <c r="D2005" s="128">
        <f t="shared" si="125"/>
        <v>20077.737683797503</v>
      </c>
      <c r="E2005" s="128">
        <f t="shared" ca="1" si="126"/>
        <v>-114095.73320934507</v>
      </c>
      <c r="F2005" s="128">
        <f t="shared" ca="1" si="127"/>
        <v>141255.66872669393</v>
      </c>
    </row>
    <row r="2006" spans="1:6" x14ac:dyDescent="0.3">
      <c r="A2006" s="73">
        <v>40933</v>
      </c>
      <c r="B2006" s="130">
        <v>1326.0600589999999</v>
      </c>
      <c r="C2006" s="125">
        <f t="shared" si="124"/>
        <v>2.6298761808204896E-2</v>
      </c>
      <c r="D2006" s="128">
        <f t="shared" si="125"/>
        <v>26298.761808204898</v>
      </c>
      <c r="E2006" s="128">
        <f t="shared" ca="1" si="126"/>
        <v>-114095.73320934507</v>
      </c>
      <c r="F2006" s="128">
        <f t="shared" ca="1" si="127"/>
        <v>141255.66872669393</v>
      </c>
    </row>
    <row r="2007" spans="1:6" x14ac:dyDescent="0.3">
      <c r="A2007" s="73">
        <v>40932</v>
      </c>
      <c r="B2007" s="130">
        <v>1314.650024</v>
      </c>
      <c r="C2007" s="125">
        <f t="shared" si="124"/>
        <v>2.6508998437527076E-2</v>
      </c>
      <c r="D2007" s="128">
        <f t="shared" si="125"/>
        <v>26508.998437527076</v>
      </c>
      <c r="E2007" s="128">
        <f t="shared" ca="1" si="126"/>
        <v>-114095.73320934507</v>
      </c>
      <c r="F2007" s="128">
        <f t="shared" ca="1" si="127"/>
        <v>141255.66872669393</v>
      </c>
    </row>
    <row r="2008" spans="1:6" x14ac:dyDescent="0.3">
      <c r="A2008" s="73">
        <v>40931</v>
      </c>
      <c r="B2008" s="130">
        <v>1316</v>
      </c>
      <c r="C2008" s="125">
        <f t="shared" si="124"/>
        <v>2.9887024860241862E-2</v>
      </c>
      <c r="D2008" s="128">
        <f t="shared" si="125"/>
        <v>29887.024860241861</v>
      </c>
      <c r="E2008" s="128">
        <f t="shared" ca="1" si="126"/>
        <v>-114095.73320934507</v>
      </c>
      <c r="F2008" s="128">
        <f t="shared" ca="1" si="127"/>
        <v>141255.66872669393</v>
      </c>
    </row>
    <row r="2009" spans="1:6" x14ac:dyDescent="0.3">
      <c r="A2009" s="73">
        <v>40928</v>
      </c>
      <c r="B2009" s="130">
        <v>1315.380005</v>
      </c>
      <c r="C2009" s="125">
        <f t="shared" si="124"/>
        <v>2.6790270884559764E-2</v>
      </c>
      <c r="D2009" s="128">
        <f t="shared" si="125"/>
        <v>26790.270884559763</v>
      </c>
      <c r="E2009" s="128">
        <f t="shared" ca="1" si="126"/>
        <v>-114095.73320934507</v>
      </c>
      <c r="F2009" s="128">
        <f t="shared" ca="1" si="127"/>
        <v>141255.66872669393</v>
      </c>
    </row>
    <row r="2010" spans="1:6" x14ac:dyDescent="0.3">
      <c r="A2010" s="73">
        <v>40927</v>
      </c>
      <c r="B2010" s="130">
        <v>1314.5</v>
      </c>
      <c r="C2010" s="125">
        <f t="shared" si="124"/>
        <v>2.9123893817371904E-2</v>
      </c>
      <c r="D2010" s="128">
        <f t="shared" si="125"/>
        <v>29123.893817371903</v>
      </c>
      <c r="E2010" s="128">
        <f t="shared" ca="1" si="126"/>
        <v>-114095.73320934507</v>
      </c>
      <c r="F2010" s="128">
        <f t="shared" ca="1" si="127"/>
        <v>141255.66872669393</v>
      </c>
    </row>
    <row r="2011" spans="1:6" x14ac:dyDescent="0.3">
      <c r="A2011" s="73">
        <v>40926</v>
      </c>
      <c r="B2011" s="130">
        <v>1308.040039</v>
      </c>
      <c r="C2011" s="125">
        <f t="shared" si="124"/>
        <v>2.4258827751812095E-2</v>
      </c>
      <c r="D2011" s="128">
        <f t="shared" si="125"/>
        <v>24258.827751812096</v>
      </c>
      <c r="E2011" s="128">
        <f t="shared" ca="1" si="126"/>
        <v>-114095.73320934507</v>
      </c>
      <c r="F2011" s="128">
        <f t="shared" ca="1" si="127"/>
        <v>141255.66872669393</v>
      </c>
    </row>
    <row r="2012" spans="1:6" x14ac:dyDescent="0.3">
      <c r="A2012" s="73">
        <v>40925</v>
      </c>
      <c r="B2012" s="130">
        <v>1293.670044</v>
      </c>
      <c r="C2012" s="125">
        <f t="shared" si="124"/>
        <v>2.8681670394688386E-2</v>
      </c>
      <c r="D2012" s="128">
        <f t="shared" si="125"/>
        <v>28681.670394688386</v>
      </c>
      <c r="E2012" s="128">
        <f t="shared" ca="1" si="126"/>
        <v>-114095.73320934507</v>
      </c>
      <c r="F2012" s="128">
        <f t="shared" ca="1" si="127"/>
        <v>141255.66872669393</v>
      </c>
    </row>
    <row r="2013" spans="1:6" x14ac:dyDescent="0.3">
      <c r="A2013" s="73">
        <v>40921</v>
      </c>
      <c r="B2013" s="130">
        <v>1289.089966</v>
      </c>
      <c r="C2013" s="125">
        <f t="shared" si="124"/>
        <v>2.0640960228009764E-2</v>
      </c>
      <c r="D2013" s="128">
        <f t="shared" si="125"/>
        <v>20640.960228009764</v>
      </c>
      <c r="E2013" s="128">
        <f t="shared" ca="1" si="126"/>
        <v>-114095.73320934507</v>
      </c>
      <c r="F2013" s="128">
        <f t="shared" ca="1" si="127"/>
        <v>141255.66872669393</v>
      </c>
    </row>
    <row r="2014" spans="1:6" x14ac:dyDescent="0.3">
      <c r="A2014" s="73">
        <v>40920</v>
      </c>
      <c r="B2014" s="130">
        <v>1295.5</v>
      </c>
      <c r="C2014" s="125">
        <f t="shared" si="124"/>
        <v>3.669855674395972E-2</v>
      </c>
      <c r="D2014" s="128">
        <f t="shared" si="125"/>
        <v>36698.556743959722</v>
      </c>
      <c r="E2014" s="128">
        <f t="shared" ca="1" si="126"/>
        <v>-114095.73320934507</v>
      </c>
      <c r="F2014" s="128">
        <f t="shared" ca="1" si="127"/>
        <v>141255.66872669393</v>
      </c>
    </row>
    <row r="2015" spans="1:6" x14ac:dyDescent="0.3">
      <c r="A2015" s="73">
        <v>40919</v>
      </c>
      <c r="B2015" s="130">
        <v>1292.4799800000001</v>
      </c>
      <c r="C2015" s="125">
        <f t="shared" si="124"/>
        <v>2.1376073623742275E-2</v>
      </c>
      <c r="D2015" s="128">
        <f t="shared" si="125"/>
        <v>21376.073623742275</v>
      </c>
      <c r="E2015" s="128">
        <f t="shared" ca="1" si="126"/>
        <v>-114095.73320934507</v>
      </c>
      <c r="F2015" s="128">
        <f t="shared" ca="1" si="127"/>
        <v>141255.66872669393</v>
      </c>
    </row>
    <row r="2016" spans="1:6" x14ac:dyDescent="0.3">
      <c r="A2016" s="73">
        <v>40918</v>
      </c>
      <c r="B2016" s="130">
        <v>1292.079956</v>
      </c>
      <c r="C2016" s="125">
        <f t="shared" si="124"/>
        <v>2.1140730821360476E-2</v>
      </c>
      <c r="D2016" s="128">
        <f t="shared" si="125"/>
        <v>21140.730821360477</v>
      </c>
      <c r="E2016" s="128">
        <f t="shared" ca="1" si="126"/>
        <v>-114095.73320934507</v>
      </c>
      <c r="F2016" s="128">
        <f t="shared" ca="1" si="127"/>
        <v>141255.66872669393</v>
      </c>
    </row>
    <row r="2017" spans="1:6" x14ac:dyDescent="0.3">
      <c r="A2017" s="73">
        <v>40917</v>
      </c>
      <c r="B2017" s="130">
        <v>1280.6999510000001</v>
      </c>
      <c r="C2017" s="125">
        <f t="shared" si="124"/>
        <v>2.1291826953748094E-2</v>
      </c>
      <c r="D2017" s="128">
        <f t="shared" si="125"/>
        <v>21291.826953748096</v>
      </c>
      <c r="E2017" s="128">
        <f t="shared" ca="1" si="126"/>
        <v>-114095.73320934507</v>
      </c>
      <c r="F2017" s="128">
        <f t="shared" ca="1" si="127"/>
        <v>141255.66872669393</v>
      </c>
    </row>
    <row r="2018" spans="1:6" x14ac:dyDescent="0.3">
      <c r="A2018" s="73">
        <v>40914</v>
      </c>
      <c r="B2018" s="130">
        <v>1277.8100589999999</v>
      </c>
      <c r="C2018" s="125">
        <f t="shared" si="124"/>
        <v>2.7409777759369813E-2</v>
      </c>
      <c r="D2018" s="128">
        <f t="shared" si="125"/>
        <v>27409.777759369812</v>
      </c>
      <c r="E2018" s="128">
        <f t="shared" ca="1" si="126"/>
        <v>-114095.73320934507</v>
      </c>
      <c r="F2018" s="128">
        <f t="shared" ca="1" si="127"/>
        <v>141255.66872669393</v>
      </c>
    </row>
    <row r="2019" spans="1:6" x14ac:dyDescent="0.3">
      <c r="A2019" s="73">
        <v>40913</v>
      </c>
      <c r="B2019" s="130">
        <v>1281.0600589999999</v>
      </c>
      <c r="C2019" s="125">
        <f t="shared" si="124"/>
        <v>3.2030942101412885E-2</v>
      </c>
      <c r="D2019" s="128">
        <f t="shared" si="125"/>
        <v>32030.942101412886</v>
      </c>
      <c r="E2019" s="128">
        <f t="shared" ca="1" si="126"/>
        <v>-114095.73320934507</v>
      </c>
      <c r="F2019" s="128">
        <f t="shared" ca="1" si="127"/>
        <v>141255.66872669393</v>
      </c>
    </row>
    <row r="2020" spans="1:6" x14ac:dyDescent="0.3">
      <c r="A2020" s="73">
        <v>40912</v>
      </c>
      <c r="B2020" s="130">
        <v>1277.3000489999999</v>
      </c>
      <c r="C2020" s="125">
        <f t="shared" si="124"/>
        <v>5.9692267335308635E-2</v>
      </c>
      <c r="D2020" s="128">
        <f t="shared" si="125"/>
        <v>59692.267335308636</v>
      </c>
      <c r="E2020" s="128">
        <f t="shared" ca="1" si="126"/>
        <v>-114095.73320934507</v>
      </c>
      <c r="F2020" s="128">
        <f t="shared" ca="1" si="127"/>
        <v>141255.66872669393</v>
      </c>
    </row>
    <row r="2021" spans="1:6" x14ac:dyDescent="0.3">
      <c r="A2021" s="73">
        <v>40911</v>
      </c>
      <c r="B2021" s="130">
        <v>1277.0600589999999</v>
      </c>
      <c r="C2021" s="125">
        <f t="shared" si="124"/>
        <v>4.7062315235296026E-2</v>
      </c>
      <c r="D2021" s="128">
        <f t="shared" si="125"/>
        <v>47062.315235296024</v>
      </c>
      <c r="E2021" s="128">
        <f t="shared" ca="1" si="126"/>
        <v>-114095.73320934507</v>
      </c>
      <c r="F2021" s="128">
        <f t="shared" ca="1" si="127"/>
        <v>141255.66872669393</v>
      </c>
    </row>
    <row r="2022" spans="1:6" x14ac:dyDescent="0.3">
      <c r="A2022" s="73">
        <v>40907</v>
      </c>
      <c r="B2022" s="130">
        <v>1257.599976</v>
      </c>
      <c r="C2022" s="125">
        <f t="shared" si="124"/>
        <v>3.4423175817396734E-2</v>
      </c>
      <c r="D2022" s="128">
        <f t="shared" si="125"/>
        <v>34423.175817396732</v>
      </c>
      <c r="E2022" s="128">
        <f t="shared" ca="1" si="126"/>
        <v>-114095.73320934507</v>
      </c>
      <c r="F2022" s="128">
        <f t="shared" ca="1" si="127"/>
        <v>141255.66872669393</v>
      </c>
    </row>
    <row r="2023" spans="1:6" x14ac:dyDescent="0.3">
      <c r="A2023" s="73">
        <v>40906</v>
      </c>
      <c r="B2023" s="130">
        <v>1263.0200199999999</v>
      </c>
      <c r="C2023" s="125">
        <f t="shared" si="124"/>
        <v>4.2250562196968433E-2</v>
      </c>
      <c r="D2023" s="128">
        <f t="shared" si="125"/>
        <v>42250.562196968436</v>
      </c>
      <c r="E2023" s="128">
        <f t="shared" ca="1" si="126"/>
        <v>-114095.73320934507</v>
      </c>
      <c r="F2023" s="128">
        <f t="shared" ca="1" si="127"/>
        <v>141255.66872669393</v>
      </c>
    </row>
    <row r="2024" spans="1:6" x14ac:dyDescent="0.3">
      <c r="A2024" s="73">
        <v>40905</v>
      </c>
      <c r="B2024" s="130">
        <v>1249.6400149999999</v>
      </c>
      <c r="C2024" s="125">
        <f t="shared" si="124"/>
        <v>1.9506771793246003E-2</v>
      </c>
      <c r="D2024" s="128">
        <f t="shared" si="125"/>
        <v>19506.771793246004</v>
      </c>
      <c r="E2024" s="128">
        <f t="shared" ca="1" si="126"/>
        <v>-114095.73320934507</v>
      </c>
      <c r="F2024" s="128">
        <f t="shared" ca="1" si="127"/>
        <v>141255.66872669393</v>
      </c>
    </row>
    <row r="2025" spans="1:6" x14ac:dyDescent="0.3">
      <c r="A2025" s="73">
        <v>40904</v>
      </c>
      <c r="B2025" s="130">
        <v>1265.4300539999999</v>
      </c>
      <c r="C2025" s="125">
        <f t="shared" si="124"/>
        <v>2.3421582148556608E-2</v>
      </c>
      <c r="D2025" s="128">
        <f t="shared" si="125"/>
        <v>23421.582148556608</v>
      </c>
      <c r="E2025" s="128">
        <f t="shared" ca="1" si="126"/>
        <v>-114095.73320934507</v>
      </c>
      <c r="F2025" s="128">
        <f t="shared" ca="1" si="127"/>
        <v>141255.66872669393</v>
      </c>
    </row>
    <row r="2026" spans="1:6" x14ac:dyDescent="0.3">
      <c r="A2026" s="73">
        <v>40900</v>
      </c>
      <c r="B2026" s="130">
        <v>1265.329956</v>
      </c>
      <c r="C2026" s="125">
        <f t="shared" si="124"/>
        <v>8.0784705714909144E-3</v>
      </c>
      <c r="D2026" s="128">
        <f t="shared" si="125"/>
        <v>8078.4705714909142</v>
      </c>
      <c r="E2026" s="128">
        <f t="shared" ca="1" si="126"/>
        <v>-114095.73320934507</v>
      </c>
      <c r="F2026" s="128">
        <f t="shared" ca="1" si="127"/>
        <v>141255.66872669393</v>
      </c>
    </row>
    <row r="2027" spans="1:6" x14ac:dyDescent="0.3">
      <c r="A2027" s="73">
        <v>40899</v>
      </c>
      <c r="B2027" s="130">
        <v>1254</v>
      </c>
      <c r="C2027" s="125">
        <f t="shared" si="124"/>
        <v>1.5919329511130398E-2</v>
      </c>
      <c r="D2027" s="128">
        <f t="shared" si="125"/>
        <v>15919.329511130398</v>
      </c>
      <c r="E2027" s="128">
        <f t="shared" ca="1" si="126"/>
        <v>-114095.73320934507</v>
      </c>
      <c r="F2027" s="128">
        <f t="shared" ca="1" si="127"/>
        <v>141255.66872669393</v>
      </c>
    </row>
    <row r="2028" spans="1:6" x14ac:dyDescent="0.3">
      <c r="A2028" s="73">
        <v>40898</v>
      </c>
      <c r="B2028" s="130">
        <v>1243.719971</v>
      </c>
      <c r="C2028" s="125">
        <f t="shared" si="124"/>
        <v>-1.3711262292041559E-2</v>
      </c>
      <c r="D2028" s="128">
        <f t="shared" si="125"/>
        <v>-13711.26229204156</v>
      </c>
      <c r="E2028" s="128">
        <f t="shared" ca="1" si="126"/>
        <v>-114095.73320934507</v>
      </c>
      <c r="F2028" s="128">
        <f t="shared" ca="1" si="127"/>
        <v>141255.66872669393</v>
      </c>
    </row>
    <row r="2029" spans="1:6" x14ac:dyDescent="0.3">
      <c r="A2029" s="73">
        <v>40897</v>
      </c>
      <c r="B2029" s="130">
        <v>1241.3000489999999</v>
      </c>
      <c r="C2029" s="125">
        <f t="shared" si="124"/>
        <v>-1.3643489630790762E-2</v>
      </c>
      <c r="D2029" s="128">
        <f t="shared" si="125"/>
        <v>-13643.489630790762</v>
      </c>
      <c r="E2029" s="128">
        <f t="shared" ca="1" si="126"/>
        <v>-114095.73320934507</v>
      </c>
      <c r="F2029" s="128">
        <f t="shared" ca="1" si="127"/>
        <v>141255.66872669393</v>
      </c>
    </row>
    <row r="2030" spans="1:6" x14ac:dyDescent="0.3">
      <c r="A2030" s="73">
        <v>40896</v>
      </c>
      <c r="B2030" s="130">
        <v>1205.349976</v>
      </c>
      <c r="C2030" s="125">
        <f t="shared" si="124"/>
        <v>-4.1150906712890123E-2</v>
      </c>
      <c r="D2030" s="128">
        <f t="shared" si="125"/>
        <v>-41150.906712890122</v>
      </c>
      <c r="E2030" s="128">
        <f t="shared" ca="1" si="126"/>
        <v>-114095.73320934507</v>
      </c>
      <c r="F2030" s="128">
        <f t="shared" ca="1" si="127"/>
        <v>141255.66872669393</v>
      </c>
    </row>
    <row r="2031" spans="1:6" x14ac:dyDescent="0.3">
      <c r="A2031" s="73">
        <v>40893</v>
      </c>
      <c r="B2031" s="130">
        <v>1219.660034</v>
      </c>
      <c r="C2031" s="125">
        <f t="shared" si="124"/>
        <v>-1.9786538742236792E-2</v>
      </c>
      <c r="D2031" s="128">
        <f t="shared" si="125"/>
        <v>-19786.538742236793</v>
      </c>
      <c r="E2031" s="128">
        <f t="shared" ca="1" si="126"/>
        <v>-114095.73320934507</v>
      </c>
      <c r="F2031" s="128">
        <f t="shared" ca="1" si="127"/>
        <v>141255.66872669393</v>
      </c>
    </row>
    <row r="2032" spans="1:6" x14ac:dyDescent="0.3">
      <c r="A2032" s="73">
        <v>40892</v>
      </c>
      <c r="B2032" s="130">
        <v>1215.75</v>
      </c>
      <c r="C2032" s="125">
        <f t="shared" si="124"/>
        <v>-2.3164406481892663E-2</v>
      </c>
      <c r="D2032" s="128">
        <f t="shared" si="125"/>
        <v>-23164.406481892664</v>
      </c>
      <c r="E2032" s="128">
        <f t="shared" ca="1" si="126"/>
        <v>-114095.73320934507</v>
      </c>
      <c r="F2032" s="128">
        <f t="shared" ca="1" si="127"/>
        <v>141255.66872669393</v>
      </c>
    </row>
    <row r="2033" spans="1:6" x14ac:dyDescent="0.3">
      <c r="A2033" s="73">
        <v>40891</v>
      </c>
      <c r="B2033" s="130">
        <v>1211.8199460000001</v>
      </c>
      <c r="C2033" s="125">
        <f t="shared" si="124"/>
        <v>-2.8180547971900727E-2</v>
      </c>
      <c r="D2033" s="128">
        <f t="shared" si="125"/>
        <v>-28180.547971900727</v>
      </c>
      <c r="E2033" s="128">
        <f t="shared" ca="1" si="126"/>
        <v>-114095.73320934507</v>
      </c>
      <c r="F2033" s="128">
        <f t="shared" ca="1" si="127"/>
        <v>141255.66872669393</v>
      </c>
    </row>
    <row r="2034" spans="1:6" x14ac:dyDescent="0.3">
      <c r="A2034" s="73">
        <v>40890</v>
      </c>
      <c r="B2034" s="130">
        <v>1225.7299800000001</v>
      </c>
      <c r="C2034" s="125">
        <f t="shared" si="124"/>
        <v>2.5552456519544853E-2</v>
      </c>
      <c r="D2034" s="128">
        <f t="shared" si="125"/>
        <v>25552.456519544852</v>
      </c>
      <c r="E2034" s="128">
        <f t="shared" ca="1" si="126"/>
        <v>-114095.73320934507</v>
      </c>
      <c r="F2034" s="128">
        <f t="shared" ca="1" si="127"/>
        <v>141255.66872669393</v>
      </c>
    </row>
    <row r="2035" spans="1:6" x14ac:dyDescent="0.3">
      <c r="A2035" s="73">
        <v>40889</v>
      </c>
      <c r="B2035" s="130">
        <v>1236.469971</v>
      </c>
      <c r="C2035" s="125">
        <f t="shared" si="124"/>
        <v>3.6828577581987876E-2</v>
      </c>
      <c r="D2035" s="128">
        <f t="shared" si="125"/>
        <v>36828.577581987876</v>
      </c>
      <c r="E2035" s="128">
        <f t="shared" ca="1" si="126"/>
        <v>-114095.73320934507</v>
      </c>
      <c r="F2035" s="128">
        <f t="shared" ca="1" si="127"/>
        <v>141255.66872669393</v>
      </c>
    </row>
    <row r="2036" spans="1:6" x14ac:dyDescent="0.3">
      <c r="A2036" s="73">
        <v>40886</v>
      </c>
      <c r="B2036" s="130">
        <v>1255.1899410000001</v>
      </c>
      <c r="C2036" s="125">
        <f t="shared" si="124"/>
        <v>8.3302315011779315E-2</v>
      </c>
      <c r="D2036" s="128">
        <f t="shared" si="125"/>
        <v>83302.315011779312</v>
      </c>
      <c r="E2036" s="128">
        <f t="shared" ca="1" si="126"/>
        <v>-114095.73320934507</v>
      </c>
      <c r="F2036" s="128">
        <f t="shared" ca="1" si="127"/>
        <v>141255.66872669393</v>
      </c>
    </row>
    <row r="2037" spans="1:6" x14ac:dyDescent="0.3">
      <c r="A2037" s="73">
        <v>40885</v>
      </c>
      <c r="B2037" s="130">
        <v>1234.349976</v>
      </c>
      <c r="C2037" s="125">
        <f t="shared" si="124"/>
        <v>6.2455292750190239E-2</v>
      </c>
      <c r="D2037" s="128">
        <f t="shared" si="125"/>
        <v>62455.292750190238</v>
      </c>
      <c r="E2037" s="128">
        <f t="shared" ca="1" si="126"/>
        <v>-114095.73320934507</v>
      </c>
      <c r="F2037" s="128">
        <f t="shared" ca="1" si="127"/>
        <v>141255.66872669393</v>
      </c>
    </row>
    <row r="2038" spans="1:6" x14ac:dyDescent="0.3">
      <c r="A2038" s="73">
        <v>40884</v>
      </c>
      <c r="B2038" s="130">
        <v>1261.01001</v>
      </c>
      <c r="C2038" s="125">
        <f t="shared" si="124"/>
        <v>6.1420464466349411E-2</v>
      </c>
      <c r="D2038" s="128">
        <f t="shared" si="125"/>
        <v>61420.464466349411</v>
      </c>
      <c r="E2038" s="128">
        <f t="shared" ca="1" si="126"/>
        <v>-114095.73320934507</v>
      </c>
      <c r="F2038" s="128">
        <f t="shared" ca="1" si="127"/>
        <v>141255.66872669393</v>
      </c>
    </row>
    <row r="2039" spans="1:6" x14ac:dyDescent="0.3">
      <c r="A2039" s="73">
        <v>40883</v>
      </c>
      <c r="B2039" s="130">
        <v>1258.469971</v>
      </c>
      <c r="C2039" s="125">
        <f t="shared" si="124"/>
        <v>5.4896135809420654E-2</v>
      </c>
      <c r="D2039" s="128">
        <f t="shared" si="125"/>
        <v>54896.135809420652</v>
      </c>
      <c r="E2039" s="128">
        <f t="shared" ca="1" si="126"/>
        <v>-114095.73320934507</v>
      </c>
      <c r="F2039" s="128">
        <f t="shared" ca="1" si="127"/>
        <v>141255.66872669393</v>
      </c>
    </row>
    <row r="2040" spans="1:6" x14ac:dyDescent="0.3">
      <c r="A2040" s="73">
        <v>40882</v>
      </c>
      <c r="B2040" s="130">
        <v>1257.079956</v>
      </c>
      <c r="C2040" s="125">
        <f t="shared" si="124"/>
        <v>3.4080476438175911E-2</v>
      </c>
      <c r="D2040" s="128">
        <f t="shared" si="125"/>
        <v>34080.476438175909</v>
      </c>
      <c r="E2040" s="128">
        <f t="shared" ca="1" si="126"/>
        <v>-114095.73320934507</v>
      </c>
      <c r="F2040" s="128">
        <f t="shared" ca="1" si="127"/>
        <v>141255.66872669393</v>
      </c>
    </row>
    <row r="2041" spans="1:6" x14ac:dyDescent="0.3">
      <c r="A2041" s="73">
        <v>40879</v>
      </c>
      <c r="B2041" s="130">
        <v>1244.280029</v>
      </c>
      <c r="C2041" s="125">
        <f t="shared" si="124"/>
        <v>2.3147216074156596E-2</v>
      </c>
      <c r="D2041" s="128">
        <f t="shared" si="125"/>
        <v>23147.216074156597</v>
      </c>
      <c r="E2041" s="128">
        <f t="shared" ca="1" si="126"/>
        <v>-114095.73320934507</v>
      </c>
      <c r="F2041" s="128">
        <f t="shared" ca="1" si="127"/>
        <v>141255.66872669393</v>
      </c>
    </row>
    <row r="2042" spans="1:6" x14ac:dyDescent="0.3">
      <c r="A2042" s="73">
        <v>40878</v>
      </c>
      <c r="B2042" s="130">
        <v>1244.579956</v>
      </c>
      <c r="C2042" s="125">
        <f t="shared" si="124"/>
        <v>6.2008729731106715E-3</v>
      </c>
      <c r="D2042" s="128">
        <f t="shared" si="125"/>
        <v>6200.8729731106714</v>
      </c>
      <c r="E2042" s="128">
        <f t="shared" ca="1" si="126"/>
        <v>-114095.73320934507</v>
      </c>
      <c r="F2042" s="128">
        <f t="shared" ca="1" si="127"/>
        <v>141255.66872669393</v>
      </c>
    </row>
    <row r="2043" spans="1:6" x14ac:dyDescent="0.3">
      <c r="A2043" s="73">
        <v>40877</v>
      </c>
      <c r="B2043" s="130">
        <v>1246.959961</v>
      </c>
      <c r="C2043" s="125">
        <f t="shared" si="124"/>
        <v>-8.6261816101439459E-3</v>
      </c>
      <c r="D2043" s="128">
        <f t="shared" si="125"/>
        <v>-8626.1816101439454</v>
      </c>
      <c r="E2043" s="128">
        <f t="shared" ca="1" si="126"/>
        <v>-114095.73320934507</v>
      </c>
      <c r="F2043" s="128">
        <f t="shared" ca="1" si="127"/>
        <v>141255.66872669393</v>
      </c>
    </row>
    <row r="2044" spans="1:6" x14ac:dyDescent="0.3">
      <c r="A2044" s="73">
        <v>40876</v>
      </c>
      <c r="B2044" s="130">
        <v>1195.1899410000001</v>
      </c>
      <c r="C2044" s="125">
        <f t="shared" si="124"/>
        <v>-4.5207693595501475E-2</v>
      </c>
      <c r="D2044" s="128">
        <f t="shared" si="125"/>
        <v>-45207.693595501478</v>
      </c>
      <c r="E2044" s="128">
        <f t="shared" ca="1" si="126"/>
        <v>-114095.73320934507</v>
      </c>
      <c r="F2044" s="128">
        <f t="shared" ca="1" si="127"/>
        <v>141255.66872669393</v>
      </c>
    </row>
    <row r="2045" spans="1:6" x14ac:dyDescent="0.3">
      <c r="A2045" s="73">
        <v>40875</v>
      </c>
      <c r="B2045" s="130">
        <v>1192.5500489999999</v>
      </c>
      <c r="C2045" s="125">
        <f t="shared" si="124"/>
        <v>-5.6414865968237415E-2</v>
      </c>
      <c r="D2045" s="128">
        <f t="shared" si="125"/>
        <v>-56414.865968237413</v>
      </c>
      <c r="E2045" s="128">
        <f t="shared" ca="1" si="126"/>
        <v>-114095.73320934507</v>
      </c>
      <c r="F2045" s="128">
        <f t="shared" ca="1" si="127"/>
        <v>141255.66872669393</v>
      </c>
    </row>
    <row r="2046" spans="1:6" x14ac:dyDescent="0.3">
      <c r="A2046" s="73">
        <v>40872</v>
      </c>
      <c r="B2046" s="130">
        <v>1158.670044</v>
      </c>
      <c r="C2046" s="125">
        <f t="shared" si="124"/>
        <v>-6.5362515288185263E-2</v>
      </c>
      <c r="D2046" s="128">
        <f t="shared" si="125"/>
        <v>-65362.515288185263</v>
      </c>
      <c r="E2046" s="128">
        <f t="shared" ca="1" si="126"/>
        <v>-114095.73320934507</v>
      </c>
      <c r="F2046" s="128">
        <f t="shared" ca="1" si="127"/>
        <v>141255.66872669393</v>
      </c>
    </row>
    <row r="2047" spans="1:6" x14ac:dyDescent="0.3">
      <c r="A2047" s="73">
        <v>40870</v>
      </c>
      <c r="B2047" s="130">
        <v>1161.790039</v>
      </c>
      <c r="C2047" s="125">
        <f t="shared" si="124"/>
        <v>-5.4763598010191483E-2</v>
      </c>
      <c r="D2047" s="128">
        <f t="shared" si="125"/>
        <v>-54763.598010191483</v>
      </c>
      <c r="E2047" s="128">
        <f t="shared" ca="1" si="126"/>
        <v>-114095.73320934507</v>
      </c>
      <c r="F2047" s="128">
        <f t="shared" ca="1" si="127"/>
        <v>141255.66872669393</v>
      </c>
    </row>
    <row r="2048" spans="1:6" x14ac:dyDescent="0.3">
      <c r="A2048" s="73">
        <v>40869</v>
      </c>
      <c r="B2048" s="130">
        <v>1188.040039</v>
      </c>
      <c r="C2048" s="125">
        <f t="shared" si="124"/>
        <v>-6.8875793129244078E-2</v>
      </c>
      <c r="D2048" s="128">
        <f t="shared" si="125"/>
        <v>-68875.793129244077</v>
      </c>
      <c r="E2048" s="128">
        <f t="shared" ca="1" si="126"/>
        <v>-114095.73320934507</v>
      </c>
      <c r="F2048" s="128">
        <f t="shared" ca="1" si="127"/>
        <v>141255.66872669393</v>
      </c>
    </row>
    <row r="2049" spans="1:6" x14ac:dyDescent="0.3">
      <c r="A2049" s="73">
        <v>40868</v>
      </c>
      <c r="B2049" s="130">
        <v>1192.9799800000001</v>
      </c>
      <c r="C2049" s="125">
        <f t="shared" si="124"/>
        <v>-5.4031349332463785E-2</v>
      </c>
      <c r="D2049" s="128">
        <f t="shared" si="125"/>
        <v>-54031.349332463782</v>
      </c>
      <c r="E2049" s="128">
        <f t="shared" ca="1" si="126"/>
        <v>-114095.73320934507</v>
      </c>
      <c r="F2049" s="128">
        <f t="shared" ca="1" si="127"/>
        <v>141255.66872669393</v>
      </c>
    </row>
    <row r="2050" spans="1:6" x14ac:dyDescent="0.3">
      <c r="A2050" s="73">
        <v>40865</v>
      </c>
      <c r="B2050" s="130">
        <v>1215.650024</v>
      </c>
      <c r="C2050" s="125">
        <f t="shared" si="124"/>
        <v>-2.9986480214908351E-2</v>
      </c>
      <c r="D2050" s="128">
        <f t="shared" si="125"/>
        <v>-29986.480214908352</v>
      </c>
      <c r="E2050" s="128">
        <f t="shared" ca="1" si="126"/>
        <v>-114095.73320934507</v>
      </c>
      <c r="F2050" s="128">
        <f t="shared" ca="1" si="127"/>
        <v>141255.66872669393</v>
      </c>
    </row>
    <row r="2051" spans="1:6" x14ac:dyDescent="0.3">
      <c r="A2051" s="73">
        <v>40864</v>
      </c>
      <c r="B2051" s="130">
        <v>1216.130005</v>
      </c>
      <c r="C2051" s="125">
        <f t="shared" si="124"/>
        <v>-3.5697591994019562E-2</v>
      </c>
      <c r="D2051" s="128">
        <f t="shared" si="125"/>
        <v>-35697.59199401956</v>
      </c>
      <c r="E2051" s="128">
        <f t="shared" ca="1" si="126"/>
        <v>-114095.73320934507</v>
      </c>
      <c r="F2051" s="128">
        <f t="shared" ca="1" si="127"/>
        <v>141255.66872669393</v>
      </c>
    </row>
    <row r="2052" spans="1:6" x14ac:dyDescent="0.3">
      <c r="A2052" s="73">
        <v>40863</v>
      </c>
      <c r="B2052" s="130">
        <v>1236.910034</v>
      </c>
      <c r="C2052" s="125">
        <f t="shared" si="124"/>
        <v>-7.9973340399586146E-4</v>
      </c>
      <c r="D2052" s="128">
        <f t="shared" si="125"/>
        <v>-799.73340399586141</v>
      </c>
      <c r="E2052" s="128">
        <f t="shared" ca="1" si="126"/>
        <v>-114095.73320934507</v>
      </c>
      <c r="F2052" s="128">
        <f t="shared" ca="1" si="127"/>
        <v>141255.66872669393</v>
      </c>
    </row>
    <row r="2053" spans="1:6" x14ac:dyDescent="0.3">
      <c r="A2053" s="73">
        <v>40862</v>
      </c>
      <c r="B2053" s="130">
        <v>1257.8100589999999</v>
      </c>
      <c r="C2053" s="125">
        <f t="shared" si="124"/>
        <v>3.2447408690140955E-2</v>
      </c>
      <c r="D2053" s="128">
        <f t="shared" si="125"/>
        <v>32447.408690140954</v>
      </c>
      <c r="E2053" s="128">
        <f t="shared" ca="1" si="126"/>
        <v>-114095.73320934507</v>
      </c>
      <c r="F2053" s="128">
        <f t="shared" ca="1" si="127"/>
        <v>141255.66872669393</v>
      </c>
    </row>
    <row r="2054" spans="1:6" x14ac:dyDescent="0.3">
      <c r="A2054" s="73">
        <v>40861</v>
      </c>
      <c r="B2054" s="130">
        <v>1251.780029</v>
      </c>
      <c r="C2054" s="125">
        <f t="shared" si="124"/>
        <v>-1.2128141231724232E-3</v>
      </c>
      <c r="D2054" s="128">
        <f t="shared" si="125"/>
        <v>-1212.8141231724233</v>
      </c>
      <c r="E2054" s="128">
        <f t="shared" ca="1" si="126"/>
        <v>-114095.73320934507</v>
      </c>
      <c r="F2054" s="128">
        <f t="shared" ca="1" si="127"/>
        <v>141255.66872669393</v>
      </c>
    </row>
    <row r="2055" spans="1:6" x14ac:dyDescent="0.3">
      <c r="A2055" s="73">
        <v>40858</v>
      </c>
      <c r="B2055" s="130">
        <v>1263.849976</v>
      </c>
      <c r="C2055" s="125">
        <f t="shared" si="124"/>
        <v>-1.6528017930224848E-2</v>
      </c>
      <c r="D2055" s="128">
        <f t="shared" si="125"/>
        <v>-16528.017930224847</v>
      </c>
      <c r="E2055" s="128">
        <f t="shared" ca="1" si="126"/>
        <v>-114095.73320934507</v>
      </c>
      <c r="F2055" s="128">
        <f t="shared" ca="1" si="127"/>
        <v>141255.66872669393</v>
      </c>
    </row>
    <row r="2056" spans="1:6" x14ac:dyDescent="0.3">
      <c r="A2056" s="73">
        <v>40857</v>
      </c>
      <c r="B2056" s="130">
        <v>1239.6999510000001</v>
      </c>
      <c r="C2056" s="125">
        <f t="shared" ref="C2056:C2119" si="128">B2056/B2066-1</f>
        <v>-3.4945014509010996E-2</v>
      </c>
      <c r="D2056" s="128">
        <f t="shared" ref="D2056:D2119" si="129">C2056*$B$5</f>
        <v>-34945.014509010995</v>
      </c>
      <c r="E2056" s="128">
        <f t="shared" ref="E2056:E2119" ca="1" si="130">_xlfn.PERCENTILE.INC(OFFSET(D2056,0,0,Window),1-VaRLevel)</f>
        <v>-114095.73320934507</v>
      </c>
      <c r="F2056" s="128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0">
        <v>1229.099976</v>
      </c>
      <c r="C2057" s="125">
        <f t="shared" si="128"/>
        <v>-1.0386492753623244E-2</v>
      </c>
      <c r="D2057" s="128">
        <f t="shared" si="129"/>
        <v>-10386.492753623244</v>
      </c>
      <c r="E2057" s="128">
        <f t="shared" ca="1" si="130"/>
        <v>-114095.73320934507</v>
      </c>
      <c r="F2057" s="128">
        <f t="shared" ca="1" si="131"/>
        <v>141255.66872669393</v>
      </c>
    </row>
    <row r="2058" spans="1:6" x14ac:dyDescent="0.3">
      <c r="A2058" s="73">
        <v>40855</v>
      </c>
      <c r="B2058" s="130">
        <v>1275.920044</v>
      </c>
      <c r="C2058" s="125">
        <f t="shared" si="128"/>
        <v>3.8135139442152965E-2</v>
      </c>
      <c r="D2058" s="128">
        <f t="shared" si="129"/>
        <v>38135.139442152962</v>
      </c>
      <c r="E2058" s="128">
        <f t="shared" ca="1" si="130"/>
        <v>-114095.73320934507</v>
      </c>
      <c r="F2058" s="128">
        <f t="shared" ca="1" si="131"/>
        <v>141255.66872669393</v>
      </c>
    </row>
    <row r="2059" spans="1:6" x14ac:dyDescent="0.3">
      <c r="A2059" s="73">
        <v>40854</v>
      </c>
      <c r="B2059" s="130">
        <v>1261.119995</v>
      </c>
      <c r="C2059" s="125">
        <f t="shared" si="128"/>
        <v>5.5255219113576892E-3</v>
      </c>
      <c r="D2059" s="128">
        <f t="shared" si="129"/>
        <v>5525.5219113576895</v>
      </c>
      <c r="E2059" s="128">
        <f t="shared" ca="1" si="130"/>
        <v>-114095.73320934507</v>
      </c>
      <c r="F2059" s="128">
        <f t="shared" ca="1" si="131"/>
        <v>141255.66872669393</v>
      </c>
    </row>
    <row r="2060" spans="1:6" x14ac:dyDescent="0.3">
      <c r="A2060" s="73">
        <v>40851</v>
      </c>
      <c r="B2060" s="130">
        <v>1253.2299800000001</v>
      </c>
      <c r="C2060" s="125">
        <f t="shared" si="128"/>
        <v>1.2097702402584343E-2</v>
      </c>
      <c r="D2060" s="128">
        <f t="shared" si="129"/>
        <v>12097.702402584342</v>
      </c>
      <c r="E2060" s="128">
        <f t="shared" ca="1" si="130"/>
        <v>-114095.73320934507</v>
      </c>
      <c r="F2060" s="128">
        <f t="shared" ca="1" si="131"/>
        <v>141255.66872669393</v>
      </c>
    </row>
    <row r="2061" spans="1:6" x14ac:dyDescent="0.3">
      <c r="A2061" s="73">
        <v>40850</v>
      </c>
      <c r="B2061" s="130">
        <v>1261.150024</v>
      </c>
      <c r="C2061" s="125">
        <f t="shared" si="128"/>
        <v>3.7650473045888866E-2</v>
      </c>
      <c r="D2061" s="128">
        <f t="shared" si="129"/>
        <v>37650.473045888866</v>
      </c>
      <c r="E2061" s="128">
        <f t="shared" ca="1" si="130"/>
        <v>-114095.73320934507</v>
      </c>
      <c r="F2061" s="128">
        <f t="shared" ca="1" si="131"/>
        <v>141255.66872669393</v>
      </c>
    </row>
    <row r="2062" spans="1:6" x14ac:dyDescent="0.3">
      <c r="A2062" s="73">
        <v>40849</v>
      </c>
      <c r="B2062" s="130">
        <v>1237.900024</v>
      </c>
      <c r="C2062" s="125">
        <f t="shared" si="128"/>
        <v>2.3159337193939367E-2</v>
      </c>
      <c r="D2062" s="128">
        <f t="shared" si="129"/>
        <v>23159.337193939366</v>
      </c>
      <c r="E2062" s="128">
        <f t="shared" ca="1" si="130"/>
        <v>-114095.73320934507</v>
      </c>
      <c r="F2062" s="128">
        <f t="shared" ca="1" si="131"/>
        <v>141255.66872669393</v>
      </c>
    </row>
    <row r="2063" spans="1:6" x14ac:dyDescent="0.3">
      <c r="A2063" s="73">
        <v>40848</v>
      </c>
      <c r="B2063" s="130">
        <v>1218.280029</v>
      </c>
      <c r="C2063" s="125">
        <f t="shared" si="128"/>
        <v>-5.7941013979577738E-3</v>
      </c>
      <c r="D2063" s="128">
        <f t="shared" si="129"/>
        <v>-5794.1013979577738</v>
      </c>
      <c r="E2063" s="128">
        <f t="shared" ca="1" si="130"/>
        <v>-114095.73320934507</v>
      </c>
      <c r="F2063" s="128">
        <f t="shared" ca="1" si="131"/>
        <v>141255.66872669393</v>
      </c>
    </row>
    <row r="2064" spans="1:6" x14ac:dyDescent="0.3">
      <c r="A2064" s="73">
        <v>40847</v>
      </c>
      <c r="B2064" s="130">
        <v>1253.3000489999999</v>
      </c>
      <c r="C2064" s="125">
        <f t="shared" si="128"/>
        <v>4.3668757936005331E-2</v>
      </c>
      <c r="D2064" s="128">
        <f t="shared" si="129"/>
        <v>43668.757936005328</v>
      </c>
      <c r="E2064" s="128">
        <f t="shared" ca="1" si="130"/>
        <v>-114095.73320934507</v>
      </c>
      <c r="F2064" s="128">
        <f t="shared" ca="1" si="131"/>
        <v>141255.66872669393</v>
      </c>
    </row>
    <row r="2065" spans="1:6" x14ac:dyDescent="0.3">
      <c r="A2065" s="73">
        <v>40844</v>
      </c>
      <c r="B2065" s="130">
        <v>1285.089966</v>
      </c>
      <c r="C2065" s="125">
        <f t="shared" si="128"/>
        <v>4.9412869860822717E-2</v>
      </c>
      <c r="D2065" s="128">
        <f t="shared" si="129"/>
        <v>49412.869860822713</v>
      </c>
      <c r="E2065" s="128">
        <f t="shared" ca="1" si="130"/>
        <v>-114095.73320934507</v>
      </c>
      <c r="F2065" s="128">
        <f t="shared" ca="1" si="131"/>
        <v>141255.66872669393</v>
      </c>
    </row>
    <row r="2066" spans="1:6" x14ac:dyDescent="0.3">
      <c r="A2066" s="73">
        <v>40843</v>
      </c>
      <c r="B2066" s="130">
        <v>1284.589966</v>
      </c>
      <c r="C2066" s="125">
        <f t="shared" si="128"/>
        <v>6.723653665815732E-2</v>
      </c>
      <c r="D2066" s="128">
        <f t="shared" si="129"/>
        <v>67236.536658157318</v>
      </c>
      <c r="E2066" s="128">
        <f t="shared" ca="1" si="130"/>
        <v>-114095.73320934507</v>
      </c>
      <c r="F2066" s="128">
        <f t="shared" ca="1" si="131"/>
        <v>141255.66872669393</v>
      </c>
    </row>
    <row r="2067" spans="1:6" x14ac:dyDescent="0.3">
      <c r="A2067" s="73">
        <v>40842</v>
      </c>
      <c r="B2067" s="130">
        <v>1242</v>
      </c>
      <c r="C2067" s="125">
        <f t="shared" si="128"/>
        <v>2.8784427417684721E-2</v>
      </c>
      <c r="D2067" s="128">
        <f t="shared" si="129"/>
        <v>28784.427417684721</v>
      </c>
      <c r="E2067" s="128">
        <f t="shared" ca="1" si="130"/>
        <v>-114095.73320934507</v>
      </c>
      <c r="F2067" s="128">
        <f t="shared" ca="1" si="131"/>
        <v>141255.66872669393</v>
      </c>
    </row>
    <row r="2068" spans="1:6" x14ac:dyDescent="0.3">
      <c r="A2068" s="73">
        <v>40841</v>
      </c>
      <c r="B2068" s="130">
        <v>1229.0500489999999</v>
      </c>
      <c r="C2068" s="125">
        <f t="shared" si="128"/>
        <v>2.8029182550865617E-2</v>
      </c>
      <c r="D2068" s="128">
        <f t="shared" si="129"/>
        <v>28029.182550865618</v>
      </c>
      <c r="E2068" s="128">
        <f t="shared" ca="1" si="130"/>
        <v>-114095.73320934507</v>
      </c>
      <c r="F2068" s="128">
        <f t="shared" ca="1" si="131"/>
        <v>141255.66872669393</v>
      </c>
    </row>
    <row r="2069" spans="1:6" x14ac:dyDescent="0.3">
      <c r="A2069" s="73">
        <v>40840</v>
      </c>
      <c r="B2069" s="130">
        <v>1254.1899410000001</v>
      </c>
      <c r="C2069" s="125">
        <f t="shared" si="128"/>
        <v>4.9627936676665652E-2</v>
      </c>
      <c r="D2069" s="128">
        <f t="shared" si="129"/>
        <v>49627.936676665653</v>
      </c>
      <c r="E2069" s="128">
        <f t="shared" ca="1" si="130"/>
        <v>-114095.73320934507</v>
      </c>
      <c r="F2069" s="128">
        <f t="shared" ca="1" si="131"/>
        <v>141255.66872669393</v>
      </c>
    </row>
    <row r="2070" spans="1:6" x14ac:dyDescent="0.3">
      <c r="A2070" s="73">
        <v>40837</v>
      </c>
      <c r="B2070" s="130">
        <v>1238.25</v>
      </c>
      <c r="C2070" s="125">
        <f t="shared" si="128"/>
        <v>7.1651153475148499E-2</v>
      </c>
      <c r="D2070" s="128">
        <f t="shared" si="129"/>
        <v>71651.153475148501</v>
      </c>
      <c r="E2070" s="128">
        <f t="shared" ca="1" si="130"/>
        <v>-114095.73320934507</v>
      </c>
      <c r="F2070" s="128">
        <f t="shared" ca="1" si="131"/>
        <v>141255.66872669393</v>
      </c>
    </row>
    <row r="2071" spans="1:6" x14ac:dyDescent="0.3">
      <c r="A2071" s="73">
        <v>40836</v>
      </c>
      <c r="B2071" s="130">
        <v>1215.3900149999999</v>
      </c>
      <c r="C2071" s="125">
        <f t="shared" si="128"/>
        <v>4.3280123312294361E-2</v>
      </c>
      <c r="D2071" s="128">
        <f t="shared" si="129"/>
        <v>43280.123312294359</v>
      </c>
      <c r="E2071" s="128">
        <f t="shared" ca="1" si="130"/>
        <v>-114095.73320934507</v>
      </c>
      <c r="F2071" s="128">
        <f t="shared" ca="1" si="131"/>
        <v>141255.66872669393</v>
      </c>
    </row>
    <row r="2072" spans="1:6" x14ac:dyDescent="0.3">
      <c r="A2072" s="73">
        <v>40835</v>
      </c>
      <c r="B2072" s="130">
        <v>1209.880005</v>
      </c>
      <c r="C2072" s="125">
        <f t="shared" si="128"/>
        <v>5.7559656941487569E-2</v>
      </c>
      <c r="D2072" s="128">
        <f t="shared" si="129"/>
        <v>57559.65694148757</v>
      </c>
      <c r="E2072" s="128">
        <f t="shared" ca="1" si="130"/>
        <v>-114095.73320934507</v>
      </c>
      <c r="F2072" s="128">
        <f t="shared" ca="1" si="131"/>
        <v>141255.66872669393</v>
      </c>
    </row>
    <row r="2073" spans="1:6" x14ac:dyDescent="0.3">
      <c r="A2073" s="73">
        <v>40834</v>
      </c>
      <c r="B2073" s="130">
        <v>1225.380005</v>
      </c>
      <c r="C2073" s="125">
        <f t="shared" si="128"/>
        <v>9.0244279925236537E-2</v>
      </c>
      <c r="D2073" s="128">
        <f t="shared" si="129"/>
        <v>90244.279925236537</v>
      </c>
      <c r="E2073" s="128">
        <f t="shared" ca="1" si="130"/>
        <v>-114095.73320934507</v>
      </c>
      <c r="F2073" s="128">
        <f t="shared" ca="1" si="131"/>
        <v>141255.66872669393</v>
      </c>
    </row>
    <row r="2074" spans="1:6" x14ac:dyDescent="0.3">
      <c r="A2074" s="73">
        <v>40833</v>
      </c>
      <c r="B2074" s="130">
        <v>1200.8599850000001</v>
      </c>
      <c r="C2074" s="125">
        <f t="shared" si="128"/>
        <v>9.2455634261358055E-2</v>
      </c>
      <c r="D2074" s="128">
        <f t="shared" si="129"/>
        <v>92455.634261358049</v>
      </c>
      <c r="E2074" s="128">
        <f t="shared" ca="1" si="130"/>
        <v>-114095.73320934507</v>
      </c>
      <c r="F2074" s="128">
        <f t="shared" ca="1" si="131"/>
        <v>141255.66872669393</v>
      </c>
    </row>
    <row r="2075" spans="1:6" x14ac:dyDescent="0.3">
      <c r="A2075" s="73">
        <v>40830</v>
      </c>
      <c r="B2075" s="130">
        <v>1224.579956</v>
      </c>
      <c r="C2075" s="125">
        <f t="shared" si="128"/>
        <v>8.2338926638284127E-2</v>
      </c>
      <c r="D2075" s="128">
        <f t="shared" si="129"/>
        <v>82338.926638284131</v>
      </c>
      <c r="E2075" s="128">
        <f t="shared" ca="1" si="130"/>
        <v>-114095.73320934507</v>
      </c>
      <c r="F2075" s="128">
        <f t="shared" ca="1" si="131"/>
        <v>141255.66872669393</v>
      </c>
    </row>
    <row r="2076" spans="1:6" x14ac:dyDescent="0.3">
      <c r="A2076" s="73">
        <v>40829</v>
      </c>
      <c r="B2076" s="130">
        <v>1203.660034</v>
      </c>
      <c r="C2076" s="125">
        <f t="shared" si="128"/>
        <v>3.7280256036947401E-2</v>
      </c>
      <c r="D2076" s="128">
        <f t="shared" si="129"/>
        <v>37280.256036947401</v>
      </c>
      <c r="E2076" s="128">
        <f t="shared" ca="1" si="130"/>
        <v>-114095.73320934507</v>
      </c>
      <c r="F2076" s="128">
        <f t="shared" ca="1" si="131"/>
        <v>141255.66872669393</v>
      </c>
    </row>
    <row r="2077" spans="1:6" x14ac:dyDescent="0.3">
      <c r="A2077" s="73">
        <v>40828</v>
      </c>
      <c r="B2077" s="130">
        <v>1207.25</v>
      </c>
      <c r="C2077" s="125">
        <f t="shared" si="128"/>
        <v>4.8815820304646707E-2</v>
      </c>
      <c r="D2077" s="128">
        <f t="shared" si="129"/>
        <v>48815.82030464671</v>
      </c>
      <c r="E2077" s="128">
        <f t="shared" ca="1" si="130"/>
        <v>-114095.73320934507</v>
      </c>
      <c r="F2077" s="128">
        <f t="shared" ca="1" si="131"/>
        <v>141255.66872669393</v>
      </c>
    </row>
    <row r="2078" spans="1:6" x14ac:dyDescent="0.3">
      <c r="A2078" s="73">
        <v>40827</v>
      </c>
      <c r="B2078" s="130">
        <v>1195.540039</v>
      </c>
      <c r="C2078" s="125">
        <f t="shared" si="128"/>
        <v>1.7151928664976834E-2</v>
      </c>
      <c r="D2078" s="128">
        <f t="shared" si="129"/>
        <v>17151.928664976833</v>
      </c>
      <c r="E2078" s="128">
        <f t="shared" ca="1" si="130"/>
        <v>-114095.73320934507</v>
      </c>
      <c r="F2078" s="128">
        <f t="shared" ca="1" si="131"/>
        <v>141255.66872669393</v>
      </c>
    </row>
    <row r="2079" spans="1:6" x14ac:dyDescent="0.3">
      <c r="A2079" s="73">
        <v>40826</v>
      </c>
      <c r="B2079" s="130">
        <v>1194.8900149999999</v>
      </c>
      <c r="C2079" s="125">
        <f t="shared" si="128"/>
        <v>2.7464693534347884E-2</v>
      </c>
      <c r="D2079" s="128">
        <f t="shared" si="129"/>
        <v>27464.693534347884</v>
      </c>
      <c r="E2079" s="128">
        <f t="shared" ca="1" si="130"/>
        <v>-114095.73320934507</v>
      </c>
      <c r="F2079" s="128">
        <f t="shared" ca="1" si="131"/>
        <v>141255.66872669393</v>
      </c>
    </row>
    <row r="2080" spans="1:6" x14ac:dyDescent="0.3">
      <c r="A2080" s="73">
        <v>40823</v>
      </c>
      <c r="B2080" s="130">
        <v>1155.459961</v>
      </c>
      <c r="C2080" s="125">
        <f t="shared" si="128"/>
        <v>1.6745339436438522E-2</v>
      </c>
      <c r="D2080" s="128">
        <f t="shared" si="129"/>
        <v>16745.339436438524</v>
      </c>
      <c r="E2080" s="128">
        <f t="shared" ca="1" si="130"/>
        <v>-114095.73320934507</v>
      </c>
      <c r="F2080" s="128">
        <f t="shared" ca="1" si="131"/>
        <v>141255.66872669393</v>
      </c>
    </row>
    <row r="2081" spans="1:6" x14ac:dyDescent="0.3">
      <c r="A2081" s="73">
        <v>40822</v>
      </c>
      <c r="B2081" s="130">
        <v>1164.969971</v>
      </c>
      <c r="C2081" s="125">
        <f t="shared" si="128"/>
        <v>3.1348410133542171E-2</v>
      </c>
      <c r="D2081" s="128">
        <f t="shared" si="129"/>
        <v>31348.410133542169</v>
      </c>
      <c r="E2081" s="128">
        <f t="shared" ca="1" si="130"/>
        <v>-114095.73320934507</v>
      </c>
      <c r="F2081" s="128">
        <f t="shared" ca="1" si="131"/>
        <v>141255.66872669393</v>
      </c>
    </row>
    <row r="2082" spans="1:6" x14ac:dyDescent="0.3">
      <c r="A2082" s="73">
        <v>40821</v>
      </c>
      <c r="B2082" s="130">
        <v>1144.030029</v>
      </c>
      <c r="C2082" s="125">
        <f t="shared" si="128"/>
        <v>-1.948128218758538E-2</v>
      </c>
      <c r="D2082" s="128">
        <f t="shared" si="129"/>
        <v>-19481.282187585381</v>
      </c>
      <c r="E2082" s="128">
        <f t="shared" ca="1" si="130"/>
        <v>-114095.73320934507</v>
      </c>
      <c r="F2082" s="128">
        <f t="shared" ca="1" si="131"/>
        <v>141255.66872669393</v>
      </c>
    </row>
    <row r="2083" spans="1:6" x14ac:dyDescent="0.3">
      <c r="A2083" s="73">
        <v>40820</v>
      </c>
      <c r="B2083" s="130">
        <v>1123.9499510000001</v>
      </c>
      <c r="C2083" s="125">
        <f t="shared" si="128"/>
        <v>-6.5003466637371443E-2</v>
      </c>
      <c r="D2083" s="128">
        <f t="shared" si="129"/>
        <v>-65003.466637371443</v>
      </c>
      <c r="E2083" s="128">
        <f t="shared" ca="1" si="130"/>
        <v>-114095.73320934507</v>
      </c>
      <c r="F2083" s="128">
        <f t="shared" ca="1" si="131"/>
        <v>141255.66872669393</v>
      </c>
    </row>
    <row r="2084" spans="1:6" x14ac:dyDescent="0.3">
      <c r="A2084" s="73">
        <v>40819</v>
      </c>
      <c r="B2084" s="130">
        <v>1099.2299800000001</v>
      </c>
      <c r="C2084" s="125">
        <f t="shared" si="128"/>
        <v>-8.7086504298633072E-2</v>
      </c>
      <c r="D2084" s="128">
        <f t="shared" si="129"/>
        <v>-87086.504298633066</v>
      </c>
      <c r="E2084" s="128">
        <f t="shared" ca="1" si="130"/>
        <v>-114095.73320934507</v>
      </c>
      <c r="F2084" s="128">
        <f t="shared" ca="1" si="131"/>
        <v>141255.66872669393</v>
      </c>
    </row>
    <row r="2085" spans="1:6" x14ac:dyDescent="0.3">
      <c r="A2085" s="73">
        <v>40816</v>
      </c>
      <c r="B2085" s="130">
        <v>1131.420044</v>
      </c>
      <c r="C2085" s="125">
        <f t="shared" si="128"/>
        <v>-6.9563544135627597E-2</v>
      </c>
      <c r="D2085" s="128">
        <f t="shared" si="129"/>
        <v>-69563.544135627599</v>
      </c>
      <c r="E2085" s="128">
        <f t="shared" ca="1" si="130"/>
        <v>-114095.73320934507</v>
      </c>
      <c r="F2085" s="128">
        <f t="shared" ca="1" si="131"/>
        <v>141255.66872669393</v>
      </c>
    </row>
    <row r="2086" spans="1:6" x14ac:dyDescent="0.3">
      <c r="A2086" s="73">
        <v>40815</v>
      </c>
      <c r="B2086" s="130">
        <v>1160.400024</v>
      </c>
      <c r="C2086" s="125">
        <f t="shared" si="128"/>
        <v>-4.028579831800827E-2</v>
      </c>
      <c r="D2086" s="128">
        <f t="shared" si="129"/>
        <v>-40285.798318008274</v>
      </c>
      <c r="E2086" s="128">
        <f t="shared" ca="1" si="130"/>
        <v>-114095.73320934507</v>
      </c>
      <c r="F2086" s="128">
        <f t="shared" ca="1" si="131"/>
        <v>141255.66872669393</v>
      </c>
    </row>
    <row r="2087" spans="1:6" x14ac:dyDescent="0.3">
      <c r="A2087" s="73">
        <v>40814</v>
      </c>
      <c r="B2087" s="130">
        <v>1151.0600589999999</v>
      </c>
      <c r="C2087" s="125">
        <f t="shared" si="128"/>
        <v>-3.1648545690159291E-2</v>
      </c>
      <c r="D2087" s="128">
        <f t="shared" si="129"/>
        <v>-31648.545690159292</v>
      </c>
      <c r="E2087" s="128">
        <f t="shared" ca="1" si="130"/>
        <v>-114095.73320934507</v>
      </c>
      <c r="F2087" s="128">
        <f t="shared" ca="1" si="131"/>
        <v>141255.66872669393</v>
      </c>
    </row>
    <row r="2088" spans="1:6" x14ac:dyDescent="0.3">
      <c r="A2088" s="73">
        <v>40813</v>
      </c>
      <c r="B2088" s="130">
        <v>1175.380005</v>
      </c>
      <c r="C2088" s="125">
        <f t="shared" si="128"/>
        <v>2.1400581570849564E-3</v>
      </c>
      <c r="D2088" s="128">
        <f t="shared" si="129"/>
        <v>2140.0581570849563</v>
      </c>
      <c r="E2088" s="128">
        <f t="shared" ca="1" si="130"/>
        <v>-114095.73320934507</v>
      </c>
      <c r="F2088" s="128">
        <f t="shared" ca="1" si="131"/>
        <v>141255.66872669393</v>
      </c>
    </row>
    <row r="2089" spans="1:6" x14ac:dyDescent="0.3">
      <c r="A2089" s="73">
        <v>40812</v>
      </c>
      <c r="B2089" s="130">
        <v>1162.9499510000001</v>
      </c>
      <c r="C2089" s="125">
        <f t="shared" si="128"/>
        <v>5.8500261410876497E-4</v>
      </c>
      <c r="D2089" s="128">
        <f t="shared" si="129"/>
        <v>585.00261410876499</v>
      </c>
      <c r="E2089" s="128">
        <f t="shared" ca="1" si="130"/>
        <v>-114095.73320934507</v>
      </c>
      <c r="F2089" s="128">
        <f t="shared" ca="1" si="131"/>
        <v>141255.66872669393</v>
      </c>
    </row>
    <row r="2090" spans="1:6" x14ac:dyDescent="0.3">
      <c r="A2090" s="73">
        <v>40809</v>
      </c>
      <c r="B2090" s="130">
        <v>1136.4300539999999</v>
      </c>
      <c r="C2090" s="125">
        <f t="shared" si="128"/>
        <v>-1.5421472590757102E-2</v>
      </c>
      <c r="D2090" s="128">
        <f t="shared" si="129"/>
        <v>-15421.472590757101</v>
      </c>
      <c r="E2090" s="128">
        <f t="shared" ca="1" si="130"/>
        <v>-114095.73320934507</v>
      </c>
      <c r="F2090" s="128">
        <f t="shared" ca="1" si="131"/>
        <v>141255.66872669393</v>
      </c>
    </row>
    <row r="2091" spans="1:6" x14ac:dyDescent="0.3">
      <c r="A2091" s="73">
        <v>40808</v>
      </c>
      <c r="B2091" s="130">
        <v>1129.5600589999999</v>
      </c>
      <c r="C2091" s="125">
        <f t="shared" si="128"/>
        <v>-4.7508191128934563E-2</v>
      </c>
      <c r="D2091" s="128">
        <f t="shared" si="129"/>
        <v>-47508.191128934566</v>
      </c>
      <c r="E2091" s="128">
        <f t="shared" ca="1" si="130"/>
        <v>-114095.73320934507</v>
      </c>
      <c r="F2091" s="128">
        <f t="shared" ca="1" si="131"/>
        <v>141255.66872669393</v>
      </c>
    </row>
    <row r="2092" spans="1:6" x14ac:dyDescent="0.3">
      <c r="A2092" s="73">
        <v>40807</v>
      </c>
      <c r="B2092" s="130">
        <v>1166.76001</v>
      </c>
      <c r="C2092" s="125">
        <f t="shared" si="128"/>
        <v>-2.658055524928904E-2</v>
      </c>
      <c r="D2092" s="128">
        <f t="shared" si="129"/>
        <v>-26580.555249289038</v>
      </c>
      <c r="E2092" s="128">
        <f t="shared" ca="1" si="130"/>
        <v>-114095.73320934507</v>
      </c>
      <c r="F2092" s="128">
        <f t="shared" ca="1" si="131"/>
        <v>141255.66872669393</v>
      </c>
    </row>
    <row r="2093" spans="1:6" x14ac:dyDescent="0.3">
      <c r="A2093" s="73">
        <v>40806</v>
      </c>
      <c r="B2093" s="130">
        <v>1202.089966</v>
      </c>
      <c r="C2093" s="125">
        <f t="shared" si="128"/>
        <v>3.162436606728547E-2</v>
      </c>
      <c r="D2093" s="128">
        <f t="shared" si="129"/>
        <v>31624.366067285471</v>
      </c>
      <c r="E2093" s="128">
        <f t="shared" ca="1" si="130"/>
        <v>-114095.73320934507</v>
      </c>
      <c r="F2093" s="128">
        <f t="shared" ca="1" si="131"/>
        <v>141255.66872669393</v>
      </c>
    </row>
    <row r="2094" spans="1:6" x14ac:dyDescent="0.3">
      <c r="A2094" s="73">
        <v>40805</v>
      </c>
      <c r="B2094" s="130">
        <v>1204.089966</v>
      </c>
      <c r="C2094" s="125">
        <f t="shared" si="128"/>
        <v>2.5656529335536193E-2</v>
      </c>
      <c r="D2094" s="128">
        <f t="shared" si="129"/>
        <v>25656.529335536194</v>
      </c>
      <c r="E2094" s="128">
        <f t="shared" ca="1" si="130"/>
        <v>-114095.73320934507</v>
      </c>
      <c r="F2094" s="128">
        <f t="shared" ca="1" si="131"/>
        <v>141255.66872669393</v>
      </c>
    </row>
    <row r="2095" spans="1:6" x14ac:dyDescent="0.3">
      <c r="A2095" s="73">
        <v>40802</v>
      </c>
      <c r="B2095" s="130">
        <v>1216.01001</v>
      </c>
      <c r="C2095" s="125">
        <f t="shared" si="128"/>
        <v>9.6228604445245391E-3</v>
      </c>
      <c r="D2095" s="128">
        <f t="shared" si="129"/>
        <v>9622.8604445245383</v>
      </c>
      <c r="E2095" s="128">
        <f t="shared" ca="1" si="130"/>
        <v>-114095.73320934507</v>
      </c>
      <c r="F2095" s="128">
        <f t="shared" ca="1" si="131"/>
        <v>141255.66872669393</v>
      </c>
    </row>
    <row r="2096" spans="1:6" x14ac:dyDescent="0.3">
      <c r="A2096" s="73">
        <v>40801</v>
      </c>
      <c r="B2096" s="130">
        <v>1209.1099850000001</v>
      </c>
      <c r="C2096" s="125">
        <f t="shared" si="128"/>
        <v>-8.0237182023350506E-3</v>
      </c>
      <c r="D2096" s="128">
        <f t="shared" si="129"/>
        <v>-8023.7182023350506</v>
      </c>
      <c r="E2096" s="128">
        <f t="shared" ca="1" si="130"/>
        <v>-114095.73320934507</v>
      </c>
      <c r="F2096" s="128">
        <f t="shared" ca="1" si="131"/>
        <v>141255.66872669393</v>
      </c>
    </row>
    <row r="2097" spans="1:6" x14ac:dyDescent="0.3">
      <c r="A2097" s="73">
        <v>40800</v>
      </c>
      <c r="B2097" s="130">
        <v>1188.6800539999999</v>
      </c>
      <c r="C2097" s="125">
        <f t="shared" si="128"/>
        <v>-1.9984821027493882E-2</v>
      </c>
      <c r="D2097" s="128">
        <f t="shared" si="129"/>
        <v>-19984.821027493883</v>
      </c>
      <c r="E2097" s="128">
        <f t="shared" ca="1" si="130"/>
        <v>-114095.73320934507</v>
      </c>
      <c r="F2097" s="128">
        <f t="shared" ca="1" si="131"/>
        <v>141255.66872669393</v>
      </c>
    </row>
    <row r="2098" spans="1:6" x14ac:dyDescent="0.3">
      <c r="A2098" s="73">
        <v>40799</v>
      </c>
      <c r="B2098" s="130">
        <v>1172.869995</v>
      </c>
      <c r="C2098" s="125">
        <f t="shared" si="128"/>
        <v>-3.0750001944499616E-2</v>
      </c>
      <c r="D2098" s="128">
        <f t="shared" si="129"/>
        <v>-30750.001944499618</v>
      </c>
      <c r="E2098" s="128">
        <f t="shared" ca="1" si="130"/>
        <v>-114095.73320934507</v>
      </c>
      <c r="F2098" s="128">
        <f t="shared" ca="1" si="131"/>
        <v>141255.66872669393</v>
      </c>
    </row>
    <row r="2099" spans="1:6" x14ac:dyDescent="0.3">
      <c r="A2099" s="73">
        <v>40798</v>
      </c>
      <c r="B2099" s="130">
        <v>1162.2700199999999</v>
      </c>
      <c r="C2099" s="125">
        <f t="shared" si="128"/>
        <v>-1.2347066956996722E-2</v>
      </c>
      <c r="D2099" s="128">
        <f t="shared" si="129"/>
        <v>-12347.066956996721</v>
      </c>
      <c r="E2099" s="128">
        <f t="shared" ca="1" si="130"/>
        <v>-114095.73320934507</v>
      </c>
      <c r="F2099" s="128">
        <f t="shared" ca="1" si="131"/>
        <v>141255.66872669393</v>
      </c>
    </row>
    <row r="2100" spans="1:6" x14ac:dyDescent="0.3">
      <c r="A2100" s="73">
        <v>40795</v>
      </c>
      <c r="B2100" s="130">
        <v>1154.2299800000001</v>
      </c>
      <c r="C2100" s="125">
        <f t="shared" si="128"/>
        <v>-4.3475979823922595E-3</v>
      </c>
      <c r="D2100" s="128">
        <f t="shared" si="129"/>
        <v>-4347.5979823922598</v>
      </c>
      <c r="E2100" s="128">
        <f t="shared" ca="1" si="130"/>
        <v>-114095.73320934507</v>
      </c>
      <c r="F2100" s="128">
        <f t="shared" ca="1" si="131"/>
        <v>141255.66872669393</v>
      </c>
    </row>
    <row r="2101" spans="1:6" x14ac:dyDescent="0.3">
      <c r="A2101" s="73">
        <v>40794</v>
      </c>
      <c r="B2101" s="130">
        <v>1185.900024</v>
      </c>
      <c r="C2101" s="125">
        <f t="shared" si="128"/>
        <v>7.0482746001687691E-3</v>
      </c>
      <c r="D2101" s="128">
        <f t="shared" si="129"/>
        <v>7048.2746001687692</v>
      </c>
      <c r="E2101" s="128">
        <f t="shared" ca="1" si="130"/>
        <v>-114095.73320934507</v>
      </c>
      <c r="F2101" s="128">
        <f t="shared" ca="1" si="131"/>
        <v>141255.66872669393</v>
      </c>
    </row>
    <row r="2102" spans="1:6" x14ac:dyDescent="0.3">
      <c r="A2102" s="73">
        <v>40793</v>
      </c>
      <c r="B2102" s="130">
        <v>1198.619995</v>
      </c>
      <c r="C2102" s="125">
        <f t="shared" si="128"/>
        <v>3.1204043316468422E-2</v>
      </c>
      <c r="D2102" s="128">
        <f t="shared" si="129"/>
        <v>31204.043316468422</v>
      </c>
      <c r="E2102" s="128">
        <f t="shared" ca="1" si="130"/>
        <v>-114095.73320934507</v>
      </c>
      <c r="F2102" s="128">
        <f t="shared" ca="1" si="131"/>
        <v>141255.66872669393</v>
      </c>
    </row>
    <row r="2103" spans="1:6" x14ac:dyDescent="0.3">
      <c r="A2103" s="73">
        <v>40792</v>
      </c>
      <c r="B2103" s="130">
        <v>1165.23999</v>
      </c>
      <c r="C2103" s="125">
        <f t="shared" si="128"/>
        <v>3.6856477007216171E-2</v>
      </c>
      <c r="D2103" s="128">
        <f t="shared" si="129"/>
        <v>36856.47700721617</v>
      </c>
      <c r="E2103" s="128">
        <f t="shared" ca="1" si="130"/>
        <v>-114095.73320934507</v>
      </c>
      <c r="F2103" s="128">
        <f t="shared" ca="1" si="131"/>
        <v>141255.66872669393</v>
      </c>
    </row>
    <row r="2104" spans="1:6" x14ac:dyDescent="0.3">
      <c r="A2104" s="73">
        <v>40788</v>
      </c>
      <c r="B2104" s="130">
        <v>1173.969971</v>
      </c>
      <c r="C2104" s="125">
        <f t="shared" si="128"/>
        <v>4.4894164551074978E-2</v>
      </c>
      <c r="D2104" s="128">
        <f t="shared" si="129"/>
        <v>44894.16455107498</v>
      </c>
      <c r="E2104" s="128">
        <f t="shared" ca="1" si="130"/>
        <v>-114095.73320934507</v>
      </c>
      <c r="F2104" s="128">
        <f t="shared" ca="1" si="131"/>
        <v>141255.66872669393</v>
      </c>
    </row>
    <row r="2105" spans="1:6" x14ac:dyDescent="0.3">
      <c r="A2105" s="73">
        <v>40787</v>
      </c>
      <c r="B2105" s="130">
        <v>1204.420044</v>
      </c>
      <c r="C2105" s="125">
        <f t="shared" si="128"/>
        <v>5.590673621026454E-2</v>
      </c>
      <c r="D2105" s="128">
        <f t="shared" si="129"/>
        <v>55906.736210264542</v>
      </c>
      <c r="E2105" s="128">
        <f t="shared" ca="1" si="130"/>
        <v>-114095.73320934507</v>
      </c>
      <c r="F2105" s="128">
        <f t="shared" ca="1" si="131"/>
        <v>141255.66872669393</v>
      </c>
    </row>
    <row r="2106" spans="1:6" x14ac:dyDescent="0.3">
      <c r="A2106" s="73">
        <v>40786</v>
      </c>
      <c r="B2106" s="130">
        <v>1218.8900149999999</v>
      </c>
      <c r="C2106" s="125">
        <f t="shared" si="128"/>
        <v>2.0939952328858258E-2</v>
      </c>
      <c r="D2106" s="128">
        <f t="shared" si="129"/>
        <v>20939.952328858257</v>
      </c>
      <c r="E2106" s="128">
        <f t="shared" ca="1" si="130"/>
        <v>-114095.73320934507</v>
      </c>
      <c r="F2106" s="128">
        <f t="shared" ca="1" si="131"/>
        <v>141255.66872669393</v>
      </c>
    </row>
    <row r="2107" spans="1:6" x14ac:dyDescent="0.3">
      <c r="A2107" s="73">
        <v>40785</v>
      </c>
      <c r="B2107" s="130">
        <v>1212.920044</v>
      </c>
      <c r="C2107" s="125">
        <f t="shared" si="128"/>
        <v>1.6902003614289507E-2</v>
      </c>
      <c r="D2107" s="128">
        <f t="shared" si="129"/>
        <v>16902.003614289508</v>
      </c>
      <c r="E2107" s="128">
        <f t="shared" ca="1" si="130"/>
        <v>-114095.73320934507</v>
      </c>
      <c r="F2107" s="128">
        <f t="shared" ca="1" si="131"/>
        <v>141255.66872669393</v>
      </c>
    </row>
    <row r="2108" spans="1:6" x14ac:dyDescent="0.3">
      <c r="A2108" s="73">
        <v>40784</v>
      </c>
      <c r="B2108" s="130">
        <v>1210.079956</v>
      </c>
      <c r="C2108" s="125">
        <f t="shared" si="128"/>
        <v>4.6409401874729639E-3</v>
      </c>
      <c r="D2108" s="128">
        <f t="shared" si="129"/>
        <v>4640.9401874729638</v>
      </c>
      <c r="E2108" s="128">
        <f t="shared" ca="1" si="130"/>
        <v>-114095.73320934507</v>
      </c>
      <c r="F2108" s="128">
        <f t="shared" ca="1" si="131"/>
        <v>141255.66872669393</v>
      </c>
    </row>
    <row r="2109" spans="1:6" x14ac:dyDescent="0.3">
      <c r="A2109" s="73">
        <v>40781</v>
      </c>
      <c r="B2109" s="130">
        <v>1176.8000489999999</v>
      </c>
      <c r="C2109" s="125">
        <f t="shared" si="128"/>
        <v>-1.7051177877673851E-3</v>
      </c>
      <c r="D2109" s="128">
        <f t="shared" si="129"/>
        <v>-1705.1177877673852</v>
      </c>
      <c r="E2109" s="128">
        <f t="shared" ca="1" si="130"/>
        <v>-114095.73320934507</v>
      </c>
      <c r="F2109" s="128">
        <f t="shared" ca="1" si="131"/>
        <v>141255.66872669393</v>
      </c>
    </row>
    <row r="2110" spans="1:6" x14ac:dyDescent="0.3">
      <c r="A2110" s="73">
        <v>40780</v>
      </c>
      <c r="B2110" s="130">
        <v>1159.2700199999999</v>
      </c>
      <c r="C2110" s="125">
        <f t="shared" si="128"/>
        <v>-1.1401619276995234E-2</v>
      </c>
      <c r="D2110" s="128">
        <f t="shared" si="129"/>
        <v>-11401.619276995234</v>
      </c>
      <c r="E2110" s="128">
        <f t="shared" ca="1" si="130"/>
        <v>-114095.73320934507</v>
      </c>
      <c r="F2110" s="128">
        <f t="shared" ca="1" si="131"/>
        <v>141255.66872669393</v>
      </c>
    </row>
    <row r="2111" spans="1:6" x14ac:dyDescent="0.3">
      <c r="A2111" s="73">
        <v>40779</v>
      </c>
      <c r="B2111" s="130">
        <v>1177.599976</v>
      </c>
      <c r="C2111" s="125">
        <f t="shared" si="128"/>
        <v>5.0715555063389539E-2</v>
      </c>
      <c r="D2111" s="128">
        <f t="shared" si="129"/>
        <v>50715.55506338954</v>
      </c>
      <c r="E2111" s="128">
        <f t="shared" ca="1" si="130"/>
        <v>-114095.73320934507</v>
      </c>
      <c r="F2111" s="128">
        <f t="shared" ca="1" si="131"/>
        <v>141255.66872669393</v>
      </c>
    </row>
    <row r="2112" spans="1:6" x14ac:dyDescent="0.3">
      <c r="A2112" s="73">
        <v>40778</v>
      </c>
      <c r="B2112" s="130">
        <v>1162.349976</v>
      </c>
      <c r="C2112" s="125">
        <f t="shared" si="128"/>
        <v>-8.6821256157355586E-3</v>
      </c>
      <c r="D2112" s="128">
        <f t="shared" si="129"/>
        <v>-8682.1256157355583</v>
      </c>
      <c r="E2112" s="128">
        <f t="shared" ca="1" si="130"/>
        <v>-114095.73320934507</v>
      </c>
      <c r="F2112" s="128">
        <f t="shared" ca="1" si="131"/>
        <v>141255.66872669393</v>
      </c>
    </row>
    <row r="2113" spans="1:6" x14ac:dyDescent="0.3">
      <c r="A2113" s="73">
        <v>40777</v>
      </c>
      <c r="B2113" s="130">
        <v>1123.8199460000001</v>
      </c>
      <c r="C2113" s="125">
        <f t="shared" si="128"/>
        <v>3.8947216978670873E-3</v>
      </c>
      <c r="D2113" s="128">
        <f t="shared" si="129"/>
        <v>3894.7216978670872</v>
      </c>
      <c r="E2113" s="128">
        <f t="shared" ca="1" si="130"/>
        <v>-114095.73320934507</v>
      </c>
      <c r="F2113" s="128">
        <f t="shared" ca="1" si="131"/>
        <v>141255.66872669393</v>
      </c>
    </row>
    <row r="2114" spans="1:6" x14ac:dyDescent="0.3">
      <c r="A2114" s="73">
        <v>40774</v>
      </c>
      <c r="B2114" s="130">
        <v>1123.530029</v>
      </c>
      <c r="C2114" s="125">
        <f t="shared" si="128"/>
        <v>-6.32409875800789E-2</v>
      </c>
      <c r="D2114" s="128">
        <f t="shared" si="129"/>
        <v>-63240.987580078901</v>
      </c>
      <c r="E2114" s="128">
        <f t="shared" ca="1" si="130"/>
        <v>-114095.73320934507</v>
      </c>
      <c r="F2114" s="128">
        <f t="shared" ca="1" si="131"/>
        <v>141255.66872669393</v>
      </c>
    </row>
    <row r="2115" spans="1:6" x14ac:dyDescent="0.3">
      <c r="A2115" s="73">
        <v>40773</v>
      </c>
      <c r="B2115" s="130">
        <v>1140.650024</v>
      </c>
      <c r="C2115" s="125">
        <f t="shared" si="128"/>
        <v>-4.9513715594707519E-2</v>
      </c>
      <c r="D2115" s="128">
        <f t="shared" si="129"/>
        <v>-49513.715594707523</v>
      </c>
      <c r="E2115" s="128">
        <f t="shared" ca="1" si="130"/>
        <v>-114095.73320934507</v>
      </c>
      <c r="F2115" s="128">
        <f t="shared" ca="1" si="131"/>
        <v>141255.66872669393</v>
      </c>
    </row>
    <row r="2116" spans="1:6" x14ac:dyDescent="0.3">
      <c r="A2116" s="73">
        <v>40772</v>
      </c>
      <c r="B2116" s="130">
        <v>1193.8900149999999</v>
      </c>
      <c r="C2116" s="125">
        <f t="shared" si="128"/>
        <v>-5.2723830706484232E-2</v>
      </c>
      <c r="D2116" s="128">
        <f t="shared" si="129"/>
        <v>-52723.83070648423</v>
      </c>
      <c r="E2116" s="128">
        <f t="shared" ca="1" si="130"/>
        <v>-114095.73320934507</v>
      </c>
      <c r="F2116" s="128">
        <f t="shared" ca="1" si="131"/>
        <v>141255.66872669393</v>
      </c>
    </row>
    <row r="2117" spans="1:6" x14ac:dyDescent="0.3">
      <c r="A2117" s="73">
        <v>40771</v>
      </c>
      <c r="B2117" s="130">
        <v>1192.76001</v>
      </c>
      <c r="C2117" s="125">
        <f t="shared" si="128"/>
        <v>-4.887367856559921E-2</v>
      </c>
      <c r="D2117" s="128">
        <f t="shared" si="129"/>
        <v>-48873.678565599213</v>
      </c>
      <c r="E2117" s="128">
        <f t="shared" ca="1" si="130"/>
        <v>-114095.73320934507</v>
      </c>
      <c r="F2117" s="128">
        <f t="shared" ca="1" si="131"/>
        <v>141255.66872669393</v>
      </c>
    </row>
    <row r="2118" spans="1:6" x14ac:dyDescent="0.3">
      <c r="A2118" s="73">
        <v>40770</v>
      </c>
      <c r="B2118" s="130">
        <v>1204.48999</v>
      </c>
      <c r="C2118" s="125">
        <f t="shared" si="128"/>
        <v>-6.4066665718629734E-2</v>
      </c>
      <c r="D2118" s="128">
        <f t="shared" si="129"/>
        <v>-64066.665718629731</v>
      </c>
      <c r="E2118" s="128">
        <f t="shared" ca="1" si="130"/>
        <v>-114095.73320934507</v>
      </c>
      <c r="F2118" s="128">
        <f t="shared" ca="1" si="131"/>
        <v>141255.66872669393</v>
      </c>
    </row>
    <row r="2119" spans="1:6" x14ac:dyDescent="0.3">
      <c r="A2119" s="73">
        <v>40767</v>
      </c>
      <c r="B2119" s="130">
        <v>1178.8100589999999</v>
      </c>
      <c r="C2119" s="125">
        <f t="shared" si="128"/>
        <v>-8.7806023039608605E-2</v>
      </c>
      <c r="D2119" s="128">
        <f t="shared" si="129"/>
        <v>-87806.023039608612</v>
      </c>
      <c r="E2119" s="128">
        <f t="shared" ca="1" si="130"/>
        <v>-114095.73320934507</v>
      </c>
      <c r="F2119" s="128">
        <f t="shared" ca="1" si="131"/>
        <v>141255.66872669393</v>
      </c>
    </row>
    <row r="2120" spans="1:6" x14ac:dyDescent="0.3">
      <c r="A2120" s="73">
        <v>40766</v>
      </c>
      <c r="B2120" s="130">
        <v>1172.6400149999999</v>
      </c>
      <c r="C2120" s="125">
        <f t="shared" ref="C2120:C2183" si="132">B2120/B2130-1</f>
        <v>-9.8433903041438842E-2</v>
      </c>
      <c r="D2120" s="128">
        <f t="shared" ref="D2120:D2183" si="133">C2120*$B$5</f>
        <v>-98433.90304143884</v>
      </c>
      <c r="E2120" s="128">
        <f t="shared" ref="E2120:E2183" ca="1" si="134">_xlfn.PERCENTILE.INC(OFFSET(D2120,0,0,Window),1-VaRLevel)</f>
        <v>-114095.73320934507</v>
      </c>
      <c r="F2120" s="128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0">
        <v>1120.76001</v>
      </c>
      <c r="C2121" s="125">
        <f t="shared" si="132"/>
        <v>-0.14110768178419997</v>
      </c>
      <c r="D2121" s="128">
        <f t="shared" si="133"/>
        <v>-141107.68178419996</v>
      </c>
      <c r="E2121" s="128">
        <f t="shared" ca="1" si="134"/>
        <v>-114095.73320934507</v>
      </c>
      <c r="F2121" s="128">
        <f t="shared" ca="1" si="135"/>
        <v>141255.66872669393</v>
      </c>
    </row>
    <row r="2122" spans="1:6" x14ac:dyDescent="0.3">
      <c r="A2122" s="73">
        <v>40764</v>
      </c>
      <c r="B2122" s="130">
        <v>1172.530029</v>
      </c>
      <c r="C2122" s="125">
        <f t="shared" si="132"/>
        <v>-0.11968250751630549</v>
      </c>
      <c r="D2122" s="128">
        <f t="shared" si="133"/>
        <v>-119682.50751630549</v>
      </c>
      <c r="E2122" s="128">
        <f t="shared" ca="1" si="134"/>
        <v>-107632.67008074805</v>
      </c>
      <c r="F2122" s="128">
        <f t="shared" ca="1" si="135"/>
        <v>130313.41723130026</v>
      </c>
    </row>
    <row r="2123" spans="1:6" x14ac:dyDescent="0.3">
      <c r="A2123" s="73">
        <v>40763</v>
      </c>
      <c r="B2123" s="130">
        <v>1119.459961</v>
      </c>
      <c r="C2123" s="125">
        <f t="shared" si="132"/>
        <v>-0.16297681687957633</v>
      </c>
      <c r="D2123" s="128">
        <f t="shared" si="133"/>
        <v>-162976.81687957633</v>
      </c>
      <c r="E2123" s="128">
        <f t="shared" ca="1" si="134"/>
        <v>-84790.585712592117</v>
      </c>
      <c r="F2123" s="128">
        <f t="shared" ca="1" si="135"/>
        <v>126071.89918760549</v>
      </c>
    </row>
    <row r="2124" spans="1:6" x14ac:dyDescent="0.3">
      <c r="A2124" s="73">
        <v>40760</v>
      </c>
      <c r="B2124" s="130">
        <v>1199.380005</v>
      </c>
      <c r="C2124" s="125">
        <f t="shared" si="132"/>
        <v>-0.10828092729801897</v>
      </c>
      <c r="D2124" s="128">
        <f t="shared" si="133"/>
        <v>-108280.92729801897</v>
      </c>
      <c r="E2124" s="128">
        <f t="shared" ca="1" si="134"/>
        <v>-58319.212118466407</v>
      </c>
      <c r="F2124" s="128">
        <f t="shared" ca="1" si="135"/>
        <v>92319.102735317734</v>
      </c>
    </row>
    <row r="2125" spans="1:6" x14ac:dyDescent="0.3">
      <c r="A2125" s="73">
        <v>40759</v>
      </c>
      <c r="B2125" s="130">
        <v>1200.0699460000001</v>
      </c>
      <c r="C2125" s="125">
        <f t="shared" si="132"/>
        <v>-0.10695795338522118</v>
      </c>
      <c r="D2125" s="128">
        <f t="shared" si="133"/>
        <v>-106957.95338522119</v>
      </c>
      <c r="E2125" s="128">
        <f t="shared" ca="1" si="134"/>
        <v>-54193.970261314978</v>
      </c>
      <c r="F2125" s="128">
        <f t="shared" ca="1" si="135"/>
        <v>74485.878045422127</v>
      </c>
    </row>
    <row r="2126" spans="1:6" x14ac:dyDescent="0.3">
      <c r="A2126" s="73">
        <v>40758</v>
      </c>
      <c r="B2126" s="130">
        <v>1260.339966</v>
      </c>
      <c r="C2126" s="125">
        <f t="shared" si="132"/>
        <v>-4.9402644119720285E-2</v>
      </c>
      <c r="D2126" s="128">
        <f t="shared" si="133"/>
        <v>-49402.644119720288</v>
      </c>
      <c r="E2126" s="128">
        <f t="shared" ca="1" si="134"/>
        <v>-51534.48106474751</v>
      </c>
      <c r="F2126" s="128">
        <f t="shared" ca="1" si="135"/>
        <v>56694.132437331798</v>
      </c>
    </row>
    <row r="2127" spans="1:6" x14ac:dyDescent="0.3">
      <c r="A2127" s="73">
        <v>40757</v>
      </c>
      <c r="B2127" s="130">
        <v>1254.0500489999999</v>
      </c>
      <c r="C2127" s="125">
        <f t="shared" si="132"/>
        <v>-5.4781253228332161E-2</v>
      </c>
      <c r="D2127" s="128">
        <f t="shared" si="133"/>
        <v>-54781.253228332163</v>
      </c>
      <c r="E2127" s="128">
        <f t="shared" ca="1" si="134"/>
        <v>-49167.660456443249</v>
      </c>
      <c r="F2127" s="128">
        <f t="shared" ca="1" si="135"/>
        <v>56694.132437331798</v>
      </c>
    </row>
    <row r="2128" spans="1:6" x14ac:dyDescent="0.3">
      <c r="A2128" s="73">
        <v>40756</v>
      </c>
      <c r="B2128" s="130">
        <v>1286.9399410000001</v>
      </c>
      <c r="C2128" s="125">
        <f t="shared" si="132"/>
        <v>-1.4171467732041809E-2</v>
      </c>
      <c r="D2128" s="128">
        <f t="shared" si="133"/>
        <v>-14171.467732041809</v>
      </c>
      <c r="E2128" s="128">
        <f t="shared" ca="1" si="134"/>
        <v>-44553.127574545826</v>
      </c>
      <c r="F2128" s="128">
        <f t="shared" ca="1" si="135"/>
        <v>53291.180687995686</v>
      </c>
    </row>
    <row r="2129" spans="1:6" x14ac:dyDescent="0.3">
      <c r="A2129" s="73">
        <v>40753</v>
      </c>
      <c r="B2129" s="130">
        <v>1292.280029</v>
      </c>
      <c r="C2129" s="125">
        <f t="shared" si="132"/>
        <v>-1.8128759651760862E-2</v>
      </c>
      <c r="D2129" s="128">
        <f t="shared" si="133"/>
        <v>-18128.759651760862</v>
      </c>
      <c r="E2129" s="128">
        <f t="shared" ca="1" si="134"/>
        <v>-44553.127574545826</v>
      </c>
      <c r="F2129" s="128">
        <f t="shared" ca="1" si="135"/>
        <v>53291.180687995686</v>
      </c>
    </row>
    <row r="2130" spans="1:6" x14ac:dyDescent="0.3">
      <c r="A2130" s="73">
        <v>40752</v>
      </c>
      <c r="B2130" s="130">
        <v>1300.670044</v>
      </c>
      <c r="C2130" s="125">
        <f t="shared" si="132"/>
        <v>-6.2649086856025882E-3</v>
      </c>
      <c r="D2130" s="128">
        <f t="shared" si="133"/>
        <v>-6264.9086856025879</v>
      </c>
      <c r="E2130" s="128">
        <f t="shared" ca="1" si="134"/>
        <v>-44553.127574545826</v>
      </c>
      <c r="F2130" s="128">
        <f t="shared" ca="1" si="135"/>
        <v>53291.180687995686</v>
      </c>
    </row>
    <row r="2131" spans="1:6" x14ac:dyDescent="0.3">
      <c r="A2131" s="73">
        <v>40751</v>
      </c>
      <c r="B2131" s="130">
        <v>1304.8900149999999</v>
      </c>
      <c r="C2131" s="125">
        <f t="shared" si="132"/>
        <v>-9.7364814090686869E-3</v>
      </c>
      <c r="D2131" s="128">
        <f t="shared" si="133"/>
        <v>-9736.4814090686868</v>
      </c>
      <c r="E2131" s="128">
        <f t="shared" ca="1" si="134"/>
        <v>-44553.127574545826</v>
      </c>
      <c r="F2131" s="128">
        <f t="shared" ca="1" si="135"/>
        <v>53291.180687995686</v>
      </c>
    </row>
    <row r="2132" spans="1:6" x14ac:dyDescent="0.3">
      <c r="A2132" s="73">
        <v>40750</v>
      </c>
      <c r="B2132" s="130">
        <v>1331.9399410000001</v>
      </c>
      <c r="C2132" s="125">
        <f t="shared" si="132"/>
        <v>1.3930700794007267E-2</v>
      </c>
      <c r="D2132" s="128">
        <f t="shared" si="133"/>
        <v>13930.700794007267</v>
      </c>
      <c r="E2132" s="128">
        <f t="shared" ca="1" si="134"/>
        <v>-44553.127574545826</v>
      </c>
      <c r="F2132" s="128">
        <f t="shared" ca="1" si="135"/>
        <v>53291.180687995686</v>
      </c>
    </row>
    <row r="2133" spans="1:6" x14ac:dyDescent="0.3">
      <c r="A2133" s="73">
        <v>40749</v>
      </c>
      <c r="B2133" s="130">
        <v>1337.4300539999999</v>
      </c>
      <c r="C2133" s="125">
        <f t="shared" si="132"/>
        <v>1.3596210760189242E-2</v>
      </c>
      <c r="D2133" s="128">
        <f t="shared" si="133"/>
        <v>13596.210760189242</v>
      </c>
      <c r="E2133" s="128">
        <f t="shared" ca="1" si="134"/>
        <v>-44553.127574545826</v>
      </c>
      <c r="F2133" s="128">
        <f t="shared" ca="1" si="135"/>
        <v>53291.180687995686</v>
      </c>
    </row>
    <row r="2134" spans="1:6" x14ac:dyDescent="0.3">
      <c r="A2134" s="73">
        <v>40746</v>
      </c>
      <c r="B2134" s="130">
        <v>1345.0200199999999</v>
      </c>
      <c r="C2134" s="125">
        <f t="shared" si="132"/>
        <v>9.0785158172002056E-4</v>
      </c>
      <c r="D2134" s="128">
        <f t="shared" si="133"/>
        <v>907.85158172002059</v>
      </c>
      <c r="E2134" s="128">
        <f t="shared" ca="1" si="134"/>
        <v>-44553.127574545826</v>
      </c>
      <c r="F2134" s="128">
        <f t="shared" ca="1" si="135"/>
        <v>53291.180687995686</v>
      </c>
    </row>
    <row r="2135" spans="1:6" x14ac:dyDescent="0.3">
      <c r="A2135" s="73">
        <v>40745</v>
      </c>
      <c r="B2135" s="130">
        <v>1343.8000489999999</v>
      </c>
      <c r="C2135" s="125">
        <f t="shared" si="132"/>
        <v>-6.9611165973547662E-3</v>
      </c>
      <c r="D2135" s="128">
        <f t="shared" si="133"/>
        <v>-6961.1165973547659</v>
      </c>
      <c r="E2135" s="128">
        <f t="shared" ca="1" si="134"/>
        <v>-44553.127574545826</v>
      </c>
      <c r="F2135" s="128">
        <f t="shared" ca="1" si="135"/>
        <v>53291.180687995686</v>
      </c>
    </row>
    <row r="2136" spans="1:6" x14ac:dyDescent="0.3">
      <c r="A2136" s="73">
        <v>40744</v>
      </c>
      <c r="B2136" s="130">
        <v>1325.839966</v>
      </c>
      <c r="C2136" s="125">
        <f t="shared" si="132"/>
        <v>-9.9908941695433517E-3</v>
      </c>
      <c r="D2136" s="128">
        <f t="shared" si="133"/>
        <v>-9990.8941695433514</v>
      </c>
      <c r="E2136" s="128">
        <f t="shared" ca="1" si="134"/>
        <v>-44553.127574545826</v>
      </c>
      <c r="F2136" s="128">
        <f t="shared" ca="1" si="135"/>
        <v>53291.180687995686</v>
      </c>
    </row>
    <row r="2137" spans="1:6" x14ac:dyDescent="0.3">
      <c r="A2137" s="73">
        <v>40743</v>
      </c>
      <c r="B2137" s="130">
        <v>1326.7299800000001</v>
      </c>
      <c r="C2137" s="125">
        <f t="shared" si="132"/>
        <v>-8.3340994396577939E-3</v>
      </c>
      <c r="D2137" s="128">
        <f t="shared" si="133"/>
        <v>-8334.0994396577935</v>
      </c>
      <c r="E2137" s="128">
        <f t="shared" ca="1" si="134"/>
        <v>-44553.127574545826</v>
      </c>
      <c r="F2137" s="128">
        <f t="shared" ca="1" si="135"/>
        <v>53291.180687995686</v>
      </c>
    </row>
    <row r="2138" spans="1:6" x14ac:dyDescent="0.3">
      <c r="A2138" s="73">
        <v>40742</v>
      </c>
      <c r="B2138" s="130">
        <v>1305.4399410000001</v>
      </c>
      <c r="C2138" s="125">
        <f t="shared" si="132"/>
        <v>-2.5551144592138031E-2</v>
      </c>
      <c r="D2138" s="128">
        <f t="shared" si="133"/>
        <v>-25551.144592138029</v>
      </c>
      <c r="E2138" s="128">
        <f t="shared" ca="1" si="134"/>
        <v>-44553.127574545826</v>
      </c>
      <c r="F2138" s="128">
        <f t="shared" ca="1" si="135"/>
        <v>53291.180687995686</v>
      </c>
    </row>
    <row r="2139" spans="1:6" x14ac:dyDescent="0.3">
      <c r="A2139" s="73">
        <v>40739</v>
      </c>
      <c r="B2139" s="130">
        <v>1316.1400149999999</v>
      </c>
      <c r="C2139" s="125">
        <f t="shared" si="132"/>
        <v>-3.4074387788408655E-3</v>
      </c>
      <c r="D2139" s="128">
        <f t="shared" si="133"/>
        <v>-3407.4387788408653</v>
      </c>
      <c r="E2139" s="128">
        <f t="shared" ca="1" si="134"/>
        <v>-44553.127574545826</v>
      </c>
      <c r="F2139" s="128">
        <f t="shared" ca="1" si="135"/>
        <v>53291.180687995686</v>
      </c>
    </row>
    <row r="2140" spans="1:6" x14ac:dyDescent="0.3">
      <c r="A2140" s="73">
        <v>40738</v>
      </c>
      <c r="B2140" s="130">
        <v>1308.869995</v>
      </c>
      <c r="C2140" s="125">
        <f t="shared" si="132"/>
        <v>1.1166818075682983E-3</v>
      </c>
      <c r="D2140" s="128">
        <f t="shared" si="133"/>
        <v>1116.6818075682982</v>
      </c>
      <c r="E2140" s="128">
        <f t="shared" ca="1" si="134"/>
        <v>-44553.127574545826</v>
      </c>
      <c r="F2140" s="128">
        <f t="shared" ca="1" si="135"/>
        <v>53291.180687995686</v>
      </c>
    </row>
    <row r="2141" spans="1:6" x14ac:dyDescent="0.3">
      <c r="A2141" s="73">
        <v>40737</v>
      </c>
      <c r="B2141" s="130">
        <v>1317.719971</v>
      </c>
      <c r="C2141" s="125">
        <f t="shared" si="132"/>
        <v>1.6233834580665407E-2</v>
      </c>
      <c r="D2141" s="128">
        <f t="shared" si="133"/>
        <v>16233.834580665407</v>
      </c>
      <c r="E2141" s="128">
        <f t="shared" ca="1" si="134"/>
        <v>-44553.127574545826</v>
      </c>
      <c r="F2141" s="128">
        <f t="shared" ca="1" si="135"/>
        <v>53291.180687995686</v>
      </c>
    </row>
    <row r="2142" spans="1:6" x14ac:dyDescent="0.3">
      <c r="A2142" s="73">
        <v>40736</v>
      </c>
      <c r="B2142" s="130">
        <v>1313.6400149999999</v>
      </c>
      <c r="C2142" s="125">
        <f t="shared" si="132"/>
        <v>2.620110899838024E-2</v>
      </c>
      <c r="D2142" s="128">
        <f t="shared" si="133"/>
        <v>26201.108998380241</v>
      </c>
      <c r="E2142" s="128">
        <f t="shared" ca="1" si="134"/>
        <v>-44553.127574545826</v>
      </c>
      <c r="F2142" s="128">
        <f t="shared" ca="1" si="135"/>
        <v>53291.180687995686</v>
      </c>
    </row>
    <row r="2143" spans="1:6" x14ac:dyDescent="0.3">
      <c r="A2143" s="73">
        <v>40735</v>
      </c>
      <c r="B2143" s="130">
        <v>1319.48999</v>
      </c>
      <c r="C2143" s="125">
        <f t="shared" si="132"/>
        <v>4.0238118153390179E-2</v>
      </c>
      <c r="D2143" s="128">
        <f t="shared" si="133"/>
        <v>40238.118153390176</v>
      </c>
      <c r="E2143" s="128">
        <f t="shared" ca="1" si="134"/>
        <v>-44553.127574545826</v>
      </c>
      <c r="F2143" s="128">
        <f t="shared" ca="1" si="135"/>
        <v>53291.180687995686</v>
      </c>
    </row>
    <row r="2144" spans="1:6" x14ac:dyDescent="0.3">
      <c r="A2144" s="73">
        <v>40732</v>
      </c>
      <c r="B2144" s="130">
        <v>1343.8000489999999</v>
      </c>
      <c r="C2144" s="125">
        <f t="shared" si="132"/>
        <v>4.6980949746786127E-2</v>
      </c>
      <c r="D2144" s="128">
        <f t="shared" si="133"/>
        <v>46980.949746786129</v>
      </c>
      <c r="E2144" s="128">
        <f t="shared" ca="1" si="134"/>
        <v>-44553.127574545826</v>
      </c>
      <c r="F2144" s="128">
        <f t="shared" ca="1" si="135"/>
        <v>53291.180687995686</v>
      </c>
    </row>
    <row r="2145" spans="1:6" x14ac:dyDescent="0.3">
      <c r="A2145" s="73">
        <v>40731</v>
      </c>
      <c r="B2145" s="130">
        <v>1353.219971</v>
      </c>
      <c r="C2145" s="125">
        <f t="shared" si="132"/>
        <v>5.1338591940209399E-2</v>
      </c>
      <c r="D2145" s="128">
        <f t="shared" si="133"/>
        <v>51338.5919402094</v>
      </c>
      <c r="E2145" s="128">
        <f t="shared" ca="1" si="134"/>
        <v>-44553.127574545826</v>
      </c>
      <c r="F2145" s="128">
        <f t="shared" ca="1" si="135"/>
        <v>53291.180687995686</v>
      </c>
    </row>
    <row r="2146" spans="1:6" x14ac:dyDescent="0.3">
      <c r="A2146" s="73">
        <v>40730</v>
      </c>
      <c r="B2146" s="130">
        <v>1339.219971</v>
      </c>
      <c r="C2146" s="125">
        <f t="shared" si="132"/>
        <v>3.3731590655001975E-2</v>
      </c>
      <c r="D2146" s="128">
        <f t="shared" si="133"/>
        <v>33731.590655001972</v>
      </c>
      <c r="E2146" s="128">
        <f t="shared" ca="1" si="134"/>
        <v>-44553.127574545826</v>
      </c>
      <c r="F2146" s="128">
        <f t="shared" ca="1" si="135"/>
        <v>53291.180687995686</v>
      </c>
    </row>
    <row r="2147" spans="1:6" x14ac:dyDescent="0.3">
      <c r="A2147" s="73">
        <v>40729</v>
      </c>
      <c r="B2147" s="130">
        <v>1337.880005</v>
      </c>
      <c r="C2147" s="125">
        <f t="shared" si="132"/>
        <v>4.6559670748767878E-2</v>
      </c>
      <c r="D2147" s="128">
        <f t="shared" si="133"/>
        <v>46559.67074876788</v>
      </c>
      <c r="E2147" s="128">
        <f t="shared" ca="1" si="134"/>
        <v>-44553.127574545826</v>
      </c>
      <c r="F2147" s="128">
        <f t="shared" ca="1" si="135"/>
        <v>53291.180687995686</v>
      </c>
    </row>
    <row r="2148" spans="1:6" x14ac:dyDescent="0.3">
      <c r="A2148" s="73">
        <v>40725</v>
      </c>
      <c r="B2148" s="130">
        <v>1339.670044</v>
      </c>
      <c r="C2148" s="125">
        <f t="shared" si="132"/>
        <v>5.3613876523790793E-2</v>
      </c>
      <c r="D2148" s="128">
        <f t="shared" si="133"/>
        <v>53613.876523790794</v>
      </c>
      <c r="E2148" s="128">
        <f t="shared" ca="1" si="134"/>
        <v>-44553.127574545826</v>
      </c>
      <c r="F2148" s="128">
        <f t="shared" ca="1" si="135"/>
        <v>53291.180687995686</v>
      </c>
    </row>
    <row r="2149" spans="1:6" x14ac:dyDescent="0.3">
      <c r="A2149" s="73">
        <v>40724</v>
      </c>
      <c r="B2149" s="130">
        <v>1320.6400149999999</v>
      </c>
      <c r="C2149" s="125">
        <f t="shared" si="132"/>
        <v>4.1809977101424867E-2</v>
      </c>
      <c r="D2149" s="128">
        <f t="shared" si="133"/>
        <v>41809.977101424869</v>
      </c>
      <c r="E2149" s="128">
        <f t="shared" ca="1" si="134"/>
        <v>-44553.127574545826</v>
      </c>
      <c r="F2149" s="128">
        <f t="shared" ca="1" si="135"/>
        <v>53291.180687995686</v>
      </c>
    </row>
    <row r="2150" spans="1:6" x14ac:dyDescent="0.3">
      <c r="A2150" s="73">
        <v>40723</v>
      </c>
      <c r="B2150" s="130">
        <v>1307.410034</v>
      </c>
      <c r="C2150" s="125">
        <f t="shared" si="132"/>
        <v>3.3182649665694841E-2</v>
      </c>
      <c r="D2150" s="128">
        <f t="shared" si="133"/>
        <v>33182.649665694844</v>
      </c>
      <c r="E2150" s="128">
        <f t="shared" ca="1" si="134"/>
        <v>-49167.660456443249</v>
      </c>
      <c r="F2150" s="128">
        <f t="shared" ca="1" si="135"/>
        <v>63927.754623774679</v>
      </c>
    </row>
    <row r="2151" spans="1:6" x14ac:dyDescent="0.3">
      <c r="A2151" s="73">
        <v>40722</v>
      </c>
      <c r="B2151" s="130">
        <v>1296.670044</v>
      </c>
      <c r="C2151" s="125">
        <f t="shared" si="132"/>
        <v>6.8330258754105699E-3</v>
      </c>
      <c r="D2151" s="128">
        <f t="shared" si="133"/>
        <v>6833.0258754105698</v>
      </c>
      <c r="E2151" s="128">
        <f t="shared" ca="1" si="134"/>
        <v>-57731.929151449222</v>
      </c>
      <c r="F2151" s="128">
        <f t="shared" ca="1" si="135"/>
        <v>74382.775329478973</v>
      </c>
    </row>
    <row r="2152" spans="1:6" x14ac:dyDescent="0.3">
      <c r="A2152" s="73">
        <v>40721</v>
      </c>
      <c r="B2152" s="130">
        <v>1280.099976</v>
      </c>
      <c r="C2152" s="125">
        <f t="shared" si="132"/>
        <v>6.5024573143486197E-3</v>
      </c>
      <c r="D2152" s="128">
        <f t="shared" si="133"/>
        <v>6502.4573143486195</v>
      </c>
      <c r="E2152" s="128">
        <f t="shared" ca="1" si="134"/>
        <v>-69247.910577836388</v>
      </c>
      <c r="F2152" s="128">
        <f t="shared" ca="1" si="135"/>
        <v>80293.497480709528</v>
      </c>
    </row>
    <row r="2153" spans="1:6" x14ac:dyDescent="0.3">
      <c r="A2153" s="73">
        <v>40718</v>
      </c>
      <c r="B2153" s="130">
        <v>1268.4499510000001</v>
      </c>
      <c r="C2153" s="125">
        <f t="shared" si="132"/>
        <v>-1.9906127868355439E-3</v>
      </c>
      <c r="D2153" s="128">
        <f t="shared" si="133"/>
        <v>-1990.6127868355438</v>
      </c>
      <c r="E2153" s="128">
        <f t="shared" ca="1" si="134"/>
        <v>-75889.645200459374</v>
      </c>
      <c r="F2153" s="128">
        <f t="shared" ca="1" si="135"/>
        <v>80293.497480709528</v>
      </c>
    </row>
    <row r="2154" spans="1:6" x14ac:dyDescent="0.3">
      <c r="A2154" s="73">
        <v>40717</v>
      </c>
      <c r="B2154" s="130">
        <v>1283.5</v>
      </c>
      <c r="C2154" s="125">
        <f t="shared" si="132"/>
        <v>-4.2668735453840201E-3</v>
      </c>
      <c r="D2154" s="128">
        <f t="shared" si="133"/>
        <v>-4266.87354538402</v>
      </c>
      <c r="E2154" s="128">
        <f t="shared" ca="1" si="134"/>
        <v>-75889.645200459374</v>
      </c>
      <c r="F2154" s="128">
        <f t="shared" ca="1" si="135"/>
        <v>80293.497480709528</v>
      </c>
    </row>
    <row r="2155" spans="1:6" x14ac:dyDescent="0.3">
      <c r="A2155" s="73">
        <v>40716</v>
      </c>
      <c r="B2155" s="130">
        <v>1287.1400149999999</v>
      </c>
      <c r="C2155" s="125">
        <f t="shared" si="132"/>
        <v>5.9238766845566282E-3</v>
      </c>
      <c r="D2155" s="128">
        <f t="shared" si="133"/>
        <v>5923.8766845566279</v>
      </c>
      <c r="E2155" s="128">
        <f t="shared" ca="1" si="134"/>
        <v>-75889.645200459374</v>
      </c>
      <c r="F2155" s="128">
        <f t="shared" ca="1" si="135"/>
        <v>80293.497480709528</v>
      </c>
    </row>
    <row r="2156" spans="1:6" x14ac:dyDescent="0.3">
      <c r="A2156" s="73">
        <v>40715</v>
      </c>
      <c r="B2156" s="130">
        <v>1295.5200199999999</v>
      </c>
      <c r="C2156" s="125">
        <f t="shared" si="132"/>
        <v>8.2339093543670749E-3</v>
      </c>
      <c r="D2156" s="128">
        <f t="shared" si="133"/>
        <v>8233.9093543670751</v>
      </c>
      <c r="E2156" s="128">
        <f t="shared" ca="1" si="134"/>
        <v>-75889.645200459374</v>
      </c>
      <c r="F2156" s="128">
        <f t="shared" ca="1" si="135"/>
        <v>80293.497480709528</v>
      </c>
    </row>
    <row r="2157" spans="1:6" x14ac:dyDescent="0.3">
      <c r="A2157" s="73">
        <v>40714</v>
      </c>
      <c r="B2157" s="130">
        <v>1278.3599850000001</v>
      </c>
      <c r="C2157" s="125">
        <f t="shared" si="132"/>
        <v>-6.0723378191196442E-3</v>
      </c>
      <c r="D2157" s="128">
        <f t="shared" si="133"/>
        <v>-6072.3378191196443</v>
      </c>
      <c r="E2157" s="128">
        <f t="shared" ca="1" si="134"/>
        <v>-75889.645200459374</v>
      </c>
      <c r="F2157" s="128">
        <f t="shared" ca="1" si="135"/>
        <v>80293.497480709528</v>
      </c>
    </row>
    <row r="2158" spans="1:6" x14ac:dyDescent="0.3">
      <c r="A2158" s="73">
        <v>40711</v>
      </c>
      <c r="B2158" s="130">
        <v>1271.5</v>
      </c>
      <c r="C2158" s="125">
        <f t="shared" si="132"/>
        <v>-2.2043466381462373E-2</v>
      </c>
      <c r="D2158" s="128">
        <f t="shared" si="133"/>
        <v>-22043.466381462375</v>
      </c>
      <c r="E2158" s="128">
        <f t="shared" ca="1" si="134"/>
        <v>-75889.645200459374</v>
      </c>
      <c r="F2158" s="128">
        <f t="shared" ca="1" si="135"/>
        <v>80293.497480709528</v>
      </c>
    </row>
    <row r="2159" spans="1:6" x14ac:dyDescent="0.3">
      <c r="A2159" s="73">
        <v>40710</v>
      </c>
      <c r="B2159" s="130">
        <v>1267.6400149999999</v>
      </c>
      <c r="C2159" s="125">
        <f t="shared" si="132"/>
        <v>-3.4502664276857553E-2</v>
      </c>
      <c r="D2159" s="128">
        <f t="shared" si="133"/>
        <v>-34502.664276857555</v>
      </c>
      <c r="E2159" s="128">
        <f t="shared" ca="1" si="134"/>
        <v>-75889.645200459374</v>
      </c>
      <c r="F2159" s="128">
        <f t="shared" ca="1" si="135"/>
        <v>80293.497480709528</v>
      </c>
    </row>
    <row r="2160" spans="1:6" x14ac:dyDescent="0.3">
      <c r="A2160" s="73">
        <v>40709</v>
      </c>
      <c r="B2160" s="130">
        <v>1265.420044</v>
      </c>
      <c r="C2160" s="125">
        <f t="shared" si="132"/>
        <v>-3.7374008724410324E-2</v>
      </c>
      <c r="D2160" s="128">
        <f t="shared" si="133"/>
        <v>-37374.008724410327</v>
      </c>
      <c r="E2160" s="128">
        <f t="shared" ca="1" si="134"/>
        <v>-75889.645200459374</v>
      </c>
      <c r="F2160" s="128">
        <f t="shared" ca="1" si="135"/>
        <v>80293.497480709528</v>
      </c>
    </row>
    <row r="2161" spans="1:6" x14ac:dyDescent="0.3">
      <c r="A2161" s="73">
        <v>40708</v>
      </c>
      <c r="B2161" s="130">
        <v>1287.869995</v>
      </c>
      <c r="C2161" s="125">
        <f t="shared" si="132"/>
        <v>-4.2618166880976971E-2</v>
      </c>
      <c r="D2161" s="128">
        <f t="shared" si="133"/>
        <v>-42618.166880976969</v>
      </c>
      <c r="E2161" s="128">
        <f t="shared" ca="1" si="134"/>
        <v>-75889.645200459374</v>
      </c>
      <c r="F2161" s="128">
        <f t="shared" ca="1" si="135"/>
        <v>80293.497480709528</v>
      </c>
    </row>
    <row r="2162" spans="1:6" x14ac:dyDescent="0.3">
      <c r="A2162" s="73">
        <v>40707</v>
      </c>
      <c r="B2162" s="130">
        <v>1271.829956</v>
      </c>
      <c r="C2162" s="125">
        <f t="shared" si="132"/>
        <v>-4.4527098691796496E-2</v>
      </c>
      <c r="D2162" s="128">
        <f t="shared" si="133"/>
        <v>-44527.098691796498</v>
      </c>
      <c r="E2162" s="128">
        <f t="shared" ca="1" si="134"/>
        <v>-75889.645200459374</v>
      </c>
      <c r="F2162" s="128">
        <f t="shared" ca="1" si="135"/>
        <v>80293.497480709528</v>
      </c>
    </row>
    <row r="2163" spans="1:6" x14ac:dyDescent="0.3">
      <c r="A2163" s="73">
        <v>40704</v>
      </c>
      <c r="B2163" s="130">
        <v>1270.9799800000001</v>
      </c>
      <c r="C2163" s="125">
        <f t="shared" si="132"/>
        <v>-4.1269047390320335E-2</v>
      </c>
      <c r="D2163" s="128">
        <f t="shared" si="133"/>
        <v>-41269.047390320338</v>
      </c>
      <c r="E2163" s="128">
        <f t="shared" ca="1" si="134"/>
        <v>-75889.645200459374</v>
      </c>
      <c r="F2163" s="128">
        <f t="shared" ca="1" si="135"/>
        <v>80293.497480709528</v>
      </c>
    </row>
    <row r="2164" spans="1:6" x14ac:dyDescent="0.3">
      <c r="A2164" s="73">
        <v>40703</v>
      </c>
      <c r="B2164" s="130">
        <v>1289</v>
      </c>
      <c r="C2164" s="125">
        <f t="shared" si="132"/>
        <v>-2.3832401865350739E-2</v>
      </c>
      <c r="D2164" s="128">
        <f t="shared" si="133"/>
        <v>-23832.401865350737</v>
      </c>
      <c r="E2164" s="128">
        <f t="shared" ca="1" si="134"/>
        <v>-75889.645200459374</v>
      </c>
      <c r="F2164" s="128">
        <f t="shared" ca="1" si="135"/>
        <v>80293.497480709528</v>
      </c>
    </row>
    <row r="2165" spans="1:6" x14ac:dyDescent="0.3">
      <c r="A2165" s="73">
        <v>40702</v>
      </c>
      <c r="B2165" s="130">
        <v>1279.5600589999999</v>
      </c>
      <c r="C2165" s="125">
        <f t="shared" si="132"/>
        <v>-2.7896776666813783E-2</v>
      </c>
      <c r="D2165" s="128">
        <f t="shared" si="133"/>
        <v>-27896.776666813785</v>
      </c>
      <c r="E2165" s="128">
        <f t="shared" ca="1" si="134"/>
        <v>-75889.645200459374</v>
      </c>
      <c r="F2165" s="128">
        <f t="shared" ca="1" si="135"/>
        <v>80293.497480709528</v>
      </c>
    </row>
    <row r="2166" spans="1:6" x14ac:dyDescent="0.3">
      <c r="A2166" s="73">
        <v>40701</v>
      </c>
      <c r="B2166" s="130">
        <v>1284.9399410000001</v>
      </c>
      <c r="C2166" s="125">
        <f t="shared" si="132"/>
        <v>-2.4617270867779206E-2</v>
      </c>
      <c r="D2166" s="128">
        <f t="shared" si="133"/>
        <v>-24617.270867779207</v>
      </c>
      <c r="E2166" s="128">
        <f t="shared" ca="1" si="134"/>
        <v>-75889.645200459374</v>
      </c>
      <c r="F2166" s="128">
        <f t="shared" ca="1" si="135"/>
        <v>80293.497480709528</v>
      </c>
    </row>
    <row r="2167" spans="1:6" x14ac:dyDescent="0.3">
      <c r="A2167" s="73">
        <v>40700</v>
      </c>
      <c r="B2167" s="130">
        <v>1286.170044</v>
      </c>
      <c r="C2167" s="125">
        <f t="shared" si="132"/>
        <v>-3.532665948642566E-2</v>
      </c>
      <c r="D2167" s="128">
        <f t="shared" si="133"/>
        <v>-35326.659486425662</v>
      </c>
      <c r="E2167" s="128">
        <f t="shared" ca="1" si="134"/>
        <v>-75889.645200459374</v>
      </c>
      <c r="F2167" s="128">
        <f t="shared" ca="1" si="135"/>
        <v>80293.497480709528</v>
      </c>
    </row>
    <row r="2168" spans="1:6" x14ac:dyDescent="0.3">
      <c r="A2168" s="73">
        <v>40697</v>
      </c>
      <c r="B2168" s="130">
        <v>1300.160034</v>
      </c>
      <c r="C2168" s="125">
        <f t="shared" si="132"/>
        <v>-3.2331008317910248E-2</v>
      </c>
      <c r="D2168" s="128">
        <f t="shared" si="133"/>
        <v>-32331.008317910248</v>
      </c>
      <c r="E2168" s="128">
        <f t="shared" ca="1" si="134"/>
        <v>-75889.645200459374</v>
      </c>
      <c r="F2168" s="128">
        <f t="shared" ca="1" si="135"/>
        <v>80293.497480709528</v>
      </c>
    </row>
    <row r="2169" spans="1:6" x14ac:dyDescent="0.3">
      <c r="A2169" s="73">
        <v>40696</v>
      </c>
      <c r="B2169" s="130">
        <v>1312.9399410000001</v>
      </c>
      <c r="C2169" s="125">
        <f t="shared" si="132"/>
        <v>-2.0691076082795079E-2</v>
      </c>
      <c r="D2169" s="128">
        <f t="shared" si="133"/>
        <v>-20691.07608279508</v>
      </c>
      <c r="E2169" s="128">
        <f t="shared" ca="1" si="134"/>
        <v>-75889.645200459374</v>
      </c>
      <c r="F2169" s="128">
        <f t="shared" ca="1" si="135"/>
        <v>80293.497480709528</v>
      </c>
    </row>
    <row r="2170" spans="1:6" x14ac:dyDescent="0.3">
      <c r="A2170" s="73">
        <v>40695</v>
      </c>
      <c r="B2170" s="130">
        <v>1314.5500489999999</v>
      </c>
      <c r="C2170" s="125">
        <f t="shared" si="132"/>
        <v>-1.0857899454587816E-2</v>
      </c>
      <c r="D2170" s="128">
        <f t="shared" si="133"/>
        <v>-10857.899454587816</v>
      </c>
      <c r="E2170" s="128">
        <f t="shared" ca="1" si="134"/>
        <v>-75889.645200459374</v>
      </c>
      <c r="F2170" s="128">
        <f t="shared" ca="1" si="135"/>
        <v>80293.497480709528</v>
      </c>
    </row>
    <row r="2171" spans="1:6" x14ac:dyDescent="0.3">
      <c r="A2171" s="73">
        <v>40694</v>
      </c>
      <c r="B2171" s="130">
        <v>1345.1999510000001</v>
      </c>
      <c r="C2171" s="125">
        <f t="shared" si="132"/>
        <v>1.1831767804554749E-2</v>
      </c>
      <c r="D2171" s="128">
        <f t="shared" si="133"/>
        <v>11831.767804554749</v>
      </c>
      <c r="E2171" s="128">
        <f t="shared" ca="1" si="134"/>
        <v>-75889.645200459374</v>
      </c>
      <c r="F2171" s="128">
        <f t="shared" ca="1" si="135"/>
        <v>80293.497480709528</v>
      </c>
    </row>
    <row r="2172" spans="1:6" x14ac:dyDescent="0.3">
      <c r="A2172" s="73">
        <v>40690</v>
      </c>
      <c r="B2172" s="130">
        <v>1331.099976</v>
      </c>
      <c r="C2172" s="125">
        <f t="shared" si="132"/>
        <v>-4.9859422025319011E-3</v>
      </c>
      <c r="D2172" s="128">
        <f t="shared" si="133"/>
        <v>-4985.9422025319009</v>
      </c>
      <c r="E2172" s="128">
        <f t="shared" ca="1" si="134"/>
        <v>-75889.645200459374</v>
      </c>
      <c r="F2172" s="128">
        <f t="shared" ca="1" si="135"/>
        <v>80293.497480709528</v>
      </c>
    </row>
    <row r="2173" spans="1:6" x14ac:dyDescent="0.3">
      <c r="A2173" s="73">
        <v>40689</v>
      </c>
      <c r="B2173" s="130">
        <v>1325.6899410000001</v>
      </c>
      <c r="C2173" s="125">
        <f t="shared" si="132"/>
        <v>-1.7024493079310532E-2</v>
      </c>
      <c r="D2173" s="128">
        <f t="shared" si="133"/>
        <v>-17024.49307931053</v>
      </c>
      <c r="E2173" s="128">
        <f t="shared" ca="1" si="134"/>
        <v>-75889.645200459374</v>
      </c>
      <c r="F2173" s="128">
        <f t="shared" ca="1" si="135"/>
        <v>80293.497480709528</v>
      </c>
    </row>
    <row r="2174" spans="1:6" x14ac:dyDescent="0.3">
      <c r="A2174" s="73">
        <v>40688</v>
      </c>
      <c r="B2174" s="130">
        <v>1320.469971</v>
      </c>
      <c r="C2174" s="125">
        <f t="shared" si="132"/>
        <v>-1.6101861072724377E-2</v>
      </c>
      <c r="D2174" s="128">
        <f t="shared" si="133"/>
        <v>-16101.861072724378</v>
      </c>
      <c r="E2174" s="128">
        <f t="shared" ca="1" si="134"/>
        <v>-75889.645200459374</v>
      </c>
      <c r="F2174" s="128">
        <f t="shared" ca="1" si="135"/>
        <v>80293.497480709528</v>
      </c>
    </row>
    <row r="2175" spans="1:6" x14ac:dyDescent="0.3">
      <c r="A2175" s="73">
        <v>40687</v>
      </c>
      <c r="B2175" s="130">
        <v>1316.280029</v>
      </c>
      <c r="C2175" s="125">
        <f t="shared" si="132"/>
        <v>-3.0121727707758339E-2</v>
      </c>
      <c r="D2175" s="128">
        <f t="shared" si="133"/>
        <v>-30121.727707758339</v>
      </c>
      <c r="E2175" s="128">
        <f t="shared" ca="1" si="134"/>
        <v>-75889.645200459374</v>
      </c>
      <c r="F2175" s="128">
        <f t="shared" ca="1" si="135"/>
        <v>80293.497480709528</v>
      </c>
    </row>
    <row r="2176" spans="1:6" x14ac:dyDescent="0.3">
      <c r="A2176" s="73">
        <v>40686</v>
      </c>
      <c r="B2176" s="130">
        <v>1317.369995</v>
      </c>
      <c r="C2176" s="125">
        <f t="shared" si="132"/>
        <v>-2.1481287955960271E-2</v>
      </c>
      <c r="D2176" s="128">
        <f t="shared" si="133"/>
        <v>-21481.28795596027</v>
      </c>
      <c r="E2176" s="128">
        <f t="shared" ca="1" si="134"/>
        <v>-75889.645200459374</v>
      </c>
      <c r="F2176" s="128">
        <f t="shared" ca="1" si="135"/>
        <v>80293.497480709528</v>
      </c>
    </row>
    <row r="2177" spans="1:6" x14ac:dyDescent="0.3">
      <c r="A2177" s="73">
        <v>40683</v>
      </c>
      <c r="B2177" s="130">
        <v>1333.2700199999999</v>
      </c>
      <c r="C2177" s="125">
        <f t="shared" si="132"/>
        <v>-5.1708187236011449E-3</v>
      </c>
      <c r="D2177" s="128">
        <f t="shared" si="133"/>
        <v>-5170.8187236011445</v>
      </c>
      <c r="E2177" s="128">
        <f t="shared" ca="1" si="134"/>
        <v>-77996.041623920231</v>
      </c>
      <c r="F2177" s="128">
        <f t="shared" ca="1" si="135"/>
        <v>84307.222566375378</v>
      </c>
    </row>
    <row r="2178" spans="1:6" x14ac:dyDescent="0.3">
      <c r="A2178" s="73">
        <v>40682</v>
      </c>
      <c r="B2178" s="130">
        <v>1343.599976</v>
      </c>
      <c r="C2178" s="125">
        <f t="shared" si="132"/>
        <v>6.366564416745879E-3</v>
      </c>
      <c r="D2178" s="128">
        <f t="shared" si="133"/>
        <v>6366.5644167458786</v>
      </c>
      <c r="E2178" s="128">
        <f t="shared" ca="1" si="134"/>
        <v>-77996.041623920231</v>
      </c>
      <c r="F2178" s="128">
        <f t="shared" ca="1" si="135"/>
        <v>84307.222566375378</v>
      </c>
    </row>
    <row r="2179" spans="1:6" x14ac:dyDescent="0.3">
      <c r="A2179" s="73">
        <v>40681</v>
      </c>
      <c r="B2179" s="130">
        <v>1340.6800539999999</v>
      </c>
      <c r="C2179" s="125">
        <f t="shared" si="132"/>
        <v>-4.9282221492474854E-3</v>
      </c>
      <c r="D2179" s="128">
        <f t="shared" si="133"/>
        <v>-4928.2221492474855</v>
      </c>
      <c r="E2179" s="128">
        <f t="shared" ca="1" si="134"/>
        <v>-77996.041623920231</v>
      </c>
      <c r="F2179" s="128">
        <f t="shared" ca="1" si="135"/>
        <v>84307.222566375378</v>
      </c>
    </row>
    <row r="2180" spans="1:6" x14ac:dyDescent="0.3">
      <c r="A2180" s="73">
        <v>40680</v>
      </c>
      <c r="B2180" s="130">
        <v>1328.9799800000001</v>
      </c>
      <c r="C2180" s="125">
        <f t="shared" si="132"/>
        <v>-2.0374176336682925E-2</v>
      </c>
      <c r="D2180" s="128">
        <f t="shared" si="133"/>
        <v>-20374.176336682925</v>
      </c>
      <c r="E2180" s="128">
        <f t="shared" ca="1" si="134"/>
        <v>-77996.041623920231</v>
      </c>
      <c r="F2180" s="128">
        <f t="shared" ca="1" si="135"/>
        <v>84307.222566375378</v>
      </c>
    </row>
    <row r="2181" spans="1:6" x14ac:dyDescent="0.3">
      <c r="A2181" s="73">
        <v>40679</v>
      </c>
      <c r="B2181" s="130">
        <v>1329.469971</v>
      </c>
      <c r="C2181" s="125">
        <f t="shared" si="132"/>
        <v>-2.3324665135992184E-2</v>
      </c>
      <c r="D2181" s="128">
        <f t="shared" si="133"/>
        <v>-23324.665135992185</v>
      </c>
      <c r="E2181" s="128">
        <f t="shared" ca="1" si="134"/>
        <v>-77996.041623920231</v>
      </c>
      <c r="F2181" s="128">
        <f t="shared" ca="1" si="135"/>
        <v>84307.222566375378</v>
      </c>
    </row>
    <row r="2182" spans="1:6" x14ac:dyDescent="0.3">
      <c r="A2182" s="73">
        <v>40676</v>
      </c>
      <c r="B2182" s="130">
        <v>1337.7700199999999</v>
      </c>
      <c r="C2182" s="125">
        <f t="shared" si="132"/>
        <v>-1.8949674235481773E-2</v>
      </c>
      <c r="D2182" s="128">
        <f t="shared" si="133"/>
        <v>-18949.674235481772</v>
      </c>
      <c r="E2182" s="128">
        <f t="shared" ca="1" si="134"/>
        <v>-77996.041623920231</v>
      </c>
      <c r="F2182" s="128">
        <f t="shared" ca="1" si="135"/>
        <v>84307.222566375378</v>
      </c>
    </row>
    <row r="2183" spans="1:6" x14ac:dyDescent="0.3">
      <c r="A2183" s="73">
        <v>40675</v>
      </c>
      <c r="B2183" s="130">
        <v>1348.650024</v>
      </c>
      <c r="C2183" s="125">
        <f t="shared" si="132"/>
        <v>-8.6954282120343951E-3</v>
      </c>
      <c r="D2183" s="128">
        <f t="shared" si="133"/>
        <v>-8695.428212034396</v>
      </c>
      <c r="E2183" s="128">
        <f t="shared" ca="1" si="134"/>
        <v>-77996.041623920231</v>
      </c>
      <c r="F2183" s="128">
        <f t="shared" ca="1" si="135"/>
        <v>84307.222566375378</v>
      </c>
    </row>
    <row r="2184" spans="1:6" x14ac:dyDescent="0.3">
      <c r="A2184" s="73">
        <v>40674</v>
      </c>
      <c r="B2184" s="130">
        <v>1342.079956</v>
      </c>
      <c r="C2184" s="125">
        <f t="shared" ref="C2184:C2247" si="136">B2184/B2194-1</f>
        <v>-1.0017318250454488E-2</v>
      </c>
      <c r="D2184" s="128">
        <f t="shared" ref="D2184:D2247" si="137">C2184*$B$5</f>
        <v>-10017.318250454487</v>
      </c>
      <c r="E2184" s="128">
        <f t="shared" ref="E2184:E2247" ca="1" si="138">_xlfn.PERCENTILE.INC(OFFSET(D2184,0,0,Window),1-VaRLevel)</f>
        <v>-77996.041623920231</v>
      </c>
      <c r="F2184" s="128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0">
        <v>1357.160034</v>
      </c>
      <c r="C2185" s="125">
        <f t="shared" si="136"/>
        <v>7.3632345191891879E-3</v>
      </c>
      <c r="D2185" s="128">
        <f t="shared" si="137"/>
        <v>7363.2345191891882</v>
      </c>
      <c r="E2185" s="128">
        <f t="shared" ca="1" si="138"/>
        <v>-77996.041623920231</v>
      </c>
      <c r="F2185" s="128">
        <f t="shared" ca="1" si="139"/>
        <v>84307.222566375378</v>
      </c>
    </row>
    <row r="2186" spans="1:6" x14ac:dyDescent="0.3">
      <c r="A2186" s="73">
        <v>40672</v>
      </c>
      <c r="B2186" s="130">
        <v>1346.290039</v>
      </c>
      <c r="C2186" s="125">
        <f t="shared" si="136"/>
        <v>8.2681437932972113E-3</v>
      </c>
      <c r="D2186" s="128">
        <f t="shared" si="137"/>
        <v>8268.1437932972112</v>
      </c>
      <c r="E2186" s="128">
        <f t="shared" ca="1" si="138"/>
        <v>-77996.041623920231</v>
      </c>
      <c r="F2186" s="128">
        <f t="shared" ca="1" si="139"/>
        <v>84307.222566375378</v>
      </c>
    </row>
    <row r="2187" spans="1:6" x14ac:dyDescent="0.3">
      <c r="A2187" s="73">
        <v>40669</v>
      </c>
      <c r="B2187" s="130">
        <v>1340.1999510000001</v>
      </c>
      <c r="C2187" s="125">
        <f t="shared" si="136"/>
        <v>2.1085600124550741E-3</v>
      </c>
      <c r="D2187" s="128">
        <f t="shared" si="137"/>
        <v>2108.5600124550742</v>
      </c>
      <c r="E2187" s="128">
        <f t="shared" ca="1" si="138"/>
        <v>-77996.041623920231</v>
      </c>
      <c r="F2187" s="128">
        <f t="shared" ca="1" si="139"/>
        <v>84307.222566375378</v>
      </c>
    </row>
    <row r="2188" spans="1:6" x14ac:dyDescent="0.3">
      <c r="A2188" s="73">
        <v>40668</v>
      </c>
      <c r="B2188" s="130">
        <v>1335.099976</v>
      </c>
      <c r="C2188" s="125">
        <f t="shared" si="136"/>
        <v>3.5629386432574073E-3</v>
      </c>
      <c r="D2188" s="128">
        <f t="shared" si="137"/>
        <v>3562.9386432574074</v>
      </c>
      <c r="E2188" s="128">
        <f t="shared" ca="1" si="138"/>
        <v>-77996.041623920231</v>
      </c>
      <c r="F2188" s="128">
        <f t="shared" ca="1" si="139"/>
        <v>84307.222566375378</v>
      </c>
    </row>
    <row r="2189" spans="1:6" x14ac:dyDescent="0.3">
      <c r="A2189" s="73">
        <v>40667</v>
      </c>
      <c r="B2189" s="130">
        <v>1347.3199460000001</v>
      </c>
      <c r="C2189" s="125">
        <f t="shared" si="136"/>
        <v>2.6435641032574786E-2</v>
      </c>
      <c r="D2189" s="128">
        <f t="shared" si="137"/>
        <v>26435.641032574786</v>
      </c>
      <c r="E2189" s="128">
        <f t="shared" ca="1" si="138"/>
        <v>-77996.041623920231</v>
      </c>
      <c r="F2189" s="128">
        <f t="shared" ca="1" si="139"/>
        <v>84307.222566375378</v>
      </c>
    </row>
    <row r="2190" spans="1:6" x14ac:dyDescent="0.3">
      <c r="A2190" s="73">
        <v>40666</v>
      </c>
      <c r="B2190" s="130">
        <v>1356.619995</v>
      </c>
      <c r="C2190" s="125">
        <f t="shared" si="136"/>
        <v>3.9444028539727283E-2</v>
      </c>
      <c r="D2190" s="128">
        <f t="shared" si="137"/>
        <v>39444.028539727282</v>
      </c>
      <c r="E2190" s="128">
        <f t="shared" ca="1" si="138"/>
        <v>-82254.158174250464</v>
      </c>
      <c r="F2190" s="128">
        <f t="shared" ca="1" si="139"/>
        <v>86959.694314746012</v>
      </c>
    </row>
    <row r="2191" spans="1:6" x14ac:dyDescent="0.3">
      <c r="A2191" s="73">
        <v>40665</v>
      </c>
      <c r="B2191" s="130">
        <v>1361.219971</v>
      </c>
      <c r="C2191" s="125">
        <f t="shared" si="136"/>
        <v>3.1477263654998033E-2</v>
      </c>
      <c r="D2191" s="128">
        <f t="shared" si="137"/>
        <v>31477.263654998034</v>
      </c>
      <c r="E2191" s="128">
        <f t="shared" ca="1" si="138"/>
        <v>-82254.158174250464</v>
      </c>
      <c r="F2191" s="128">
        <f t="shared" ca="1" si="139"/>
        <v>86959.694314746012</v>
      </c>
    </row>
    <row r="2192" spans="1:6" x14ac:dyDescent="0.3">
      <c r="A2192" s="73">
        <v>40662</v>
      </c>
      <c r="B2192" s="130">
        <v>1363.6099850000001</v>
      </c>
      <c r="C2192" s="125">
        <f t="shared" si="136"/>
        <v>3.734440271210171E-2</v>
      </c>
      <c r="D2192" s="128">
        <f t="shared" si="137"/>
        <v>37344.402712101706</v>
      </c>
      <c r="E2192" s="128">
        <f t="shared" ca="1" si="138"/>
        <v>-82254.158174250464</v>
      </c>
      <c r="F2192" s="128">
        <f t="shared" ca="1" si="139"/>
        <v>86959.694314746012</v>
      </c>
    </row>
    <row r="2193" spans="1:6" x14ac:dyDescent="0.3">
      <c r="A2193" s="73">
        <v>40661</v>
      </c>
      <c r="B2193" s="130">
        <v>1360.4799800000001</v>
      </c>
      <c r="C2193" s="125">
        <f t="shared" si="136"/>
        <v>3.5049904374056196E-2</v>
      </c>
      <c r="D2193" s="128">
        <f t="shared" si="137"/>
        <v>35049.904374056197</v>
      </c>
      <c r="E2193" s="128">
        <f t="shared" ca="1" si="138"/>
        <v>-82254.158174250464</v>
      </c>
      <c r="F2193" s="128">
        <f t="shared" ca="1" si="139"/>
        <v>86959.694314746012</v>
      </c>
    </row>
    <row r="2194" spans="1:6" x14ac:dyDescent="0.3">
      <c r="A2194" s="73">
        <v>40660</v>
      </c>
      <c r="B2194" s="130">
        <v>1355.660034</v>
      </c>
      <c r="C2194" s="125">
        <f t="shared" si="136"/>
        <v>3.1579106749794805E-2</v>
      </c>
      <c r="D2194" s="128">
        <f t="shared" si="137"/>
        <v>31579.106749794806</v>
      </c>
      <c r="E2194" s="128">
        <f t="shared" ca="1" si="138"/>
        <v>-82254.158174250464</v>
      </c>
      <c r="F2194" s="128">
        <f t="shared" ca="1" si="139"/>
        <v>86959.694314746012</v>
      </c>
    </row>
    <row r="2195" spans="1:6" x14ac:dyDescent="0.3">
      <c r="A2195" s="73">
        <v>40659</v>
      </c>
      <c r="B2195" s="130">
        <v>1347.23999</v>
      </c>
      <c r="C2195" s="125">
        <f t="shared" si="136"/>
        <v>1.7199484824592659E-2</v>
      </c>
      <c r="D2195" s="128">
        <f t="shared" si="137"/>
        <v>17199.484824592659</v>
      </c>
      <c r="E2195" s="128">
        <f t="shared" ca="1" si="138"/>
        <v>-82254.158174250464</v>
      </c>
      <c r="F2195" s="128">
        <f t="shared" ca="1" si="139"/>
        <v>86959.694314746012</v>
      </c>
    </row>
    <row r="2196" spans="1:6" x14ac:dyDescent="0.3">
      <c r="A2196" s="73">
        <v>40658</v>
      </c>
      <c r="B2196" s="130">
        <v>1335.25</v>
      </c>
      <c r="C2196" s="125">
        <f t="shared" si="136"/>
        <v>5.3306096098038047E-3</v>
      </c>
      <c r="D2196" s="128">
        <f t="shared" si="137"/>
        <v>5330.6096098038051</v>
      </c>
      <c r="E2196" s="128">
        <f t="shared" ca="1" si="138"/>
        <v>-82254.158174250464</v>
      </c>
      <c r="F2196" s="128">
        <f t="shared" ca="1" si="139"/>
        <v>86959.694314746012</v>
      </c>
    </row>
    <row r="2197" spans="1:6" x14ac:dyDescent="0.3">
      <c r="A2197" s="73">
        <v>40654</v>
      </c>
      <c r="B2197" s="130">
        <v>1337.380005</v>
      </c>
      <c r="C2197" s="125">
        <f t="shared" si="136"/>
        <v>2.9021116984342399E-3</v>
      </c>
      <c r="D2197" s="128">
        <f t="shared" si="137"/>
        <v>2902.1116984342398</v>
      </c>
      <c r="E2197" s="128">
        <f t="shared" ca="1" si="138"/>
        <v>-82254.158174250464</v>
      </c>
      <c r="F2197" s="128">
        <f t="shared" ca="1" si="139"/>
        <v>86959.694314746012</v>
      </c>
    </row>
    <row r="2198" spans="1:6" x14ac:dyDescent="0.3">
      <c r="A2198" s="73">
        <v>40653</v>
      </c>
      <c r="B2198" s="130">
        <v>1330.3599850000001</v>
      </c>
      <c r="C2198" s="125">
        <f t="shared" si="136"/>
        <v>-3.8786212683511456E-3</v>
      </c>
      <c r="D2198" s="128">
        <f t="shared" si="137"/>
        <v>-3878.6212683511458</v>
      </c>
      <c r="E2198" s="128">
        <f t="shared" ca="1" si="138"/>
        <v>-82254.158174250464</v>
      </c>
      <c r="F2198" s="128">
        <f t="shared" ca="1" si="139"/>
        <v>86959.694314746012</v>
      </c>
    </row>
    <row r="2199" spans="1:6" x14ac:dyDescent="0.3">
      <c r="A2199" s="73">
        <v>40652</v>
      </c>
      <c r="B2199" s="130">
        <v>1312.619995</v>
      </c>
      <c r="C2199" s="125">
        <f t="shared" si="136"/>
        <v>-1.50154280820054E-2</v>
      </c>
      <c r="D2199" s="128">
        <f t="shared" si="137"/>
        <v>-15015.428082005399</v>
      </c>
      <c r="E2199" s="128">
        <f t="shared" ca="1" si="138"/>
        <v>-82254.158174250464</v>
      </c>
      <c r="F2199" s="128">
        <f t="shared" ca="1" si="139"/>
        <v>86959.694314746012</v>
      </c>
    </row>
    <row r="2200" spans="1:6" x14ac:dyDescent="0.3">
      <c r="A2200" s="73">
        <v>40651</v>
      </c>
      <c r="B2200" s="130">
        <v>1305.1400149999999</v>
      </c>
      <c r="C2200" s="125">
        <f t="shared" si="136"/>
        <v>-2.0804714716381678E-2</v>
      </c>
      <c r="D2200" s="128">
        <f t="shared" si="137"/>
        <v>-20804.714716381677</v>
      </c>
      <c r="E2200" s="128">
        <f t="shared" ca="1" si="138"/>
        <v>-82254.158174250464</v>
      </c>
      <c r="F2200" s="128">
        <f t="shared" ca="1" si="139"/>
        <v>86959.694314746012</v>
      </c>
    </row>
    <row r="2201" spans="1:6" x14ac:dyDescent="0.3">
      <c r="A2201" s="73">
        <v>40648</v>
      </c>
      <c r="B2201" s="130">
        <v>1319.6800539999999</v>
      </c>
      <c r="C2201" s="125">
        <f t="shared" si="136"/>
        <v>-9.5541009712930558E-3</v>
      </c>
      <c r="D2201" s="128">
        <f t="shared" si="137"/>
        <v>-9554.1009712930554</v>
      </c>
      <c r="E2201" s="128">
        <f t="shared" ca="1" si="138"/>
        <v>-82254.158174250464</v>
      </c>
      <c r="F2201" s="128">
        <f t="shared" ca="1" si="139"/>
        <v>86959.694314746012</v>
      </c>
    </row>
    <row r="2202" spans="1:6" x14ac:dyDescent="0.3">
      <c r="A2202" s="73">
        <v>40647</v>
      </c>
      <c r="B2202" s="130">
        <v>1314.5200199999999</v>
      </c>
      <c r="C2202" s="125">
        <f t="shared" si="136"/>
        <v>-8.5304574306964698E-3</v>
      </c>
      <c r="D2202" s="128">
        <f t="shared" si="137"/>
        <v>-8530.4574306964696</v>
      </c>
      <c r="E2202" s="128">
        <f t="shared" ca="1" si="138"/>
        <v>-82254.158174250464</v>
      </c>
      <c r="F2202" s="128">
        <f t="shared" ca="1" si="139"/>
        <v>86959.694314746012</v>
      </c>
    </row>
    <row r="2203" spans="1:6" x14ac:dyDescent="0.3">
      <c r="A2203" s="73">
        <v>40646</v>
      </c>
      <c r="B2203" s="130">
        <v>1314.410034</v>
      </c>
      <c r="C2203" s="125">
        <f t="shared" si="136"/>
        <v>-1.0427157255152197E-2</v>
      </c>
      <c r="D2203" s="128">
        <f t="shared" si="137"/>
        <v>-10427.157255152197</v>
      </c>
      <c r="E2203" s="128">
        <f t="shared" ca="1" si="138"/>
        <v>-82254.158174250464</v>
      </c>
      <c r="F2203" s="128">
        <f t="shared" ca="1" si="139"/>
        <v>86959.694314746012</v>
      </c>
    </row>
    <row r="2204" spans="1:6" x14ac:dyDescent="0.3">
      <c r="A2204" s="73">
        <v>40645</v>
      </c>
      <c r="B2204" s="130">
        <v>1314.160034</v>
      </c>
      <c r="C2204" s="125">
        <f t="shared" si="136"/>
        <v>-4.001627384417672E-3</v>
      </c>
      <c r="D2204" s="128">
        <f t="shared" si="137"/>
        <v>-4001.6273844176721</v>
      </c>
      <c r="E2204" s="128">
        <f t="shared" ca="1" si="138"/>
        <v>-82254.158174250464</v>
      </c>
      <c r="F2204" s="128">
        <f t="shared" ca="1" si="139"/>
        <v>86959.694314746012</v>
      </c>
    </row>
    <row r="2205" spans="1:6" x14ac:dyDescent="0.3">
      <c r="A2205" s="73">
        <v>40644</v>
      </c>
      <c r="B2205" s="130">
        <v>1324.459961</v>
      </c>
      <c r="C2205" s="125">
        <f t="shared" si="136"/>
        <v>1.0891565835949191E-2</v>
      </c>
      <c r="D2205" s="128">
        <f t="shared" si="137"/>
        <v>10891.56583594919</v>
      </c>
      <c r="E2205" s="128">
        <f t="shared" ca="1" si="138"/>
        <v>-82254.158174250464</v>
      </c>
      <c r="F2205" s="128">
        <f t="shared" ca="1" si="139"/>
        <v>86959.694314746012</v>
      </c>
    </row>
    <row r="2206" spans="1:6" x14ac:dyDescent="0.3">
      <c r="A2206" s="73">
        <v>40641</v>
      </c>
      <c r="B2206" s="130">
        <v>1328.170044</v>
      </c>
      <c r="C2206" s="125">
        <f t="shared" si="136"/>
        <v>1.093773364595152E-2</v>
      </c>
      <c r="D2206" s="128">
        <f t="shared" si="137"/>
        <v>10937.733645951519</v>
      </c>
      <c r="E2206" s="128">
        <f t="shared" ca="1" si="138"/>
        <v>-82254.158174250464</v>
      </c>
      <c r="F2206" s="128">
        <f t="shared" ca="1" si="139"/>
        <v>86959.694314746012</v>
      </c>
    </row>
    <row r="2207" spans="1:6" x14ac:dyDescent="0.3">
      <c r="A2207" s="73">
        <v>40640</v>
      </c>
      <c r="B2207" s="130">
        <v>1333.51001</v>
      </c>
      <c r="C2207" s="125">
        <f t="shared" si="136"/>
        <v>1.8210814547922505E-2</v>
      </c>
      <c r="D2207" s="128">
        <f t="shared" si="137"/>
        <v>18210.814547922506</v>
      </c>
      <c r="E2207" s="128">
        <f t="shared" ca="1" si="138"/>
        <v>-82254.158174250464</v>
      </c>
      <c r="F2207" s="128">
        <f t="shared" ca="1" si="139"/>
        <v>86959.694314746012</v>
      </c>
    </row>
    <row r="2208" spans="1:6" x14ac:dyDescent="0.3">
      <c r="A2208" s="73">
        <v>40639</v>
      </c>
      <c r="B2208" s="130">
        <v>1335.540039</v>
      </c>
      <c r="C2208" s="125">
        <f t="shared" si="136"/>
        <v>2.9286186828798133E-2</v>
      </c>
      <c r="D2208" s="128">
        <f t="shared" si="137"/>
        <v>29286.186828798134</v>
      </c>
      <c r="E2208" s="128">
        <f t="shared" ca="1" si="138"/>
        <v>-82254.158174250464</v>
      </c>
      <c r="F2208" s="128">
        <f t="shared" ca="1" si="139"/>
        <v>86959.694314746012</v>
      </c>
    </row>
    <row r="2209" spans="1:6" x14ac:dyDescent="0.3">
      <c r="A2209" s="73">
        <v>40638</v>
      </c>
      <c r="B2209" s="130">
        <v>1332.630005</v>
      </c>
      <c r="C2209" s="125">
        <f t="shared" si="136"/>
        <v>3.0036238588988295E-2</v>
      </c>
      <c r="D2209" s="128">
        <f t="shared" si="137"/>
        <v>30036.238588988297</v>
      </c>
      <c r="E2209" s="128">
        <f t="shared" ca="1" si="138"/>
        <v>-82254.158174250464</v>
      </c>
      <c r="F2209" s="128">
        <f t="shared" ca="1" si="139"/>
        <v>86959.694314746012</v>
      </c>
    </row>
    <row r="2210" spans="1:6" x14ac:dyDescent="0.3">
      <c r="A2210" s="73">
        <v>40637</v>
      </c>
      <c r="B2210" s="130">
        <v>1332.869995</v>
      </c>
      <c r="C2210" s="125">
        <f t="shared" si="136"/>
        <v>2.6563864097706835E-2</v>
      </c>
      <c r="D2210" s="128">
        <f t="shared" si="137"/>
        <v>26563.864097706835</v>
      </c>
      <c r="E2210" s="128">
        <f t="shared" ca="1" si="138"/>
        <v>-82254.158174250464</v>
      </c>
      <c r="F2210" s="128">
        <f t="shared" ca="1" si="139"/>
        <v>86959.694314746012</v>
      </c>
    </row>
    <row r="2211" spans="1:6" x14ac:dyDescent="0.3">
      <c r="A2211" s="73">
        <v>40634</v>
      </c>
      <c r="B2211" s="130">
        <v>1332.410034</v>
      </c>
      <c r="C2211" s="125">
        <f t="shared" si="136"/>
        <v>4.1588226031645137E-2</v>
      </c>
      <c r="D2211" s="128">
        <f t="shared" si="137"/>
        <v>41588.226031645136</v>
      </c>
      <c r="E2211" s="128">
        <f t="shared" ca="1" si="138"/>
        <v>-82254.158174250464</v>
      </c>
      <c r="F2211" s="128">
        <f t="shared" ca="1" si="139"/>
        <v>86959.694314746012</v>
      </c>
    </row>
    <row r="2212" spans="1:6" x14ac:dyDescent="0.3">
      <c r="A2212" s="73">
        <v>40633</v>
      </c>
      <c r="B2212" s="130">
        <v>1325.829956</v>
      </c>
      <c r="C2212" s="125">
        <f t="shared" si="136"/>
        <v>4.091164948845738E-2</v>
      </c>
      <c r="D2212" s="128">
        <f t="shared" si="137"/>
        <v>40911.649488457377</v>
      </c>
      <c r="E2212" s="128">
        <f t="shared" ca="1" si="138"/>
        <v>-82254.158174250464</v>
      </c>
      <c r="F2212" s="128">
        <f t="shared" ca="1" si="139"/>
        <v>86959.694314746012</v>
      </c>
    </row>
    <row r="2213" spans="1:6" x14ac:dyDescent="0.3">
      <c r="A2213" s="73">
        <v>40632</v>
      </c>
      <c r="B2213" s="130">
        <v>1328.26001</v>
      </c>
      <c r="C2213" s="125">
        <f t="shared" si="136"/>
        <v>5.6791423776369143E-2</v>
      </c>
      <c r="D2213" s="128">
        <f t="shared" si="137"/>
        <v>56791.423776369142</v>
      </c>
      <c r="E2213" s="128">
        <f t="shared" ca="1" si="138"/>
        <v>-82254.158174250464</v>
      </c>
      <c r="F2213" s="128">
        <f t="shared" ca="1" si="139"/>
        <v>86959.694314746012</v>
      </c>
    </row>
    <row r="2214" spans="1:6" x14ac:dyDescent="0.3">
      <c r="A2214" s="73">
        <v>40631</v>
      </c>
      <c r="B2214" s="130">
        <v>1319.4399410000001</v>
      </c>
      <c r="C2214" s="125">
        <f t="shared" si="136"/>
        <v>2.930870224480131E-2</v>
      </c>
      <c r="D2214" s="128">
        <f t="shared" si="137"/>
        <v>29308.702244801309</v>
      </c>
      <c r="E2214" s="128">
        <f t="shared" ca="1" si="138"/>
        <v>-82254.158174250464</v>
      </c>
      <c r="F2214" s="128">
        <f t="shared" ca="1" si="139"/>
        <v>86959.694314746012</v>
      </c>
    </row>
    <row r="2215" spans="1:6" x14ac:dyDescent="0.3">
      <c r="A2215" s="73">
        <v>40630</v>
      </c>
      <c r="B2215" s="130">
        <v>1310.1899410000001</v>
      </c>
      <c r="C2215" s="125">
        <f t="shared" si="136"/>
        <v>1.064488760351967E-2</v>
      </c>
      <c r="D2215" s="128">
        <f t="shared" si="137"/>
        <v>10644.88760351967</v>
      </c>
      <c r="E2215" s="128">
        <f t="shared" ca="1" si="138"/>
        <v>-82254.158174250464</v>
      </c>
      <c r="F2215" s="128">
        <f t="shared" ca="1" si="139"/>
        <v>86959.694314746012</v>
      </c>
    </row>
    <row r="2216" spans="1:6" x14ac:dyDescent="0.3">
      <c r="A2216" s="73">
        <v>40627</v>
      </c>
      <c r="B2216" s="130">
        <v>1313.8000489999999</v>
      </c>
      <c r="C2216" s="125">
        <f t="shared" si="136"/>
        <v>7.2990613889096778E-3</v>
      </c>
      <c r="D2216" s="128">
        <f t="shared" si="137"/>
        <v>7299.0613889096776</v>
      </c>
      <c r="E2216" s="128">
        <f t="shared" ca="1" si="138"/>
        <v>-82254.158174250464</v>
      </c>
      <c r="F2216" s="128">
        <f t="shared" ca="1" si="139"/>
        <v>86959.694314746012</v>
      </c>
    </row>
    <row r="2217" spans="1:6" x14ac:dyDescent="0.3">
      <c r="A2217" s="73">
        <v>40626</v>
      </c>
      <c r="B2217" s="130">
        <v>1309.660034</v>
      </c>
      <c r="C2217" s="125">
        <f t="shared" si="136"/>
        <v>1.1234604912724766E-2</v>
      </c>
      <c r="D2217" s="128">
        <f t="shared" si="137"/>
        <v>11234.604912724766</v>
      </c>
      <c r="E2217" s="128">
        <f t="shared" ca="1" si="138"/>
        <v>-82254.158174250464</v>
      </c>
      <c r="F2217" s="128">
        <f t="shared" ca="1" si="139"/>
        <v>86959.694314746012</v>
      </c>
    </row>
    <row r="2218" spans="1:6" x14ac:dyDescent="0.3">
      <c r="A2218" s="73">
        <v>40625</v>
      </c>
      <c r="B2218" s="130">
        <v>1297.540039</v>
      </c>
      <c r="C2218" s="125">
        <f t="shared" si="136"/>
        <v>-1.7030030347570002E-2</v>
      </c>
      <c r="D2218" s="128">
        <f t="shared" si="137"/>
        <v>-17030.030347570002</v>
      </c>
      <c r="E2218" s="128">
        <f t="shared" ca="1" si="138"/>
        <v>-82254.158174250464</v>
      </c>
      <c r="F2218" s="128">
        <f t="shared" ca="1" si="139"/>
        <v>86959.694314746012</v>
      </c>
    </row>
    <row r="2219" spans="1:6" x14ac:dyDescent="0.3">
      <c r="A2219" s="73">
        <v>40624</v>
      </c>
      <c r="B2219" s="130">
        <v>1293.7700199999999</v>
      </c>
      <c r="C2219" s="125">
        <f t="shared" si="136"/>
        <v>-2.1220685982900278E-2</v>
      </c>
      <c r="D2219" s="128">
        <f t="shared" si="137"/>
        <v>-21220.685982900279</v>
      </c>
      <c r="E2219" s="128">
        <f t="shared" ca="1" si="138"/>
        <v>-82254.158174250464</v>
      </c>
      <c r="F2219" s="128">
        <f t="shared" ca="1" si="139"/>
        <v>86959.694314746012</v>
      </c>
    </row>
    <row r="2220" spans="1:6" x14ac:dyDescent="0.3">
      <c r="A2220" s="73">
        <v>40623</v>
      </c>
      <c r="B2220" s="130">
        <v>1298.380005</v>
      </c>
      <c r="C2220" s="125">
        <f t="shared" si="136"/>
        <v>-8.9685756033043296E-3</v>
      </c>
      <c r="D2220" s="128">
        <f t="shared" si="137"/>
        <v>-8968.575603304329</v>
      </c>
      <c r="E2220" s="128">
        <f t="shared" ca="1" si="138"/>
        <v>-82254.158174250464</v>
      </c>
      <c r="F2220" s="128">
        <f t="shared" ca="1" si="139"/>
        <v>86959.694314746012</v>
      </c>
    </row>
    <row r="2221" spans="1:6" x14ac:dyDescent="0.3">
      <c r="A2221" s="73">
        <v>40620</v>
      </c>
      <c r="B2221" s="130">
        <v>1279.209961</v>
      </c>
      <c r="C2221" s="125">
        <f t="shared" si="136"/>
        <v>-3.1745117691493907E-2</v>
      </c>
      <c r="D2221" s="128">
        <f t="shared" si="137"/>
        <v>-31745.117691493906</v>
      </c>
      <c r="E2221" s="128">
        <f t="shared" ca="1" si="138"/>
        <v>-82254.158174250464</v>
      </c>
      <c r="F2221" s="128">
        <f t="shared" ca="1" si="139"/>
        <v>86959.694314746012</v>
      </c>
    </row>
    <row r="2222" spans="1:6" x14ac:dyDescent="0.3">
      <c r="A2222" s="73">
        <v>40619</v>
      </c>
      <c r="B2222" s="130">
        <v>1273.719971</v>
      </c>
      <c r="C2222" s="125">
        <f t="shared" si="136"/>
        <v>-4.3013742794652421E-2</v>
      </c>
      <c r="D2222" s="128">
        <f t="shared" si="137"/>
        <v>-43013.742794652419</v>
      </c>
      <c r="E2222" s="128">
        <f t="shared" ca="1" si="138"/>
        <v>-82254.158174250464</v>
      </c>
      <c r="F2222" s="128">
        <f t="shared" ca="1" si="139"/>
        <v>86959.694314746012</v>
      </c>
    </row>
    <row r="2223" spans="1:6" x14ac:dyDescent="0.3">
      <c r="A2223" s="73">
        <v>40618</v>
      </c>
      <c r="B2223" s="130">
        <v>1256.880005</v>
      </c>
      <c r="C2223" s="125">
        <f t="shared" si="136"/>
        <v>-3.9405657366737401E-2</v>
      </c>
      <c r="D2223" s="128">
        <f t="shared" si="137"/>
        <v>-39405.657366737403</v>
      </c>
      <c r="E2223" s="128">
        <f t="shared" ca="1" si="138"/>
        <v>-82254.158174250464</v>
      </c>
      <c r="F2223" s="128">
        <f t="shared" ca="1" si="139"/>
        <v>86959.694314746012</v>
      </c>
    </row>
    <row r="2224" spans="1:6" x14ac:dyDescent="0.3">
      <c r="A2224" s="73">
        <v>40617</v>
      </c>
      <c r="B2224" s="130">
        <v>1281.869995</v>
      </c>
      <c r="C2224" s="125">
        <f t="shared" si="136"/>
        <v>-1.872418288170985E-2</v>
      </c>
      <c r="D2224" s="128">
        <f t="shared" si="137"/>
        <v>-18724.18288170985</v>
      </c>
      <c r="E2224" s="128">
        <f t="shared" ca="1" si="138"/>
        <v>-82254.158174250464</v>
      </c>
      <c r="F2224" s="128">
        <f t="shared" ca="1" si="139"/>
        <v>86959.694314746012</v>
      </c>
    </row>
    <row r="2225" spans="1:6" x14ac:dyDescent="0.3">
      <c r="A2225" s="73">
        <v>40616</v>
      </c>
      <c r="B2225" s="130">
        <v>1296.3900149999999</v>
      </c>
      <c r="C2225" s="125">
        <f t="shared" si="136"/>
        <v>-2.3228972343424803E-2</v>
      </c>
      <c r="D2225" s="128">
        <f t="shared" si="137"/>
        <v>-23228.972343424804</v>
      </c>
      <c r="E2225" s="128">
        <f t="shared" ca="1" si="138"/>
        <v>-82254.158174250464</v>
      </c>
      <c r="F2225" s="128">
        <f t="shared" ca="1" si="139"/>
        <v>86959.694314746012</v>
      </c>
    </row>
    <row r="2226" spans="1:6" x14ac:dyDescent="0.3">
      <c r="A2226" s="73">
        <v>40613</v>
      </c>
      <c r="B2226" s="130">
        <v>1304.280029</v>
      </c>
      <c r="C2226" s="125">
        <f t="shared" si="136"/>
        <v>-1.1819238067781734E-2</v>
      </c>
      <c r="D2226" s="128">
        <f t="shared" si="137"/>
        <v>-11819.238067781735</v>
      </c>
      <c r="E2226" s="128">
        <f t="shared" ca="1" si="138"/>
        <v>-82254.158174250464</v>
      </c>
      <c r="F2226" s="128">
        <f t="shared" ca="1" si="139"/>
        <v>86959.694314746012</v>
      </c>
    </row>
    <row r="2227" spans="1:6" x14ac:dyDescent="0.3">
      <c r="A2227" s="73">
        <v>40612</v>
      </c>
      <c r="B2227" s="130">
        <v>1295.1099850000001</v>
      </c>
      <c r="C2227" s="125">
        <f t="shared" si="136"/>
        <v>-8.4143566357434141E-3</v>
      </c>
      <c r="D2227" s="128">
        <f t="shared" si="137"/>
        <v>-8414.3566357434138</v>
      </c>
      <c r="E2227" s="128">
        <f t="shared" ca="1" si="138"/>
        <v>-82254.158174250464</v>
      </c>
      <c r="F2227" s="128">
        <f t="shared" ca="1" si="139"/>
        <v>86959.694314746012</v>
      </c>
    </row>
    <row r="2228" spans="1:6" x14ac:dyDescent="0.3">
      <c r="A2228" s="73">
        <v>40611</v>
      </c>
      <c r="B2228" s="130">
        <v>1320.0200199999999</v>
      </c>
      <c r="C2228" s="125">
        <f t="shared" si="136"/>
        <v>9.6527426712054165E-3</v>
      </c>
      <c r="D2228" s="128">
        <f t="shared" si="137"/>
        <v>9652.7426712054166</v>
      </c>
      <c r="E2228" s="128">
        <f t="shared" ca="1" si="138"/>
        <v>-82254.158174250464</v>
      </c>
      <c r="F2228" s="128">
        <f t="shared" ca="1" si="139"/>
        <v>86959.694314746012</v>
      </c>
    </row>
    <row r="2229" spans="1:6" x14ac:dyDescent="0.3">
      <c r="A2229" s="73">
        <v>40610</v>
      </c>
      <c r="B2229" s="130">
        <v>1321.8199460000001</v>
      </c>
      <c r="C2229" s="125">
        <f t="shared" si="136"/>
        <v>4.8500922019669712E-3</v>
      </c>
      <c r="D2229" s="128">
        <f t="shared" si="137"/>
        <v>4850.0922019669715</v>
      </c>
      <c r="E2229" s="128">
        <f t="shared" ca="1" si="138"/>
        <v>-82254.158174250464</v>
      </c>
      <c r="F2229" s="128">
        <f t="shared" ca="1" si="139"/>
        <v>86959.694314746012</v>
      </c>
    </row>
    <row r="2230" spans="1:6" x14ac:dyDescent="0.3">
      <c r="A2230" s="73">
        <v>40609</v>
      </c>
      <c r="B2230" s="130">
        <v>1310.130005</v>
      </c>
      <c r="C2230" s="125">
        <f t="shared" si="136"/>
        <v>-2.4482323106437609E-2</v>
      </c>
      <c r="D2230" s="128">
        <f t="shared" si="137"/>
        <v>-24482.323106437609</v>
      </c>
      <c r="E2230" s="128">
        <f t="shared" ca="1" si="138"/>
        <v>-82254.158174250464</v>
      </c>
      <c r="F2230" s="128">
        <f t="shared" ca="1" si="139"/>
        <v>86959.694314746012</v>
      </c>
    </row>
    <row r="2231" spans="1:6" x14ac:dyDescent="0.3">
      <c r="A2231" s="73">
        <v>40606</v>
      </c>
      <c r="B2231" s="130">
        <v>1321.150024</v>
      </c>
      <c r="C2231" s="125">
        <f t="shared" si="136"/>
        <v>-1.438346592010975E-2</v>
      </c>
      <c r="D2231" s="128">
        <f t="shared" si="137"/>
        <v>-14383.465920109751</v>
      </c>
      <c r="E2231" s="128">
        <f t="shared" ca="1" si="138"/>
        <v>-82254.158174250464</v>
      </c>
      <c r="F2231" s="128">
        <f t="shared" ca="1" si="139"/>
        <v>86959.694314746012</v>
      </c>
    </row>
    <row r="2232" spans="1:6" x14ac:dyDescent="0.3">
      <c r="A2232" s="73">
        <v>40605</v>
      </c>
      <c r="B2232" s="130">
        <v>1330.969971</v>
      </c>
      <c r="C2232" s="125">
        <f t="shared" si="136"/>
        <v>-4.0035135418087231E-3</v>
      </c>
      <c r="D2232" s="128">
        <f t="shared" si="137"/>
        <v>-4003.5135418087229</v>
      </c>
      <c r="E2232" s="128">
        <f t="shared" ca="1" si="138"/>
        <v>-82254.158174250464</v>
      </c>
      <c r="F2232" s="128">
        <f t="shared" ca="1" si="139"/>
        <v>86959.694314746012</v>
      </c>
    </row>
    <row r="2233" spans="1:6" x14ac:dyDescent="0.3">
      <c r="A2233" s="73">
        <v>40604</v>
      </c>
      <c r="B2233" s="130">
        <v>1308.4399410000001</v>
      </c>
      <c r="C2233" s="125">
        <f t="shared" si="136"/>
        <v>-1.4736386663229961E-2</v>
      </c>
      <c r="D2233" s="128">
        <f t="shared" si="137"/>
        <v>-14736.386663229961</v>
      </c>
      <c r="E2233" s="128">
        <f t="shared" ca="1" si="138"/>
        <v>-82254.158174250464</v>
      </c>
      <c r="F2233" s="128">
        <f t="shared" ca="1" si="139"/>
        <v>86959.694314746012</v>
      </c>
    </row>
    <row r="2234" spans="1:6" x14ac:dyDescent="0.3">
      <c r="A2234" s="73">
        <v>40603</v>
      </c>
      <c r="B2234" s="130">
        <v>1306.329956</v>
      </c>
      <c r="C2234" s="125">
        <f t="shared" si="136"/>
        <v>-1.9507318852374222E-2</v>
      </c>
      <c r="D2234" s="128">
        <f t="shared" si="137"/>
        <v>-19507.318852374221</v>
      </c>
      <c r="E2234" s="128">
        <f t="shared" ca="1" si="138"/>
        <v>-82254.158174250464</v>
      </c>
      <c r="F2234" s="128">
        <f t="shared" ca="1" si="139"/>
        <v>86959.694314746012</v>
      </c>
    </row>
    <row r="2235" spans="1:6" x14ac:dyDescent="0.3">
      <c r="A2235" s="73">
        <v>40602</v>
      </c>
      <c r="B2235" s="130">
        <v>1327.219971</v>
      </c>
      <c r="C2235" s="125">
        <f t="shared" si="136"/>
        <v>-1.4520956740395885E-3</v>
      </c>
      <c r="D2235" s="128">
        <f t="shared" si="137"/>
        <v>-1452.0956740395884</v>
      </c>
      <c r="E2235" s="128">
        <f t="shared" ca="1" si="138"/>
        <v>-82254.158174250464</v>
      </c>
      <c r="F2235" s="128">
        <f t="shared" ca="1" si="139"/>
        <v>86959.694314746012</v>
      </c>
    </row>
    <row r="2236" spans="1:6" x14ac:dyDescent="0.3">
      <c r="A2236" s="73">
        <v>40599</v>
      </c>
      <c r="B2236" s="130">
        <v>1319.880005</v>
      </c>
      <c r="C2236" s="125">
        <f t="shared" si="136"/>
        <v>-1.5054354872470199E-3</v>
      </c>
      <c r="D2236" s="128">
        <f t="shared" si="137"/>
        <v>-1505.4354872470199</v>
      </c>
      <c r="E2236" s="128">
        <f t="shared" ca="1" si="138"/>
        <v>-82254.158174250464</v>
      </c>
      <c r="F2236" s="128">
        <f t="shared" ca="1" si="139"/>
        <v>86959.694314746012</v>
      </c>
    </row>
    <row r="2237" spans="1:6" x14ac:dyDescent="0.3">
      <c r="A2237" s="73">
        <v>40598</v>
      </c>
      <c r="B2237" s="130">
        <v>1306.099976</v>
      </c>
      <c r="C2237" s="125">
        <f t="shared" si="136"/>
        <v>-1.1189531936324548E-2</v>
      </c>
      <c r="D2237" s="128">
        <f t="shared" si="137"/>
        <v>-11189.531936324549</v>
      </c>
      <c r="E2237" s="128">
        <f t="shared" ca="1" si="138"/>
        <v>-82254.158174250464</v>
      </c>
      <c r="F2237" s="128">
        <f t="shared" ca="1" si="139"/>
        <v>86959.694314746012</v>
      </c>
    </row>
    <row r="2238" spans="1:6" x14ac:dyDescent="0.3">
      <c r="A2238" s="73">
        <v>40597</v>
      </c>
      <c r="B2238" s="130">
        <v>1307.400024</v>
      </c>
      <c r="C2238" s="125">
        <f t="shared" si="136"/>
        <v>-1.2962638969614693E-2</v>
      </c>
      <c r="D2238" s="128">
        <f t="shared" si="137"/>
        <v>-12962.638969614693</v>
      </c>
      <c r="E2238" s="128">
        <f t="shared" ca="1" si="138"/>
        <v>-82254.158174250464</v>
      </c>
      <c r="F2238" s="128">
        <f t="shared" ca="1" si="139"/>
        <v>86959.694314746012</v>
      </c>
    </row>
    <row r="2239" spans="1:6" x14ac:dyDescent="0.3">
      <c r="A2239" s="73">
        <v>40596</v>
      </c>
      <c r="B2239" s="130">
        <v>1315.4399410000001</v>
      </c>
      <c r="C2239" s="125">
        <f t="shared" si="136"/>
        <v>-2.7368999400263494E-3</v>
      </c>
      <c r="D2239" s="128">
        <f t="shared" si="137"/>
        <v>-2736.8999400263492</v>
      </c>
      <c r="E2239" s="128">
        <f t="shared" ca="1" si="138"/>
        <v>-82254.158174250464</v>
      </c>
      <c r="F2239" s="128">
        <f t="shared" ca="1" si="139"/>
        <v>86959.694314746012</v>
      </c>
    </row>
    <row r="2240" spans="1:6" x14ac:dyDescent="0.3">
      <c r="A2240" s="73">
        <v>40592</v>
      </c>
      <c r="B2240" s="130">
        <v>1343.01001</v>
      </c>
      <c r="C2240" s="125">
        <f t="shared" si="136"/>
        <v>2.4518079689511918E-2</v>
      </c>
      <c r="D2240" s="128">
        <f t="shared" si="137"/>
        <v>24518.079689511917</v>
      </c>
      <c r="E2240" s="128">
        <f t="shared" ca="1" si="138"/>
        <v>-82254.158174250464</v>
      </c>
      <c r="F2240" s="128">
        <f t="shared" ca="1" si="139"/>
        <v>86959.694314746012</v>
      </c>
    </row>
    <row r="2241" spans="1:6" x14ac:dyDescent="0.3">
      <c r="A2241" s="73">
        <v>40591</v>
      </c>
      <c r="B2241" s="130">
        <v>1340.4300539999999</v>
      </c>
      <c r="C2241" s="125">
        <f t="shared" si="136"/>
        <v>2.5499256837259621E-2</v>
      </c>
      <c r="D2241" s="128">
        <f t="shared" si="137"/>
        <v>25499.256837259622</v>
      </c>
      <c r="E2241" s="128">
        <f t="shared" ca="1" si="138"/>
        <v>-82254.158174250464</v>
      </c>
      <c r="F2241" s="128">
        <f t="shared" ca="1" si="139"/>
        <v>86959.694314746012</v>
      </c>
    </row>
    <row r="2242" spans="1:6" x14ac:dyDescent="0.3">
      <c r="A2242" s="73">
        <v>40590</v>
      </c>
      <c r="B2242" s="130">
        <v>1336.3199460000001</v>
      </c>
      <c r="C2242" s="125">
        <f t="shared" si="136"/>
        <v>2.476163606812154E-2</v>
      </c>
      <c r="D2242" s="128">
        <f t="shared" si="137"/>
        <v>24761.636068121541</v>
      </c>
      <c r="E2242" s="128">
        <f t="shared" ca="1" si="138"/>
        <v>-82254.158174250464</v>
      </c>
      <c r="F2242" s="128">
        <f t="shared" ca="1" si="139"/>
        <v>86959.694314746012</v>
      </c>
    </row>
    <row r="2243" spans="1:6" x14ac:dyDescent="0.3">
      <c r="A2243" s="73">
        <v>40589</v>
      </c>
      <c r="B2243" s="130">
        <v>1328.01001</v>
      </c>
      <c r="C2243" s="125">
        <f t="shared" si="136"/>
        <v>1.5616549936113611E-2</v>
      </c>
      <c r="D2243" s="128">
        <f t="shared" si="137"/>
        <v>15616.54993611361</v>
      </c>
      <c r="E2243" s="128">
        <f t="shared" ca="1" si="138"/>
        <v>-82254.158174250464</v>
      </c>
      <c r="F2243" s="128">
        <f t="shared" ca="1" si="139"/>
        <v>86959.694314746012</v>
      </c>
    </row>
    <row r="2244" spans="1:6" x14ac:dyDescent="0.3">
      <c r="A2244" s="73">
        <v>40588</v>
      </c>
      <c r="B2244" s="130">
        <v>1332.3199460000001</v>
      </c>
      <c r="C2244" s="125">
        <f t="shared" si="136"/>
        <v>3.5921959987878171E-2</v>
      </c>
      <c r="D2244" s="128">
        <f t="shared" si="137"/>
        <v>35921.959987878174</v>
      </c>
      <c r="E2244" s="128">
        <f t="shared" ca="1" si="138"/>
        <v>-82254.158174250464</v>
      </c>
      <c r="F2244" s="128">
        <f t="shared" ca="1" si="139"/>
        <v>86959.694314746012</v>
      </c>
    </row>
    <row r="2245" spans="1:6" x14ac:dyDescent="0.3">
      <c r="A2245" s="73">
        <v>40585</v>
      </c>
      <c r="B2245" s="130">
        <v>1329.150024</v>
      </c>
      <c r="C2245" s="125">
        <f t="shared" si="136"/>
        <v>4.1376168894487142E-2</v>
      </c>
      <c r="D2245" s="128">
        <f t="shared" si="137"/>
        <v>41376.168894487142</v>
      </c>
      <c r="E2245" s="128">
        <f t="shared" ca="1" si="138"/>
        <v>-82254.158174250464</v>
      </c>
      <c r="F2245" s="128">
        <f t="shared" ca="1" si="139"/>
        <v>86959.694314746012</v>
      </c>
    </row>
    <row r="2246" spans="1:6" x14ac:dyDescent="0.3">
      <c r="A2246" s="73">
        <v>40584</v>
      </c>
      <c r="B2246" s="130">
        <v>1321.869995</v>
      </c>
      <c r="C2246" s="125">
        <f t="shared" si="136"/>
        <v>1.718296884271675E-2</v>
      </c>
      <c r="D2246" s="128">
        <f t="shared" si="137"/>
        <v>17182.968842716749</v>
      </c>
      <c r="E2246" s="128">
        <f t="shared" ca="1" si="138"/>
        <v>-82254.158174250464</v>
      </c>
      <c r="F2246" s="128">
        <f t="shared" ca="1" si="139"/>
        <v>86959.694314746012</v>
      </c>
    </row>
    <row r="2247" spans="1:6" x14ac:dyDescent="0.3">
      <c r="A2247" s="73">
        <v>40583</v>
      </c>
      <c r="B2247" s="130">
        <v>1320.880005</v>
      </c>
      <c r="C2247" s="125">
        <f t="shared" si="136"/>
        <v>1.8702328271356095E-2</v>
      </c>
      <c r="D2247" s="128">
        <f t="shared" si="137"/>
        <v>18702.328271356095</v>
      </c>
      <c r="E2247" s="128">
        <f t="shared" ca="1" si="138"/>
        <v>-82254.158174250464</v>
      </c>
      <c r="F2247" s="128">
        <f t="shared" ca="1" si="139"/>
        <v>86959.694314746012</v>
      </c>
    </row>
    <row r="2248" spans="1:6" x14ac:dyDescent="0.3">
      <c r="A2248" s="73">
        <v>40582</v>
      </c>
      <c r="B2248" s="130">
        <v>1324.5699460000001</v>
      </c>
      <c r="C2248" s="125">
        <f t="shared" ref="C2248:C2311" si="140">B2248/B2258-1</f>
        <v>2.5859981260212495E-2</v>
      </c>
      <c r="D2248" s="128">
        <f t="shared" ref="D2248:D2311" si="141">C2248*$B$5</f>
        <v>25859.981260212495</v>
      </c>
      <c r="E2248" s="128">
        <f t="shared" ref="E2248:E2311" ca="1" si="142">_xlfn.PERCENTILE.INC(OFFSET(D2248,0,0,Window),1-VaRLevel)</f>
        <v>-82254.158174250464</v>
      </c>
      <c r="F2248" s="128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0">
        <v>1319.0500489999999</v>
      </c>
      <c r="C2249" s="125">
        <f t="shared" si="140"/>
        <v>2.1854051426232202E-2</v>
      </c>
      <c r="D2249" s="128">
        <f t="shared" si="141"/>
        <v>21854.051426232203</v>
      </c>
      <c r="E2249" s="128">
        <f t="shared" ca="1" si="142"/>
        <v>-82254.158174250464</v>
      </c>
      <c r="F2249" s="128">
        <f t="shared" ca="1" si="143"/>
        <v>86959.694314746012</v>
      </c>
    </row>
    <row r="2250" spans="1:6" x14ac:dyDescent="0.3">
      <c r="A2250" s="73">
        <v>40578</v>
      </c>
      <c r="B2250" s="130">
        <v>1310.869995</v>
      </c>
      <c r="C2250" s="125">
        <f t="shared" si="140"/>
        <v>2.1443892558268285E-2</v>
      </c>
      <c r="D2250" s="128">
        <f t="shared" si="141"/>
        <v>21443.892558268286</v>
      </c>
      <c r="E2250" s="128">
        <f t="shared" ca="1" si="142"/>
        <v>-82254.158174250464</v>
      </c>
      <c r="F2250" s="128">
        <f t="shared" ca="1" si="143"/>
        <v>86959.694314746012</v>
      </c>
    </row>
    <row r="2251" spans="1:6" x14ac:dyDescent="0.3">
      <c r="A2251" s="73">
        <v>40577</v>
      </c>
      <c r="B2251" s="130">
        <v>1307.099976</v>
      </c>
      <c r="C2251" s="125">
        <f t="shared" si="140"/>
        <v>2.0964464866789045E-2</v>
      </c>
      <c r="D2251" s="128">
        <f t="shared" si="141"/>
        <v>20964.464866789047</v>
      </c>
      <c r="E2251" s="128">
        <f t="shared" ca="1" si="142"/>
        <v>-82254.158174250464</v>
      </c>
      <c r="F2251" s="128">
        <f t="shared" ca="1" si="143"/>
        <v>86959.694314746012</v>
      </c>
    </row>
    <row r="2252" spans="1:6" x14ac:dyDescent="0.3">
      <c r="A2252" s="73">
        <v>40576</v>
      </c>
      <c r="B2252" s="130">
        <v>1304.030029</v>
      </c>
      <c r="C2252" s="125">
        <f t="shared" si="140"/>
        <v>1.7247553857578923E-2</v>
      </c>
      <c r="D2252" s="128">
        <f t="shared" si="141"/>
        <v>17247.553857578925</v>
      </c>
      <c r="E2252" s="128">
        <f t="shared" ca="1" si="142"/>
        <v>-82254.158174250464</v>
      </c>
      <c r="F2252" s="128">
        <f t="shared" ca="1" si="143"/>
        <v>86959.694314746012</v>
      </c>
    </row>
    <row r="2253" spans="1:6" x14ac:dyDescent="0.3">
      <c r="A2253" s="73">
        <v>40575</v>
      </c>
      <c r="B2253" s="130">
        <v>1307.589966</v>
      </c>
      <c r="C2253" s="125">
        <f t="shared" si="140"/>
        <v>9.7063719524583814E-3</v>
      </c>
      <c r="D2253" s="128">
        <f t="shared" si="141"/>
        <v>9706.3719524583812</v>
      </c>
      <c r="E2253" s="128">
        <f t="shared" ca="1" si="142"/>
        <v>-82254.158174250464</v>
      </c>
      <c r="F2253" s="128">
        <f t="shared" ca="1" si="143"/>
        <v>86959.694314746012</v>
      </c>
    </row>
    <row r="2254" spans="1:6" x14ac:dyDescent="0.3">
      <c r="A2254" s="73">
        <v>40574</v>
      </c>
      <c r="B2254" s="130">
        <v>1286.119995</v>
      </c>
      <c r="C2254" s="125">
        <f t="shared" si="140"/>
        <v>-5.5055481233611259E-3</v>
      </c>
      <c r="D2254" s="128">
        <f t="shared" si="141"/>
        <v>-5505.5481233611263</v>
      </c>
      <c r="E2254" s="128">
        <f t="shared" ca="1" si="142"/>
        <v>-82254.158174250464</v>
      </c>
      <c r="F2254" s="128">
        <f t="shared" ca="1" si="143"/>
        <v>86959.694314746012</v>
      </c>
    </row>
    <row r="2255" spans="1:6" x14ac:dyDescent="0.3">
      <c r="A2255" s="73">
        <v>40571</v>
      </c>
      <c r="B2255" s="130">
        <v>1276.339966</v>
      </c>
      <c r="C2255" s="125">
        <f t="shared" si="140"/>
        <v>-5.7799307831687408E-3</v>
      </c>
      <c r="D2255" s="128">
        <f t="shared" si="141"/>
        <v>-5779.9307831687411</v>
      </c>
      <c r="E2255" s="128">
        <f t="shared" ca="1" si="142"/>
        <v>-82254.158174250464</v>
      </c>
      <c r="F2255" s="128">
        <f t="shared" ca="1" si="143"/>
        <v>86959.694314746012</v>
      </c>
    </row>
    <row r="2256" spans="1:6" x14ac:dyDescent="0.3">
      <c r="A2256" s="73">
        <v>40570</v>
      </c>
      <c r="B2256" s="130">
        <v>1299.540039</v>
      </c>
      <c r="C2256" s="125">
        <f t="shared" si="140"/>
        <v>1.0560265025234328E-2</v>
      </c>
      <c r="D2256" s="128">
        <f t="shared" si="141"/>
        <v>10560.265025234328</v>
      </c>
      <c r="E2256" s="128">
        <f t="shared" ca="1" si="142"/>
        <v>-82254.158174250464</v>
      </c>
      <c r="F2256" s="128">
        <f t="shared" ca="1" si="143"/>
        <v>86959.694314746012</v>
      </c>
    </row>
    <row r="2257" spans="1:6" x14ac:dyDescent="0.3">
      <c r="A2257" s="73">
        <v>40569</v>
      </c>
      <c r="B2257" s="130">
        <v>1296.630005</v>
      </c>
      <c r="C2257" s="125">
        <f t="shared" si="140"/>
        <v>1.7379657073938404E-2</v>
      </c>
      <c r="D2257" s="128">
        <f t="shared" si="141"/>
        <v>17379.657073938404</v>
      </c>
      <c r="E2257" s="128">
        <f t="shared" ca="1" si="142"/>
        <v>-82254.158174250464</v>
      </c>
      <c r="F2257" s="128">
        <f t="shared" ca="1" si="143"/>
        <v>86959.694314746012</v>
      </c>
    </row>
    <row r="2258" spans="1:6" x14ac:dyDescent="0.3">
      <c r="A2258" s="73">
        <v>40568</v>
      </c>
      <c r="B2258" s="130">
        <v>1291.1800539999999</v>
      </c>
      <c r="C2258" s="125">
        <f t="shared" si="140"/>
        <v>1.6877380586729718E-2</v>
      </c>
      <c r="D2258" s="128">
        <f t="shared" si="141"/>
        <v>16877.380586729716</v>
      </c>
      <c r="E2258" s="128">
        <f t="shared" ca="1" si="142"/>
        <v>-82254.158174250464</v>
      </c>
      <c r="F2258" s="128">
        <f t="shared" ca="1" si="143"/>
        <v>86959.694314746012</v>
      </c>
    </row>
    <row r="2259" spans="1:6" x14ac:dyDescent="0.3">
      <c r="A2259" s="73">
        <v>40567</v>
      </c>
      <c r="B2259" s="130">
        <v>1290.839966</v>
      </c>
      <c r="C2259" s="125">
        <f t="shared" si="140"/>
        <v>1.52103546991742E-2</v>
      </c>
      <c r="D2259" s="128">
        <f t="shared" si="141"/>
        <v>15210.354699174201</v>
      </c>
      <c r="E2259" s="128">
        <f t="shared" ca="1" si="142"/>
        <v>-82254.158174250464</v>
      </c>
      <c r="F2259" s="128">
        <f t="shared" ca="1" si="143"/>
        <v>86959.694314746012</v>
      </c>
    </row>
    <row r="2260" spans="1:6" x14ac:dyDescent="0.3">
      <c r="A2260" s="73">
        <v>40564</v>
      </c>
      <c r="B2260" s="130">
        <v>1283.349976</v>
      </c>
      <c r="C2260" s="125">
        <f t="shared" si="140"/>
        <v>7.4577070918750987E-3</v>
      </c>
      <c r="D2260" s="128">
        <f t="shared" si="141"/>
        <v>7457.7070918750987</v>
      </c>
      <c r="E2260" s="128">
        <f t="shared" ca="1" si="142"/>
        <v>-82254.158174250464</v>
      </c>
      <c r="F2260" s="128">
        <f t="shared" ca="1" si="143"/>
        <v>86959.694314746012</v>
      </c>
    </row>
    <row r="2261" spans="1:6" x14ac:dyDescent="0.3">
      <c r="A2261" s="73">
        <v>40563</v>
      </c>
      <c r="B2261" s="130">
        <v>1280.26001</v>
      </c>
      <c r="C2261" s="125">
        <f t="shared" si="140"/>
        <v>2.8983759705738521E-3</v>
      </c>
      <c r="D2261" s="128">
        <f t="shared" si="141"/>
        <v>2898.3759705738521</v>
      </c>
      <c r="E2261" s="128">
        <f t="shared" ca="1" si="142"/>
        <v>-82254.158174250464</v>
      </c>
      <c r="F2261" s="128">
        <f t="shared" ca="1" si="143"/>
        <v>86959.694314746012</v>
      </c>
    </row>
    <row r="2262" spans="1:6" x14ac:dyDescent="0.3">
      <c r="A2262" s="73">
        <v>40562</v>
      </c>
      <c r="B2262" s="130">
        <v>1281.920044</v>
      </c>
      <c r="C2262" s="125">
        <f t="shared" si="140"/>
        <v>9.2269669753750616E-3</v>
      </c>
      <c r="D2262" s="128">
        <f t="shared" si="141"/>
        <v>9226.9669753750622</v>
      </c>
      <c r="E2262" s="128">
        <f t="shared" ca="1" si="142"/>
        <v>-82254.158174250464</v>
      </c>
      <c r="F2262" s="128">
        <f t="shared" ca="1" si="143"/>
        <v>86959.694314746012</v>
      </c>
    </row>
    <row r="2263" spans="1:6" x14ac:dyDescent="0.3">
      <c r="A2263" s="73">
        <v>40561</v>
      </c>
      <c r="B2263" s="130">
        <v>1295.0200199999999</v>
      </c>
      <c r="C2263" s="125">
        <f t="shared" si="140"/>
        <v>1.820156548311358E-2</v>
      </c>
      <c r="D2263" s="128">
        <f t="shared" si="141"/>
        <v>18201.56548311358</v>
      </c>
      <c r="E2263" s="128">
        <f t="shared" ca="1" si="142"/>
        <v>-82254.158174250464</v>
      </c>
      <c r="F2263" s="128">
        <f t="shared" ca="1" si="143"/>
        <v>86959.694314746012</v>
      </c>
    </row>
    <row r="2264" spans="1:6" x14ac:dyDescent="0.3">
      <c r="A2264" s="73">
        <v>40557</v>
      </c>
      <c r="B2264" s="130">
        <v>1293.23999</v>
      </c>
      <c r="C2264" s="125">
        <f t="shared" si="140"/>
        <v>2.8306967475108635E-2</v>
      </c>
      <c r="D2264" s="128">
        <f t="shared" si="141"/>
        <v>28306.967475108635</v>
      </c>
      <c r="E2264" s="128">
        <f t="shared" ca="1" si="142"/>
        <v>-82254.158174250464</v>
      </c>
      <c r="F2264" s="128">
        <f t="shared" ca="1" si="143"/>
        <v>86959.694314746012</v>
      </c>
    </row>
    <row r="2265" spans="1:6" x14ac:dyDescent="0.3">
      <c r="A2265" s="73">
        <v>40556</v>
      </c>
      <c r="B2265" s="130">
        <v>1283.76001</v>
      </c>
      <c r="C2265" s="125">
        <f t="shared" si="140"/>
        <v>2.0574303508385849E-2</v>
      </c>
      <c r="D2265" s="128">
        <f t="shared" si="141"/>
        <v>20574.303508385849</v>
      </c>
      <c r="E2265" s="128">
        <f t="shared" ca="1" si="142"/>
        <v>-82254.158174250464</v>
      </c>
      <c r="F2265" s="128">
        <f t="shared" ca="1" si="143"/>
        <v>86959.694314746012</v>
      </c>
    </row>
    <row r="2266" spans="1:6" x14ac:dyDescent="0.3">
      <c r="A2266" s="73">
        <v>40555</v>
      </c>
      <c r="B2266" s="130">
        <v>1285.959961</v>
      </c>
      <c r="C2266" s="125">
        <f t="shared" si="140"/>
        <v>2.0781351821223426E-2</v>
      </c>
      <c r="D2266" s="128">
        <f t="shared" si="141"/>
        <v>20781.351821223427</v>
      </c>
      <c r="E2266" s="128">
        <f t="shared" ca="1" si="142"/>
        <v>-82254.158174250464</v>
      </c>
      <c r="F2266" s="128">
        <f t="shared" ca="1" si="143"/>
        <v>86959.694314746012</v>
      </c>
    </row>
    <row r="2267" spans="1:6" x14ac:dyDescent="0.3">
      <c r="A2267" s="73">
        <v>40554</v>
      </c>
      <c r="B2267" s="130">
        <v>1274.4799800000001</v>
      </c>
      <c r="C2267" s="125">
        <f t="shared" si="140"/>
        <v>1.2689585202425357E-2</v>
      </c>
      <c r="D2267" s="128">
        <f t="shared" si="141"/>
        <v>12689.585202425358</v>
      </c>
      <c r="E2267" s="128">
        <f t="shared" ca="1" si="142"/>
        <v>-82254.158174250464</v>
      </c>
      <c r="F2267" s="128">
        <f t="shared" ca="1" si="143"/>
        <v>86959.694314746012</v>
      </c>
    </row>
    <row r="2268" spans="1:6" x14ac:dyDescent="0.3">
      <c r="A2268" s="73">
        <v>40553</v>
      </c>
      <c r="B2268" s="130">
        <v>1269.75</v>
      </c>
      <c r="C2268" s="125">
        <f t="shared" si="140"/>
        <v>9.7094013878948893E-3</v>
      </c>
      <c r="D2268" s="128">
        <f t="shared" si="141"/>
        <v>9709.4013878948899</v>
      </c>
      <c r="E2268" s="128">
        <f t="shared" ca="1" si="142"/>
        <v>-82254.158174250464</v>
      </c>
      <c r="F2268" s="128">
        <f t="shared" ca="1" si="143"/>
        <v>86959.694314746012</v>
      </c>
    </row>
    <row r="2269" spans="1:6" x14ac:dyDescent="0.3">
      <c r="A2269" s="73">
        <v>40550</v>
      </c>
      <c r="B2269" s="130">
        <v>1271.5</v>
      </c>
      <c r="C2269" s="125">
        <f t="shared" si="140"/>
        <v>1.1720505554389415E-2</v>
      </c>
      <c r="D2269" s="128">
        <f t="shared" si="141"/>
        <v>11720.505554389416</v>
      </c>
      <c r="E2269" s="128">
        <f t="shared" ca="1" si="142"/>
        <v>-82254.158174250464</v>
      </c>
      <c r="F2269" s="128">
        <f t="shared" ca="1" si="143"/>
        <v>86959.694314746012</v>
      </c>
    </row>
    <row r="2270" spans="1:6" x14ac:dyDescent="0.3">
      <c r="A2270" s="73">
        <v>40549</v>
      </c>
      <c r="B2270" s="130">
        <v>1273.849976</v>
      </c>
      <c r="C2270" s="125">
        <f t="shared" si="140"/>
        <v>1.1923684030857862E-2</v>
      </c>
      <c r="D2270" s="128">
        <f t="shared" si="141"/>
        <v>11923.684030857861</v>
      </c>
      <c r="E2270" s="128">
        <f t="shared" ca="1" si="142"/>
        <v>-82254.158174250464</v>
      </c>
      <c r="F2270" s="128">
        <f t="shared" ca="1" si="143"/>
        <v>86959.694314746012</v>
      </c>
    </row>
    <row r="2271" spans="1:6" x14ac:dyDescent="0.3">
      <c r="A2271" s="73">
        <v>40548</v>
      </c>
      <c r="B2271" s="130">
        <v>1276.5600589999999</v>
      </c>
      <c r="C2271" s="125">
        <f t="shared" si="140"/>
        <v>1.750365329195569E-2</v>
      </c>
      <c r="D2271" s="128">
        <f t="shared" si="141"/>
        <v>17503.653291955688</v>
      </c>
      <c r="E2271" s="128">
        <f t="shared" ca="1" si="142"/>
        <v>-82254.158174250464</v>
      </c>
      <c r="F2271" s="128">
        <f t="shared" ca="1" si="143"/>
        <v>86959.694314746012</v>
      </c>
    </row>
    <row r="2272" spans="1:6" x14ac:dyDescent="0.3">
      <c r="A2272" s="73">
        <v>40547</v>
      </c>
      <c r="B2272" s="130">
        <v>1270.1999510000001</v>
      </c>
      <c r="C2272" s="125">
        <f t="shared" si="140"/>
        <v>1.8539304467820372E-2</v>
      </c>
      <c r="D2272" s="128">
        <f t="shared" si="141"/>
        <v>18539.304467820373</v>
      </c>
      <c r="E2272" s="128">
        <f t="shared" ca="1" si="142"/>
        <v>-82254.158174250464</v>
      </c>
      <c r="F2272" s="128">
        <f t="shared" ca="1" si="143"/>
        <v>86959.694314746012</v>
      </c>
    </row>
    <row r="2273" spans="1:6" x14ac:dyDescent="0.3">
      <c r="A2273" s="73">
        <v>40546</v>
      </c>
      <c r="B2273" s="130">
        <v>1271.869995</v>
      </c>
      <c r="C2273" s="125">
        <f t="shared" si="140"/>
        <v>2.2477478463687639E-2</v>
      </c>
      <c r="D2273" s="128">
        <f t="shared" si="141"/>
        <v>22477.478463687639</v>
      </c>
      <c r="E2273" s="128">
        <f t="shared" ca="1" si="142"/>
        <v>-82254.158174250464</v>
      </c>
      <c r="F2273" s="128">
        <f t="shared" ca="1" si="143"/>
        <v>86959.694314746012</v>
      </c>
    </row>
    <row r="2274" spans="1:6" x14ac:dyDescent="0.3">
      <c r="A2274" s="73">
        <v>40543</v>
      </c>
      <c r="B2274" s="130">
        <v>1257.6400149999999</v>
      </c>
      <c r="C2274" s="125">
        <f t="shared" si="140"/>
        <v>1.1883801249864323E-2</v>
      </c>
      <c r="D2274" s="128">
        <f t="shared" si="141"/>
        <v>11883.801249864324</v>
      </c>
      <c r="E2274" s="128">
        <f t="shared" ca="1" si="142"/>
        <v>-82254.158174250464</v>
      </c>
      <c r="F2274" s="128">
        <f t="shared" ca="1" si="143"/>
        <v>86959.694314746012</v>
      </c>
    </row>
    <row r="2275" spans="1:6" x14ac:dyDescent="0.3">
      <c r="A2275" s="73">
        <v>40542</v>
      </c>
      <c r="B2275" s="130">
        <v>1257.880005</v>
      </c>
      <c r="C2275" s="125">
        <f t="shared" si="140"/>
        <v>1.833668658204024E-2</v>
      </c>
      <c r="D2275" s="128">
        <f t="shared" si="141"/>
        <v>18336.686582040242</v>
      </c>
      <c r="E2275" s="128">
        <f t="shared" ca="1" si="142"/>
        <v>-82254.158174250464</v>
      </c>
      <c r="F2275" s="128">
        <f t="shared" ca="1" si="143"/>
        <v>86959.694314746012</v>
      </c>
    </row>
    <row r="2276" spans="1:6" x14ac:dyDescent="0.3">
      <c r="A2276" s="73">
        <v>40541</v>
      </c>
      <c r="B2276" s="130">
        <v>1259.780029</v>
      </c>
      <c r="C2276" s="125">
        <f t="shared" si="140"/>
        <v>1.4650620171007489E-2</v>
      </c>
      <c r="D2276" s="128">
        <f t="shared" si="141"/>
        <v>14650.620171007489</v>
      </c>
      <c r="E2276" s="128">
        <f t="shared" ca="1" si="142"/>
        <v>-82254.158174250464</v>
      </c>
      <c r="F2276" s="128">
        <f t="shared" ca="1" si="143"/>
        <v>86959.694314746012</v>
      </c>
    </row>
    <row r="2277" spans="1:6" x14ac:dyDescent="0.3">
      <c r="A2277" s="73">
        <v>40540</v>
      </c>
      <c r="B2277" s="130">
        <v>1258.51001</v>
      </c>
      <c r="C2277" s="125">
        <f t="shared" si="140"/>
        <v>1.4551093600351894E-2</v>
      </c>
      <c r="D2277" s="128">
        <f t="shared" si="141"/>
        <v>14551.093600351895</v>
      </c>
      <c r="E2277" s="128">
        <f t="shared" ca="1" si="142"/>
        <v>-82254.158174250464</v>
      </c>
      <c r="F2277" s="128">
        <f t="shared" ca="1" si="143"/>
        <v>86959.694314746012</v>
      </c>
    </row>
    <row r="2278" spans="1:6" x14ac:dyDescent="0.3">
      <c r="A2278" s="73">
        <v>40539</v>
      </c>
      <c r="B2278" s="130">
        <v>1257.540039</v>
      </c>
      <c r="C2278" s="125">
        <f t="shared" si="140"/>
        <v>1.381813501158069E-2</v>
      </c>
      <c r="D2278" s="128">
        <f t="shared" si="141"/>
        <v>13818.135011580691</v>
      </c>
      <c r="E2278" s="128">
        <f t="shared" ca="1" si="142"/>
        <v>-82254.158174250464</v>
      </c>
      <c r="F2278" s="128">
        <f t="shared" ca="1" si="143"/>
        <v>86959.694314746012</v>
      </c>
    </row>
    <row r="2279" spans="1:6" x14ac:dyDescent="0.3">
      <c r="A2279" s="73">
        <v>40535</v>
      </c>
      <c r="B2279" s="130">
        <v>1256.7700199999999</v>
      </c>
      <c r="C2279" s="125">
        <f t="shared" si="140"/>
        <v>1.9278199513381944E-2</v>
      </c>
      <c r="D2279" s="128">
        <f t="shared" si="141"/>
        <v>19278.199513381944</v>
      </c>
      <c r="E2279" s="128">
        <f t="shared" ca="1" si="142"/>
        <v>-82254.158174250464</v>
      </c>
      <c r="F2279" s="128">
        <f t="shared" ca="1" si="143"/>
        <v>86959.694314746012</v>
      </c>
    </row>
    <row r="2280" spans="1:6" x14ac:dyDescent="0.3">
      <c r="A2280" s="73">
        <v>40534</v>
      </c>
      <c r="B2280" s="130">
        <v>1258.839966</v>
      </c>
      <c r="C2280" s="125">
        <f t="shared" si="140"/>
        <v>2.4880268569440256E-2</v>
      </c>
      <c r="D2280" s="128">
        <f t="shared" si="141"/>
        <v>24880.268569440257</v>
      </c>
      <c r="E2280" s="128">
        <f t="shared" ca="1" si="142"/>
        <v>-82254.158174250464</v>
      </c>
      <c r="F2280" s="128">
        <f t="shared" ca="1" si="143"/>
        <v>86959.694314746012</v>
      </c>
    </row>
    <row r="2281" spans="1:6" x14ac:dyDescent="0.3">
      <c r="A2281" s="73">
        <v>40533</v>
      </c>
      <c r="B2281" s="130">
        <v>1254.599976</v>
      </c>
      <c r="C2281" s="125">
        <f t="shared" si="140"/>
        <v>2.5209377732379856E-2</v>
      </c>
      <c r="D2281" s="128">
        <f t="shared" si="141"/>
        <v>25209.377732379857</v>
      </c>
      <c r="E2281" s="128">
        <f t="shared" ca="1" si="142"/>
        <v>-82254.158174250464</v>
      </c>
      <c r="F2281" s="128">
        <f t="shared" ca="1" si="143"/>
        <v>86959.694314746012</v>
      </c>
    </row>
    <row r="2282" spans="1:6" x14ac:dyDescent="0.3">
      <c r="A2282" s="73">
        <v>40532</v>
      </c>
      <c r="B2282" s="130">
        <v>1247.079956</v>
      </c>
      <c r="C2282" s="125">
        <f t="shared" si="140"/>
        <v>1.9589215365578339E-2</v>
      </c>
      <c r="D2282" s="128">
        <f t="shared" si="141"/>
        <v>19589.215365578337</v>
      </c>
      <c r="E2282" s="128">
        <f t="shared" ca="1" si="142"/>
        <v>-82254.158174250464</v>
      </c>
      <c r="F2282" s="128">
        <f t="shared" ca="1" si="143"/>
        <v>86959.694314746012</v>
      </c>
    </row>
    <row r="2283" spans="1:6" x14ac:dyDescent="0.3">
      <c r="A2283" s="73">
        <v>40529</v>
      </c>
      <c r="B2283" s="130">
        <v>1243.910034</v>
      </c>
      <c r="C2283" s="125">
        <f t="shared" si="140"/>
        <v>1.5677240825511696E-2</v>
      </c>
      <c r="D2283" s="128">
        <f t="shared" si="141"/>
        <v>15677.240825511695</v>
      </c>
      <c r="E2283" s="128">
        <f t="shared" ca="1" si="142"/>
        <v>-82254.158174250464</v>
      </c>
      <c r="F2283" s="128">
        <f t="shared" ca="1" si="143"/>
        <v>86959.694314746012</v>
      </c>
    </row>
    <row r="2284" spans="1:6" x14ac:dyDescent="0.3">
      <c r="A2284" s="73">
        <v>40528</v>
      </c>
      <c r="B2284" s="130">
        <v>1242.869995</v>
      </c>
      <c r="C2284" s="125">
        <f t="shared" si="140"/>
        <v>1.7469866064176776E-2</v>
      </c>
      <c r="D2284" s="128">
        <f t="shared" si="141"/>
        <v>17469.866064176775</v>
      </c>
      <c r="E2284" s="128">
        <f t="shared" ca="1" si="142"/>
        <v>-82254.158174250464</v>
      </c>
      <c r="F2284" s="128">
        <f t="shared" ca="1" si="143"/>
        <v>86959.694314746012</v>
      </c>
    </row>
    <row r="2285" spans="1:6" x14ac:dyDescent="0.3">
      <c r="A2285" s="73">
        <v>40527</v>
      </c>
      <c r="B2285" s="130">
        <v>1235.2299800000001</v>
      </c>
      <c r="C2285" s="125">
        <f t="shared" si="140"/>
        <v>2.4177730401715891E-2</v>
      </c>
      <c r="D2285" s="128">
        <f t="shared" si="141"/>
        <v>24177.730401715889</v>
      </c>
      <c r="E2285" s="128">
        <f t="shared" ca="1" si="142"/>
        <v>-82254.158174250464</v>
      </c>
      <c r="F2285" s="128">
        <f t="shared" ca="1" si="143"/>
        <v>86959.694314746012</v>
      </c>
    </row>
    <row r="2286" spans="1:6" x14ac:dyDescent="0.3">
      <c r="A2286" s="73">
        <v>40526</v>
      </c>
      <c r="B2286" s="130">
        <v>1241.589966</v>
      </c>
      <c r="C2286" s="125">
        <f t="shared" si="140"/>
        <v>5.1704641452265943E-2</v>
      </c>
      <c r="D2286" s="128">
        <f t="shared" si="141"/>
        <v>51704.64145226594</v>
      </c>
      <c r="E2286" s="128">
        <f t="shared" ca="1" si="142"/>
        <v>-82254.158174250464</v>
      </c>
      <c r="F2286" s="128">
        <f t="shared" ca="1" si="143"/>
        <v>86959.694314746012</v>
      </c>
    </row>
    <row r="2287" spans="1:6" x14ac:dyDescent="0.3">
      <c r="A2287" s="73">
        <v>40525</v>
      </c>
      <c r="B2287" s="130">
        <v>1240.459961</v>
      </c>
      <c r="C2287" s="125">
        <f t="shared" si="140"/>
        <v>4.4369191213972536E-2</v>
      </c>
      <c r="D2287" s="128">
        <f t="shared" si="141"/>
        <v>44369.191213972539</v>
      </c>
      <c r="E2287" s="128">
        <f t="shared" ca="1" si="142"/>
        <v>-82254.158174250464</v>
      </c>
      <c r="F2287" s="128">
        <f t="shared" ca="1" si="143"/>
        <v>86959.694314746012</v>
      </c>
    </row>
    <row r="2288" spans="1:6" x14ac:dyDescent="0.3">
      <c r="A2288" s="73">
        <v>40522</v>
      </c>
      <c r="B2288" s="130">
        <v>1240.400024</v>
      </c>
      <c r="C2288" s="125">
        <f t="shared" si="140"/>
        <v>4.2878761535992682E-2</v>
      </c>
      <c r="D2288" s="128">
        <f t="shared" si="141"/>
        <v>42878.761535992679</v>
      </c>
      <c r="E2288" s="128">
        <f t="shared" ca="1" si="142"/>
        <v>-82254.158174250464</v>
      </c>
      <c r="F2288" s="128">
        <f t="shared" ca="1" si="143"/>
        <v>86959.694314746012</v>
      </c>
    </row>
    <row r="2289" spans="1:6" x14ac:dyDescent="0.3">
      <c r="A2289" s="73">
        <v>40521</v>
      </c>
      <c r="B2289" s="130">
        <v>1233</v>
      </c>
      <c r="C2289" s="125">
        <f t="shared" si="140"/>
        <v>2.8914778398593688E-2</v>
      </c>
      <c r="D2289" s="128">
        <f t="shared" si="141"/>
        <v>28914.778398593688</v>
      </c>
      <c r="E2289" s="128">
        <f t="shared" ca="1" si="142"/>
        <v>-82254.158174250464</v>
      </c>
      <c r="F2289" s="128">
        <f t="shared" ca="1" si="143"/>
        <v>86959.694314746012</v>
      </c>
    </row>
    <row r="2290" spans="1:6" x14ac:dyDescent="0.3">
      <c r="A2290" s="73">
        <v>40520</v>
      </c>
      <c r="B2290" s="130">
        <v>1228.280029</v>
      </c>
      <c r="C2290" s="125">
        <f t="shared" si="140"/>
        <v>4.027173850536081E-2</v>
      </c>
      <c r="D2290" s="128">
        <f t="shared" si="141"/>
        <v>40271.738505360809</v>
      </c>
      <c r="E2290" s="128">
        <f t="shared" ca="1" si="142"/>
        <v>-82254.158174250464</v>
      </c>
      <c r="F2290" s="128">
        <f t="shared" ca="1" si="143"/>
        <v>86959.694314746012</v>
      </c>
    </row>
    <row r="2291" spans="1:6" x14ac:dyDescent="0.3">
      <c r="A2291" s="73">
        <v>40519</v>
      </c>
      <c r="B2291" s="130">
        <v>1223.75</v>
      </c>
      <c r="C2291" s="125">
        <f t="shared" si="140"/>
        <v>2.1630630748214585E-2</v>
      </c>
      <c r="D2291" s="128">
        <f t="shared" si="141"/>
        <v>21630.630748214586</v>
      </c>
      <c r="E2291" s="128">
        <f t="shared" ca="1" si="142"/>
        <v>-82254.158174250464</v>
      </c>
      <c r="F2291" s="128">
        <f t="shared" ca="1" si="143"/>
        <v>86959.694314746012</v>
      </c>
    </row>
    <row r="2292" spans="1:6" x14ac:dyDescent="0.3">
      <c r="A2292" s="73">
        <v>40518</v>
      </c>
      <c r="B2292" s="130">
        <v>1223.119995</v>
      </c>
      <c r="C2292" s="125">
        <f t="shared" si="140"/>
        <v>1.9496066106474919E-2</v>
      </c>
      <c r="D2292" s="128">
        <f t="shared" si="141"/>
        <v>19496.066106474918</v>
      </c>
      <c r="E2292" s="128">
        <f t="shared" ca="1" si="142"/>
        <v>-82254.158174250464</v>
      </c>
      <c r="F2292" s="128">
        <f t="shared" ca="1" si="143"/>
        <v>86959.694314746012</v>
      </c>
    </row>
    <row r="2293" spans="1:6" x14ac:dyDescent="0.3">
      <c r="A2293" s="73">
        <v>40515</v>
      </c>
      <c r="B2293" s="130">
        <v>1224.709961</v>
      </c>
      <c r="C2293" s="125">
        <f t="shared" si="140"/>
        <v>2.3414603098096842E-2</v>
      </c>
      <c r="D2293" s="128">
        <f t="shared" si="141"/>
        <v>23414.603098096843</v>
      </c>
      <c r="E2293" s="128">
        <f t="shared" ca="1" si="142"/>
        <v>-82254.158174250464</v>
      </c>
      <c r="F2293" s="128">
        <f t="shared" ca="1" si="143"/>
        <v>86959.694314746012</v>
      </c>
    </row>
    <row r="2294" spans="1:6" x14ac:dyDescent="0.3">
      <c r="A2294" s="73">
        <v>40514</v>
      </c>
      <c r="B2294" s="130">
        <v>1221.530029</v>
      </c>
      <c r="C2294" s="125">
        <f t="shared" si="140"/>
        <v>3.6433419797161193E-2</v>
      </c>
      <c r="D2294" s="128">
        <f t="shared" si="141"/>
        <v>36433.419797161194</v>
      </c>
      <c r="E2294" s="128">
        <f t="shared" ca="1" si="142"/>
        <v>-82254.158174250464</v>
      </c>
      <c r="F2294" s="128">
        <f t="shared" ca="1" si="143"/>
        <v>86959.694314746012</v>
      </c>
    </row>
    <row r="2295" spans="1:6" x14ac:dyDescent="0.3">
      <c r="A2295" s="73">
        <v>40513</v>
      </c>
      <c r="B2295" s="130">
        <v>1206.0699460000001</v>
      </c>
      <c r="C2295" s="125">
        <f t="shared" si="140"/>
        <v>2.3533089600730861E-2</v>
      </c>
      <c r="D2295" s="128">
        <f t="shared" si="141"/>
        <v>23533.089600730862</v>
      </c>
      <c r="E2295" s="128">
        <f t="shared" ca="1" si="142"/>
        <v>-82254.158174250464</v>
      </c>
      <c r="F2295" s="128">
        <f t="shared" ca="1" si="143"/>
        <v>86959.694314746012</v>
      </c>
    </row>
    <row r="2296" spans="1:6" x14ac:dyDescent="0.3">
      <c r="A2296" s="73">
        <v>40512</v>
      </c>
      <c r="B2296" s="130">
        <v>1180.5500489999999</v>
      </c>
      <c r="C2296" s="125">
        <f t="shared" si="140"/>
        <v>-1.4360217908578665E-2</v>
      </c>
      <c r="D2296" s="128">
        <f t="shared" si="141"/>
        <v>-14360.217908578665</v>
      </c>
      <c r="E2296" s="128">
        <f t="shared" ca="1" si="142"/>
        <v>-82254.158174250464</v>
      </c>
      <c r="F2296" s="128">
        <f t="shared" ca="1" si="143"/>
        <v>86959.694314746012</v>
      </c>
    </row>
    <row r="2297" spans="1:6" x14ac:dyDescent="0.3">
      <c r="A2297" s="73">
        <v>40511</v>
      </c>
      <c r="B2297" s="130">
        <v>1187.76001</v>
      </c>
      <c r="C2297" s="125">
        <f t="shared" si="140"/>
        <v>-9.5479118522765472E-3</v>
      </c>
      <c r="D2297" s="128">
        <f t="shared" si="141"/>
        <v>-9547.9118522765475</v>
      </c>
      <c r="E2297" s="128">
        <f t="shared" ca="1" si="142"/>
        <v>-82254.158174250464</v>
      </c>
      <c r="F2297" s="128">
        <f t="shared" ca="1" si="143"/>
        <v>86959.694314746012</v>
      </c>
    </row>
    <row r="2298" spans="1:6" x14ac:dyDescent="0.3">
      <c r="A2298" s="73">
        <v>40508</v>
      </c>
      <c r="B2298" s="130">
        <v>1189.400024</v>
      </c>
      <c r="C2298" s="125">
        <f t="shared" si="140"/>
        <v>-1.9892227882231328E-2</v>
      </c>
      <c r="D2298" s="128">
        <f t="shared" si="141"/>
        <v>-19892.227882231327</v>
      </c>
      <c r="E2298" s="128">
        <f t="shared" ca="1" si="142"/>
        <v>-82254.158174250464</v>
      </c>
      <c r="F2298" s="128">
        <f t="shared" ca="1" si="143"/>
        <v>86959.694314746012</v>
      </c>
    </row>
    <row r="2299" spans="1:6" x14ac:dyDescent="0.3">
      <c r="A2299" s="73">
        <v>40506</v>
      </c>
      <c r="B2299" s="130">
        <v>1198.349976</v>
      </c>
      <c r="C2299" s="125">
        <f t="shared" si="140"/>
        <v>-1.670617755786119E-2</v>
      </c>
      <c r="D2299" s="128">
        <f t="shared" si="141"/>
        <v>-16706.177557861189</v>
      </c>
      <c r="E2299" s="128">
        <f t="shared" ca="1" si="142"/>
        <v>-82254.158174250464</v>
      </c>
      <c r="F2299" s="128">
        <f t="shared" ca="1" si="143"/>
        <v>86959.694314746012</v>
      </c>
    </row>
    <row r="2300" spans="1:6" x14ac:dyDescent="0.3">
      <c r="A2300" s="73">
        <v>40505</v>
      </c>
      <c r="B2300" s="130">
        <v>1180.7299800000001</v>
      </c>
      <c r="C2300" s="125">
        <f t="shared" si="140"/>
        <v>-2.6924380545421789E-2</v>
      </c>
      <c r="D2300" s="128">
        <f t="shared" si="141"/>
        <v>-26924.380545421787</v>
      </c>
      <c r="E2300" s="128">
        <f t="shared" ca="1" si="142"/>
        <v>-82254.158174250464</v>
      </c>
      <c r="F2300" s="128">
        <f t="shared" ca="1" si="143"/>
        <v>86959.694314746012</v>
      </c>
    </row>
    <row r="2301" spans="1:6" x14ac:dyDescent="0.3">
      <c r="A2301" s="73">
        <v>40504</v>
      </c>
      <c r="B2301" s="130">
        <v>1197.839966</v>
      </c>
      <c r="C2301" s="125">
        <f t="shared" si="140"/>
        <v>-2.077255998365013E-2</v>
      </c>
      <c r="D2301" s="128">
        <f t="shared" si="141"/>
        <v>-20772.559983650128</v>
      </c>
      <c r="E2301" s="128">
        <f t="shared" ca="1" si="142"/>
        <v>-82254.158174250464</v>
      </c>
      <c r="F2301" s="128">
        <f t="shared" ca="1" si="143"/>
        <v>86959.694314746012</v>
      </c>
    </row>
    <row r="2302" spans="1:6" x14ac:dyDescent="0.3">
      <c r="A2302" s="73">
        <v>40501</v>
      </c>
      <c r="B2302" s="130">
        <v>1199.7299800000001</v>
      </c>
      <c r="C2302" s="125">
        <f t="shared" si="140"/>
        <v>-2.1307661223953778E-2</v>
      </c>
      <c r="D2302" s="128">
        <f t="shared" si="141"/>
        <v>-21307.661223953779</v>
      </c>
      <c r="E2302" s="128">
        <f t="shared" ca="1" si="142"/>
        <v>-82254.158174250464</v>
      </c>
      <c r="F2302" s="128">
        <f t="shared" ca="1" si="143"/>
        <v>86959.694314746012</v>
      </c>
    </row>
    <row r="2303" spans="1:6" x14ac:dyDescent="0.3">
      <c r="A2303" s="73">
        <v>40500</v>
      </c>
      <c r="B2303" s="130">
        <v>1196.6899410000001</v>
      </c>
      <c r="C2303" s="125">
        <f t="shared" si="140"/>
        <v>-1.9958164891543451E-2</v>
      </c>
      <c r="D2303" s="128">
        <f t="shared" si="141"/>
        <v>-19958.164891543449</v>
      </c>
      <c r="E2303" s="128">
        <f t="shared" ca="1" si="142"/>
        <v>-82254.158174250464</v>
      </c>
      <c r="F2303" s="128">
        <f t="shared" ca="1" si="143"/>
        <v>86959.694314746012</v>
      </c>
    </row>
    <row r="2304" spans="1:6" x14ac:dyDescent="0.3">
      <c r="A2304" s="73">
        <v>40499</v>
      </c>
      <c r="B2304" s="130">
        <v>1178.589966</v>
      </c>
      <c r="C2304" s="125">
        <f t="shared" si="140"/>
        <v>-1.6169150581485936E-2</v>
      </c>
      <c r="D2304" s="128">
        <f t="shared" si="141"/>
        <v>-16169.150581485936</v>
      </c>
      <c r="E2304" s="128">
        <f t="shared" ca="1" si="142"/>
        <v>-82254.158174250464</v>
      </c>
      <c r="F2304" s="128">
        <f t="shared" ca="1" si="143"/>
        <v>86959.694314746012</v>
      </c>
    </row>
    <row r="2305" spans="1:6" x14ac:dyDescent="0.3">
      <c r="A2305" s="73">
        <v>40498</v>
      </c>
      <c r="B2305" s="130">
        <v>1178.339966</v>
      </c>
      <c r="C2305" s="125">
        <f t="shared" si="140"/>
        <v>-1.2760023030941925E-2</v>
      </c>
      <c r="D2305" s="128">
        <f t="shared" si="141"/>
        <v>-12760.023030941926</v>
      </c>
      <c r="E2305" s="128">
        <f t="shared" ca="1" si="142"/>
        <v>-82254.158174250464</v>
      </c>
      <c r="F2305" s="128">
        <f t="shared" ca="1" si="143"/>
        <v>86959.694314746012</v>
      </c>
    </row>
    <row r="2306" spans="1:6" x14ac:dyDescent="0.3">
      <c r="A2306" s="73">
        <v>40497</v>
      </c>
      <c r="B2306" s="130">
        <v>1197.75</v>
      </c>
      <c r="C2306" s="125">
        <f t="shared" si="140"/>
        <v>1.128860242790064E-2</v>
      </c>
      <c r="D2306" s="128">
        <f t="shared" si="141"/>
        <v>11288.60242790064</v>
      </c>
      <c r="E2306" s="128">
        <f t="shared" ca="1" si="142"/>
        <v>-82254.158174250464</v>
      </c>
      <c r="F2306" s="128">
        <f t="shared" ca="1" si="143"/>
        <v>86959.694314746012</v>
      </c>
    </row>
    <row r="2307" spans="1:6" x14ac:dyDescent="0.3">
      <c r="A2307" s="73">
        <v>40494</v>
      </c>
      <c r="B2307" s="130">
        <v>1199.209961</v>
      </c>
      <c r="C2307" s="125">
        <f t="shared" si="140"/>
        <v>1.3479667076723212E-2</v>
      </c>
      <c r="D2307" s="128">
        <f t="shared" si="141"/>
        <v>13479.667076723212</v>
      </c>
      <c r="E2307" s="128">
        <f t="shared" ca="1" si="142"/>
        <v>-82254.158174250464</v>
      </c>
      <c r="F2307" s="128">
        <f t="shared" ca="1" si="143"/>
        <v>86959.694314746012</v>
      </c>
    </row>
    <row r="2308" spans="1:6" x14ac:dyDescent="0.3">
      <c r="A2308" s="73">
        <v>40493</v>
      </c>
      <c r="B2308" s="130">
        <v>1213.540039</v>
      </c>
      <c r="C2308" s="125">
        <f t="shared" si="140"/>
        <v>2.5139814214588219E-2</v>
      </c>
      <c r="D2308" s="128">
        <f t="shared" si="141"/>
        <v>25139.814214588219</v>
      </c>
      <c r="E2308" s="128">
        <f t="shared" ca="1" si="142"/>
        <v>-82254.158174250464</v>
      </c>
      <c r="F2308" s="128">
        <f t="shared" ca="1" si="143"/>
        <v>86959.694314746012</v>
      </c>
    </row>
    <row r="2309" spans="1:6" x14ac:dyDescent="0.3">
      <c r="A2309" s="73">
        <v>40492</v>
      </c>
      <c r="B2309" s="130">
        <v>1218.709961</v>
      </c>
      <c r="C2309" s="125">
        <f t="shared" si="140"/>
        <v>3.0665154131331196E-2</v>
      </c>
      <c r="D2309" s="128">
        <f t="shared" si="141"/>
        <v>30665.154131331197</v>
      </c>
      <c r="E2309" s="128">
        <f t="shared" ca="1" si="142"/>
        <v>-82254.158174250464</v>
      </c>
      <c r="F2309" s="128">
        <f t="shared" ca="1" si="143"/>
        <v>86959.694314746012</v>
      </c>
    </row>
    <row r="2310" spans="1:6" x14ac:dyDescent="0.3">
      <c r="A2310" s="73">
        <v>40491</v>
      </c>
      <c r="B2310" s="130">
        <v>1213.400024</v>
      </c>
      <c r="C2310" s="125">
        <f t="shared" si="140"/>
        <v>2.3413522358217698E-2</v>
      </c>
      <c r="D2310" s="128">
        <f t="shared" si="141"/>
        <v>23413.522358217699</v>
      </c>
      <c r="E2310" s="128">
        <f t="shared" ca="1" si="142"/>
        <v>-82254.158174250464</v>
      </c>
      <c r="F2310" s="128">
        <f t="shared" ca="1" si="143"/>
        <v>86959.694314746012</v>
      </c>
    </row>
    <row r="2311" spans="1:6" x14ac:dyDescent="0.3">
      <c r="A2311" s="73">
        <v>40490</v>
      </c>
      <c r="B2311" s="130">
        <v>1223.25</v>
      </c>
      <c r="C2311" s="125">
        <f t="shared" si="140"/>
        <v>3.1738672727090744E-2</v>
      </c>
      <c r="D2311" s="128">
        <f t="shared" si="141"/>
        <v>31738.672727090743</v>
      </c>
      <c r="E2311" s="128">
        <f t="shared" ca="1" si="142"/>
        <v>-82254.158174250464</v>
      </c>
      <c r="F2311" s="128">
        <f t="shared" ca="1" si="143"/>
        <v>86959.694314746012</v>
      </c>
    </row>
    <row r="2312" spans="1:6" x14ac:dyDescent="0.3">
      <c r="A2312" s="73">
        <v>40487</v>
      </c>
      <c r="B2312" s="130">
        <v>1225.849976</v>
      </c>
      <c r="C2312" s="125">
        <f t="shared" ref="C2312:C2375" si="144">B2312/B2322-1</f>
        <v>3.6151419676321517E-2</v>
      </c>
      <c r="D2312" s="128">
        <f t="shared" ref="D2312:D2375" si="145">C2312*$B$5</f>
        <v>36151.419676321515</v>
      </c>
      <c r="E2312" s="128">
        <f t="shared" ref="E2312:E2375" ca="1" si="146">_xlfn.PERCENTILE.INC(OFFSET(D2312,0,0,Window),1-VaRLevel)</f>
        <v>-82254.158174250464</v>
      </c>
      <c r="F2312" s="128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0">
        <v>1221.0600589999999</v>
      </c>
      <c r="C2313" s="125">
        <f t="shared" si="144"/>
        <v>3.4568695587678056E-2</v>
      </c>
      <c r="D2313" s="128">
        <f t="shared" si="145"/>
        <v>34568.695587678056</v>
      </c>
      <c r="E2313" s="128">
        <f t="shared" ca="1" si="146"/>
        <v>-82254.158174250464</v>
      </c>
      <c r="F2313" s="128">
        <f t="shared" ca="1" si="147"/>
        <v>86959.694314746012</v>
      </c>
    </row>
    <row r="2314" spans="1:6" x14ac:dyDescent="0.3">
      <c r="A2314" s="73">
        <v>40485</v>
      </c>
      <c r="B2314" s="130">
        <v>1197.959961</v>
      </c>
      <c r="C2314" s="125">
        <f t="shared" si="144"/>
        <v>1.6797165316486451E-2</v>
      </c>
      <c r="D2314" s="128">
        <f t="shared" si="145"/>
        <v>16797.165316486451</v>
      </c>
      <c r="E2314" s="128">
        <f t="shared" ca="1" si="146"/>
        <v>-82254.158174250464</v>
      </c>
      <c r="F2314" s="128">
        <f t="shared" ca="1" si="147"/>
        <v>86959.694314746012</v>
      </c>
    </row>
    <row r="2315" spans="1:6" x14ac:dyDescent="0.3">
      <c r="A2315" s="73">
        <v>40484</v>
      </c>
      <c r="B2315" s="130">
        <v>1193.5699460000001</v>
      </c>
      <c r="C2315" s="125">
        <f t="shared" si="144"/>
        <v>2.3732671267189254E-2</v>
      </c>
      <c r="D2315" s="128">
        <f t="shared" si="145"/>
        <v>23732.671267189253</v>
      </c>
      <c r="E2315" s="128">
        <f t="shared" ca="1" si="146"/>
        <v>-82254.158174250464</v>
      </c>
      <c r="F2315" s="128">
        <f t="shared" ca="1" si="147"/>
        <v>86959.694314746012</v>
      </c>
    </row>
    <row r="2316" spans="1:6" x14ac:dyDescent="0.3">
      <c r="A2316" s="73">
        <v>40483</v>
      </c>
      <c r="B2316" s="130">
        <v>1184.380005</v>
      </c>
      <c r="C2316" s="125">
        <f t="shared" si="144"/>
        <v>-2.7851205008988522E-4</v>
      </c>
      <c r="D2316" s="128">
        <f t="shared" si="145"/>
        <v>-278.51205008988524</v>
      </c>
      <c r="E2316" s="128">
        <f t="shared" ca="1" si="146"/>
        <v>-82254.158174250464</v>
      </c>
      <c r="F2316" s="128">
        <f t="shared" ca="1" si="147"/>
        <v>86959.694314746012</v>
      </c>
    </row>
    <row r="2317" spans="1:6" x14ac:dyDescent="0.3">
      <c r="A2317" s="73">
        <v>40480</v>
      </c>
      <c r="B2317" s="130">
        <v>1183.26001</v>
      </c>
      <c r="C2317" s="125">
        <f t="shared" si="144"/>
        <v>6.0109925731799407E-3</v>
      </c>
      <c r="D2317" s="128">
        <f t="shared" si="145"/>
        <v>6010.9925731799403</v>
      </c>
      <c r="E2317" s="128">
        <f t="shared" ca="1" si="146"/>
        <v>-82254.158174250464</v>
      </c>
      <c r="F2317" s="128">
        <f t="shared" ca="1" si="147"/>
        <v>86959.694314746012</v>
      </c>
    </row>
    <row r="2318" spans="1:6" x14ac:dyDescent="0.3">
      <c r="A2318" s="73">
        <v>40479</v>
      </c>
      <c r="B2318" s="130">
        <v>1183.780029</v>
      </c>
      <c r="C2318" s="125">
        <f t="shared" si="144"/>
        <v>8.4936825370995894E-3</v>
      </c>
      <c r="D2318" s="128">
        <f t="shared" si="145"/>
        <v>8493.6825370995903</v>
      </c>
      <c r="E2318" s="128">
        <f t="shared" ca="1" si="146"/>
        <v>-82254.158174250464</v>
      </c>
      <c r="F2318" s="128">
        <f t="shared" ca="1" si="147"/>
        <v>86959.694314746012</v>
      </c>
    </row>
    <row r="2319" spans="1:6" x14ac:dyDescent="0.3">
      <c r="A2319" s="73">
        <v>40478</v>
      </c>
      <c r="B2319" s="130">
        <v>1182.4499510000001</v>
      </c>
      <c r="C2319" s="125">
        <f t="shared" si="144"/>
        <v>3.69236489993785E-3</v>
      </c>
      <c r="D2319" s="128">
        <f t="shared" si="145"/>
        <v>3692.3648999378502</v>
      </c>
      <c r="E2319" s="128">
        <f t="shared" ca="1" si="146"/>
        <v>-82254.158174250464</v>
      </c>
      <c r="F2319" s="128">
        <f t="shared" ca="1" si="147"/>
        <v>86959.694314746012</v>
      </c>
    </row>
    <row r="2320" spans="1:6" x14ac:dyDescent="0.3">
      <c r="A2320" s="73">
        <v>40477</v>
      </c>
      <c r="B2320" s="130">
        <v>1185.6400149999999</v>
      </c>
      <c r="C2320" s="125">
        <f t="shared" si="144"/>
        <v>1.3566765029590977E-2</v>
      </c>
      <c r="D2320" s="128">
        <f t="shared" si="145"/>
        <v>13566.765029590977</v>
      </c>
      <c r="E2320" s="128">
        <f t="shared" ca="1" si="146"/>
        <v>-82254.158174250464</v>
      </c>
      <c r="F2320" s="128">
        <f t="shared" ca="1" si="147"/>
        <v>86959.694314746012</v>
      </c>
    </row>
    <row r="2321" spans="1:6" x14ac:dyDescent="0.3">
      <c r="A2321" s="73">
        <v>40476</v>
      </c>
      <c r="B2321" s="130">
        <v>1185.619995</v>
      </c>
      <c r="C2321" s="125">
        <f t="shared" si="144"/>
        <v>1.7420150637325493E-2</v>
      </c>
      <c r="D2321" s="128">
        <f t="shared" si="145"/>
        <v>17420.150637325492</v>
      </c>
      <c r="E2321" s="128">
        <f t="shared" ca="1" si="146"/>
        <v>-82254.158174250464</v>
      </c>
      <c r="F2321" s="128">
        <f t="shared" ca="1" si="147"/>
        <v>86959.694314746012</v>
      </c>
    </row>
    <row r="2322" spans="1:6" x14ac:dyDescent="0.3">
      <c r="A2322" s="73">
        <v>40473</v>
      </c>
      <c r="B2322" s="130">
        <v>1183.079956</v>
      </c>
      <c r="C2322" s="125">
        <f t="shared" si="144"/>
        <v>1.5388517899562748E-2</v>
      </c>
      <c r="D2322" s="128">
        <f t="shared" si="145"/>
        <v>15388.517899562748</v>
      </c>
      <c r="E2322" s="128">
        <f t="shared" ca="1" si="146"/>
        <v>-82254.158174250464</v>
      </c>
      <c r="F2322" s="128">
        <f t="shared" ca="1" si="147"/>
        <v>86959.694314746012</v>
      </c>
    </row>
    <row r="2323" spans="1:6" x14ac:dyDescent="0.3">
      <c r="A2323" s="73">
        <v>40472</v>
      </c>
      <c r="B2323" s="130">
        <v>1180.26001</v>
      </c>
      <c r="C2323" s="125">
        <f t="shared" si="144"/>
        <v>1.9169947903366902E-2</v>
      </c>
      <c r="D2323" s="128">
        <f t="shared" si="145"/>
        <v>19169.947903366901</v>
      </c>
      <c r="E2323" s="128">
        <f t="shared" ca="1" si="146"/>
        <v>-82254.158174250464</v>
      </c>
      <c r="F2323" s="128">
        <f t="shared" ca="1" si="147"/>
        <v>86959.694314746012</v>
      </c>
    </row>
    <row r="2324" spans="1:6" x14ac:dyDescent="0.3">
      <c r="A2324" s="73">
        <v>40471</v>
      </c>
      <c r="B2324" s="130">
        <v>1178.170044</v>
      </c>
      <c r="C2324" s="125">
        <f t="shared" si="144"/>
        <v>1.569012427477734E-2</v>
      </c>
      <c r="D2324" s="128">
        <f t="shared" si="145"/>
        <v>15690.124274777339</v>
      </c>
      <c r="E2324" s="128">
        <f t="shared" ca="1" si="146"/>
        <v>-82254.158174250464</v>
      </c>
      <c r="F2324" s="128">
        <f t="shared" ca="1" si="147"/>
        <v>86959.694314746012</v>
      </c>
    </row>
    <row r="2325" spans="1:6" x14ac:dyDescent="0.3">
      <c r="A2325" s="73">
        <v>40470</v>
      </c>
      <c r="B2325" s="130">
        <v>1165.900024</v>
      </c>
      <c r="C2325" s="125">
        <f t="shared" si="144"/>
        <v>4.4368072367004796E-3</v>
      </c>
      <c r="D2325" s="128">
        <f t="shared" si="145"/>
        <v>4436.8072367004797</v>
      </c>
      <c r="E2325" s="128">
        <f t="shared" ca="1" si="146"/>
        <v>-82254.158174250464</v>
      </c>
      <c r="F2325" s="128">
        <f t="shared" ca="1" si="147"/>
        <v>86959.694314746012</v>
      </c>
    </row>
    <row r="2326" spans="1:6" x14ac:dyDescent="0.3">
      <c r="A2326" s="73">
        <v>40469</v>
      </c>
      <c r="B2326" s="130">
        <v>1184.709961</v>
      </c>
      <c r="C2326" s="125">
        <f t="shared" si="144"/>
        <v>4.1933749139355436E-2</v>
      </c>
      <c r="D2326" s="128">
        <f t="shared" si="145"/>
        <v>41933.749139355437</v>
      </c>
      <c r="E2326" s="128">
        <f t="shared" ca="1" si="146"/>
        <v>-82254.158174250464</v>
      </c>
      <c r="F2326" s="128">
        <f t="shared" ca="1" si="147"/>
        <v>86959.694314746012</v>
      </c>
    </row>
    <row r="2327" spans="1:6" x14ac:dyDescent="0.3">
      <c r="A2327" s="73">
        <v>40466</v>
      </c>
      <c r="B2327" s="130">
        <v>1176.1899410000001</v>
      </c>
      <c r="C2327" s="125">
        <f t="shared" si="144"/>
        <v>2.6128865910532539E-2</v>
      </c>
      <c r="D2327" s="128">
        <f t="shared" si="145"/>
        <v>26128.865910532539</v>
      </c>
      <c r="E2327" s="128">
        <f t="shared" ca="1" si="146"/>
        <v>-82254.158174250464</v>
      </c>
      <c r="F2327" s="128">
        <f t="shared" ca="1" si="147"/>
        <v>86959.694314746012</v>
      </c>
    </row>
    <row r="2328" spans="1:6" x14ac:dyDescent="0.3">
      <c r="A2328" s="73">
        <v>40465</v>
      </c>
      <c r="B2328" s="130">
        <v>1173.8100589999999</v>
      </c>
      <c r="C2328" s="125">
        <f t="shared" si="144"/>
        <v>2.8575279880992399E-2</v>
      </c>
      <c r="D2328" s="128">
        <f t="shared" si="145"/>
        <v>28575.279880992399</v>
      </c>
      <c r="E2328" s="128">
        <f t="shared" ca="1" si="146"/>
        <v>-82254.158174250464</v>
      </c>
      <c r="F2328" s="128">
        <f t="shared" ca="1" si="147"/>
        <v>86959.694314746012</v>
      </c>
    </row>
    <row r="2329" spans="1:6" x14ac:dyDescent="0.3">
      <c r="A2329" s="73">
        <v>40464</v>
      </c>
      <c r="B2329" s="130">
        <v>1178.099976</v>
      </c>
      <c r="C2329" s="125">
        <f t="shared" si="144"/>
        <v>2.9150975848470262E-2</v>
      </c>
      <c r="D2329" s="128">
        <f t="shared" si="145"/>
        <v>29150.975848470262</v>
      </c>
      <c r="E2329" s="128">
        <f t="shared" ca="1" si="146"/>
        <v>-82254.158174250464</v>
      </c>
      <c r="F2329" s="128">
        <f t="shared" ca="1" si="147"/>
        <v>86959.694314746012</v>
      </c>
    </row>
    <row r="2330" spans="1:6" x14ac:dyDescent="0.3">
      <c r="A2330" s="73">
        <v>40463</v>
      </c>
      <c r="B2330" s="130">
        <v>1169.7700199999999</v>
      </c>
      <c r="C2330" s="125">
        <f t="shared" si="144"/>
        <v>1.9229824816817453E-2</v>
      </c>
      <c r="D2330" s="128">
        <f t="shared" si="145"/>
        <v>19229.824816817454</v>
      </c>
      <c r="E2330" s="128">
        <f t="shared" ca="1" si="146"/>
        <v>-82254.158174250464</v>
      </c>
      <c r="F2330" s="128">
        <f t="shared" ca="1" si="147"/>
        <v>86959.694314746012</v>
      </c>
    </row>
    <row r="2331" spans="1:6" x14ac:dyDescent="0.3">
      <c r="A2331" s="73">
        <v>40462</v>
      </c>
      <c r="B2331" s="130">
        <v>1165.3199460000001</v>
      </c>
      <c r="C2331" s="125">
        <f t="shared" si="144"/>
        <v>2.027729154459279E-2</v>
      </c>
      <c r="D2331" s="128">
        <f t="shared" si="145"/>
        <v>20277.29154459279</v>
      </c>
      <c r="E2331" s="128">
        <f t="shared" ca="1" si="146"/>
        <v>-82254.158174250464</v>
      </c>
      <c r="F2331" s="128">
        <f t="shared" ca="1" si="147"/>
        <v>86959.694314746012</v>
      </c>
    </row>
    <row r="2332" spans="1:6" x14ac:dyDescent="0.3">
      <c r="A2332" s="73">
        <v>40459</v>
      </c>
      <c r="B2332" s="130">
        <v>1165.150024</v>
      </c>
      <c r="C2332" s="125">
        <f t="shared" si="144"/>
        <v>1.4347009470719652E-2</v>
      </c>
      <c r="D2332" s="128">
        <f t="shared" si="145"/>
        <v>14347.009470719651</v>
      </c>
      <c r="E2332" s="128">
        <f t="shared" ca="1" si="146"/>
        <v>-82254.158174250464</v>
      </c>
      <c r="F2332" s="128">
        <f t="shared" ca="1" si="147"/>
        <v>86959.694314746012</v>
      </c>
    </row>
    <row r="2333" spans="1:6" x14ac:dyDescent="0.3">
      <c r="A2333" s="73">
        <v>40458</v>
      </c>
      <c r="B2333" s="130">
        <v>1158.0600589999999</v>
      </c>
      <c r="C2333" s="125">
        <f t="shared" si="144"/>
        <v>2.9542334663782643E-2</v>
      </c>
      <c r="D2333" s="128">
        <f t="shared" si="145"/>
        <v>29542.334663782643</v>
      </c>
      <c r="E2333" s="128">
        <f t="shared" ca="1" si="146"/>
        <v>-82254.158174250464</v>
      </c>
      <c r="F2333" s="128">
        <f t="shared" ca="1" si="147"/>
        <v>86959.694314746012</v>
      </c>
    </row>
    <row r="2334" spans="1:6" x14ac:dyDescent="0.3">
      <c r="A2334" s="73">
        <v>40457</v>
      </c>
      <c r="B2334" s="130">
        <v>1159.969971</v>
      </c>
      <c r="C2334" s="125">
        <f t="shared" si="144"/>
        <v>2.2648676996145811E-2</v>
      </c>
      <c r="D2334" s="128">
        <f t="shared" si="145"/>
        <v>22648.676996145812</v>
      </c>
      <c r="E2334" s="128">
        <f t="shared" ca="1" si="146"/>
        <v>-82254.158174250464</v>
      </c>
      <c r="F2334" s="128">
        <f t="shared" ca="1" si="147"/>
        <v>86959.694314746012</v>
      </c>
    </row>
    <row r="2335" spans="1:6" x14ac:dyDescent="0.3">
      <c r="A2335" s="73">
        <v>40456</v>
      </c>
      <c r="B2335" s="130">
        <v>1160.75</v>
      </c>
      <c r="C2335" s="125">
        <f t="shared" si="144"/>
        <v>1.8398261477171385E-2</v>
      </c>
      <c r="D2335" s="128">
        <f t="shared" si="145"/>
        <v>18398.261477171385</v>
      </c>
      <c r="E2335" s="128">
        <f t="shared" ca="1" si="146"/>
        <v>-82254.158174250464</v>
      </c>
      <c r="F2335" s="128">
        <f t="shared" ca="1" si="147"/>
        <v>86959.694314746012</v>
      </c>
    </row>
    <row r="2336" spans="1:6" x14ac:dyDescent="0.3">
      <c r="A2336" s="73">
        <v>40455</v>
      </c>
      <c r="B2336" s="130">
        <v>1137.030029</v>
      </c>
      <c r="C2336" s="125">
        <f t="shared" si="144"/>
        <v>-4.970580631877386E-3</v>
      </c>
      <c r="D2336" s="128">
        <f t="shared" si="145"/>
        <v>-4970.5806318773857</v>
      </c>
      <c r="E2336" s="128">
        <f t="shared" ca="1" si="146"/>
        <v>-82254.158174250464</v>
      </c>
      <c r="F2336" s="128">
        <f t="shared" ca="1" si="147"/>
        <v>86959.694314746012</v>
      </c>
    </row>
    <row r="2337" spans="1:6" x14ac:dyDescent="0.3">
      <c r="A2337" s="73">
        <v>40452</v>
      </c>
      <c r="B2337" s="130">
        <v>1146.23999</v>
      </c>
      <c r="C2337" s="125">
        <f t="shared" si="144"/>
        <v>1.8345956008637643E-2</v>
      </c>
      <c r="D2337" s="128">
        <f t="shared" si="145"/>
        <v>18345.956008637644</v>
      </c>
      <c r="E2337" s="128">
        <f t="shared" ca="1" si="146"/>
        <v>-82254.158174250464</v>
      </c>
      <c r="F2337" s="128">
        <f t="shared" ca="1" si="147"/>
        <v>86959.694314746012</v>
      </c>
    </row>
    <row r="2338" spans="1:6" x14ac:dyDescent="0.3">
      <c r="A2338" s="73">
        <v>40451</v>
      </c>
      <c r="B2338" s="130">
        <v>1141.1999510000001</v>
      </c>
      <c r="C2338" s="125">
        <f t="shared" si="144"/>
        <v>1.4706592659093243E-2</v>
      </c>
      <c r="D2338" s="128">
        <f t="shared" si="145"/>
        <v>14706.592659093243</v>
      </c>
      <c r="E2338" s="128">
        <f t="shared" ca="1" si="146"/>
        <v>-82254.158174250464</v>
      </c>
      <c r="F2338" s="128">
        <f t="shared" ca="1" si="147"/>
        <v>86959.694314746012</v>
      </c>
    </row>
    <row r="2339" spans="1:6" x14ac:dyDescent="0.3">
      <c r="A2339" s="73">
        <v>40450</v>
      </c>
      <c r="B2339" s="130">
        <v>1144.7299800000001</v>
      </c>
      <c r="C2339" s="125">
        <f t="shared" si="144"/>
        <v>1.7474499314374281E-2</v>
      </c>
      <c r="D2339" s="128">
        <f t="shared" si="145"/>
        <v>17474.499314374279</v>
      </c>
      <c r="E2339" s="128">
        <f t="shared" ca="1" si="146"/>
        <v>-82254.158174250464</v>
      </c>
      <c r="F2339" s="128">
        <f t="shared" ca="1" si="147"/>
        <v>86959.694314746012</v>
      </c>
    </row>
    <row r="2340" spans="1:6" x14ac:dyDescent="0.3">
      <c r="A2340" s="73">
        <v>40449</v>
      </c>
      <c r="B2340" s="130">
        <v>1147.6999510000001</v>
      </c>
      <c r="C2340" s="125">
        <f t="shared" si="144"/>
        <v>2.372667520242655E-2</v>
      </c>
      <c r="D2340" s="128">
        <f t="shared" si="145"/>
        <v>23726.675202426552</v>
      </c>
      <c r="E2340" s="128">
        <f t="shared" ca="1" si="146"/>
        <v>-82254.158174250464</v>
      </c>
      <c r="F2340" s="128">
        <f t="shared" ca="1" si="147"/>
        <v>86959.694314746012</v>
      </c>
    </row>
    <row r="2341" spans="1:6" x14ac:dyDescent="0.3">
      <c r="A2341" s="73">
        <v>40448</v>
      </c>
      <c r="B2341" s="130">
        <v>1142.160034</v>
      </c>
      <c r="C2341" s="125">
        <f t="shared" si="144"/>
        <v>1.8058659030744328E-2</v>
      </c>
      <c r="D2341" s="128">
        <f t="shared" si="145"/>
        <v>18058.659030744329</v>
      </c>
      <c r="E2341" s="128">
        <f t="shared" ca="1" si="146"/>
        <v>-82254.158174250464</v>
      </c>
      <c r="F2341" s="128">
        <f t="shared" ca="1" si="147"/>
        <v>86959.694314746012</v>
      </c>
    </row>
    <row r="2342" spans="1:6" x14ac:dyDescent="0.3">
      <c r="A2342" s="73">
        <v>40445</v>
      </c>
      <c r="B2342" s="130">
        <v>1148.670044</v>
      </c>
      <c r="C2342" s="125">
        <f t="shared" si="144"/>
        <v>3.5257530775883117E-2</v>
      </c>
      <c r="D2342" s="128">
        <f t="shared" si="145"/>
        <v>35257.530775883119</v>
      </c>
      <c r="E2342" s="128">
        <f t="shared" ca="1" si="146"/>
        <v>-82254.158174250464</v>
      </c>
      <c r="F2342" s="128">
        <f t="shared" ca="1" si="147"/>
        <v>86959.694314746012</v>
      </c>
    </row>
    <row r="2343" spans="1:6" x14ac:dyDescent="0.3">
      <c r="A2343" s="73">
        <v>40444</v>
      </c>
      <c r="B2343" s="130">
        <v>1124.829956</v>
      </c>
      <c r="C2343" s="125">
        <f t="shared" si="144"/>
        <v>1.8701571292828456E-2</v>
      </c>
      <c r="D2343" s="128">
        <f t="shared" si="145"/>
        <v>18701.571292828456</v>
      </c>
      <c r="E2343" s="128">
        <f t="shared" ca="1" si="146"/>
        <v>-82254.158174250464</v>
      </c>
      <c r="F2343" s="128">
        <f t="shared" ca="1" si="147"/>
        <v>86959.694314746012</v>
      </c>
    </row>
    <row r="2344" spans="1:6" x14ac:dyDescent="0.3">
      <c r="A2344" s="73">
        <v>40443</v>
      </c>
      <c r="B2344" s="130">
        <v>1134.280029</v>
      </c>
      <c r="C2344" s="125">
        <f t="shared" si="144"/>
        <v>3.2224043027037075E-2</v>
      </c>
      <c r="D2344" s="128">
        <f t="shared" si="145"/>
        <v>32224.043027037074</v>
      </c>
      <c r="E2344" s="128">
        <f t="shared" ca="1" si="146"/>
        <v>-82254.158174250464</v>
      </c>
      <c r="F2344" s="128">
        <f t="shared" ca="1" si="147"/>
        <v>86959.694314746012</v>
      </c>
    </row>
    <row r="2345" spans="1:6" x14ac:dyDescent="0.3">
      <c r="A2345" s="73">
        <v>40442</v>
      </c>
      <c r="B2345" s="130">
        <v>1139.780029</v>
      </c>
      <c r="C2345" s="125">
        <f t="shared" si="144"/>
        <v>4.3907591307204452E-2</v>
      </c>
      <c r="D2345" s="128">
        <f t="shared" si="145"/>
        <v>43907.59130720445</v>
      </c>
      <c r="E2345" s="128">
        <f t="shared" ca="1" si="146"/>
        <v>-82254.158174250464</v>
      </c>
      <c r="F2345" s="128">
        <f t="shared" ca="1" si="147"/>
        <v>86959.694314746012</v>
      </c>
    </row>
    <row r="2346" spans="1:6" x14ac:dyDescent="0.3">
      <c r="A2346" s="73">
        <v>40441</v>
      </c>
      <c r="B2346" s="130">
        <v>1142.709961</v>
      </c>
      <c r="C2346" s="125">
        <f t="shared" si="144"/>
        <v>3.4585427614187036E-2</v>
      </c>
      <c r="D2346" s="128">
        <f t="shared" si="145"/>
        <v>34585.427614187036</v>
      </c>
      <c r="E2346" s="128">
        <f t="shared" ca="1" si="146"/>
        <v>-82254.158174250464</v>
      </c>
      <c r="F2346" s="128">
        <f t="shared" ca="1" si="147"/>
        <v>86959.694314746012</v>
      </c>
    </row>
    <row r="2347" spans="1:6" x14ac:dyDescent="0.3">
      <c r="A2347" s="73">
        <v>40438</v>
      </c>
      <c r="B2347" s="130">
        <v>1125.589966</v>
      </c>
      <c r="C2347" s="125">
        <f t="shared" si="144"/>
        <v>3.2556637722557014E-2</v>
      </c>
      <c r="D2347" s="128">
        <f t="shared" si="145"/>
        <v>32556.637722557014</v>
      </c>
      <c r="E2347" s="128">
        <f t="shared" ca="1" si="146"/>
        <v>-82254.158174250464</v>
      </c>
      <c r="F2347" s="128">
        <f t="shared" ca="1" si="147"/>
        <v>86959.694314746012</v>
      </c>
    </row>
    <row r="2348" spans="1:6" x14ac:dyDescent="0.3">
      <c r="A2348" s="73">
        <v>40437</v>
      </c>
      <c r="B2348" s="130">
        <v>1124.660034</v>
      </c>
      <c r="C2348" s="125">
        <f t="shared" si="144"/>
        <v>4.1072298547779162E-2</v>
      </c>
      <c r="D2348" s="128">
        <f t="shared" si="145"/>
        <v>41072.298547779159</v>
      </c>
      <c r="E2348" s="128">
        <f t="shared" ca="1" si="146"/>
        <v>-82254.158174250464</v>
      </c>
      <c r="F2348" s="128">
        <f t="shared" ca="1" si="147"/>
        <v>86959.694314746012</v>
      </c>
    </row>
    <row r="2349" spans="1:6" x14ac:dyDescent="0.3">
      <c r="A2349" s="73">
        <v>40436</v>
      </c>
      <c r="B2349" s="130">
        <v>1125.0699460000001</v>
      </c>
      <c r="C2349" s="125">
        <f t="shared" si="144"/>
        <v>7.2179384155502069E-2</v>
      </c>
      <c r="D2349" s="128">
        <f t="shared" si="145"/>
        <v>72179.384155502063</v>
      </c>
      <c r="E2349" s="128">
        <f t="shared" ca="1" si="146"/>
        <v>-82254.158174250464</v>
      </c>
      <c r="F2349" s="128">
        <f t="shared" ca="1" si="147"/>
        <v>86959.694314746012</v>
      </c>
    </row>
    <row r="2350" spans="1:6" x14ac:dyDescent="0.3">
      <c r="A2350" s="73">
        <v>40435</v>
      </c>
      <c r="B2350" s="130">
        <v>1121.099976</v>
      </c>
      <c r="C2350" s="125">
        <f t="shared" si="144"/>
        <v>6.8813569168480804E-2</v>
      </c>
      <c r="D2350" s="128">
        <f t="shared" si="145"/>
        <v>68813.569168480797</v>
      </c>
      <c r="E2350" s="128">
        <f t="shared" ca="1" si="146"/>
        <v>-82254.158174250464</v>
      </c>
      <c r="F2350" s="128">
        <f t="shared" ca="1" si="147"/>
        <v>86959.694314746012</v>
      </c>
    </row>
    <row r="2351" spans="1:6" x14ac:dyDescent="0.3">
      <c r="A2351" s="73">
        <v>40434</v>
      </c>
      <c r="B2351" s="130">
        <v>1121.900024</v>
      </c>
      <c r="C2351" s="125">
        <f t="shared" si="144"/>
        <v>5.3832987187857784E-2</v>
      </c>
      <c r="D2351" s="128">
        <f t="shared" si="145"/>
        <v>53832.987187857783</v>
      </c>
      <c r="E2351" s="128">
        <f t="shared" ca="1" si="146"/>
        <v>-82254.158174250464</v>
      </c>
      <c r="F2351" s="128">
        <f t="shared" ca="1" si="147"/>
        <v>86959.694314746012</v>
      </c>
    </row>
    <row r="2352" spans="1:6" x14ac:dyDescent="0.3">
      <c r="A2352" s="73">
        <v>40431</v>
      </c>
      <c r="B2352" s="130">
        <v>1109.5500489999999</v>
      </c>
      <c r="C2352" s="125">
        <f t="shared" si="144"/>
        <v>5.951956582768414E-2</v>
      </c>
      <c r="D2352" s="128">
        <f t="shared" si="145"/>
        <v>59519.565827684142</v>
      </c>
      <c r="E2352" s="128">
        <f t="shared" ca="1" si="146"/>
        <v>-82254.158174250464</v>
      </c>
      <c r="F2352" s="128">
        <f t="shared" ca="1" si="147"/>
        <v>86959.694314746012</v>
      </c>
    </row>
    <row r="2353" spans="1:6" x14ac:dyDescent="0.3">
      <c r="A2353" s="73">
        <v>40430</v>
      </c>
      <c r="B2353" s="130">
        <v>1104.1800539999999</v>
      </c>
      <c r="C2353" s="125">
        <f t="shared" si="144"/>
        <v>4.6288933354223794E-2</v>
      </c>
      <c r="D2353" s="128">
        <f t="shared" si="145"/>
        <v>46288.933354223795</v>
      </c>
      <c r="E2353" s="128">
        <f t="shared" ca="1" si="146"/>
        <v>-82254.158174250464</v>
      </c>
      <c r="F2353" s="128">
        <f t="shared" ca="1" si="147"/>
        <v>86959.694314746012</v>
      </c>
    </row>
    <row r="2354" spans="1:6" x14ac:dyDescent="0.3">
      <c r="A2354" s="73">
        <v>40429</v>
      </c>
      <c r="B2354" s="130">
        <v>1098.869995</v>
      </c>
      <c r="C2354" s="125">
        <f t="shared" si="144"/>
        <v>4.4682327876459649E-2</v>
      </c>
      <c r="D2354" s="128">
        <f t="shared" si="145"/>
        <v>44682.327876459647</v>
      </c>
      <c r="E2354" s="128">
        <f t="shared" ca="1" si="146"/>
        <v>-82254.158174250464</v>
      </c>
      <c r="F2354" s="128">
        <f t="shared" ca="1" si="147"/>
        <v>86959.694314746012</v>
      </c>
    </row>
    <row r="2355" spans="1:6" x14ac:dyDescent="0.3">
      <c r="A2355" s="73">
        <v>40428</v>
      </c>
      <c r="B2355" s="130">
        <v>1091.839966</v>
      </c>
      <c r="C2355" s="125">
        <f t="shared" si="144"/>
        <v>2.2935074711462056E-2</v>
      </c>
      <c r="D2355" s="128">
        <f t="shared" si="145"/>
        <v>22935.074711462057</v>
      </c>
      <c r="E2355" s="128">
        <f t="shared" ca="1" si="146"/>
        <v>-82254.158174250464</v>
      </c>
      <c r="F2355" s="128">
        <f t="shared" ca="1" si="147"/>
        <v>86959.694314746012</v>
      </c>
    </row>
    <row r="2356" spans="1:6" x14ac:dyDescent="0.3">
      <c r="A2356" s="73">
        <v>40424</v>
      </c>
      <c r="B2356" s="130">
        <v>1104.51001</v>
      </c>
      <c r="C2356" s="125">
        <f t="shared" si="144"/>
        <v>3.062459368553494E-2</v>
      </c>
      <c r="D2356" s="128">
        <f t="shared" si="145"/>
        <v>30624.593685534939</v>
      </c>
      <c r="E2356" s="128">
        <f t="shared" ca="1" si="146"/>
        <v>-82254.158174250464</v>
      </c>
      <c r="F2356" s="128">
        <f t="shared" ca="1" si="147"/>
        <v>86959.694314746012</v>
      </c>
    </row>
    <row r="2357" spans="1:6" x14ac:dyDescent="0.3">
      <c r="A2357" s="73">
        <v>40423</v>
      </c>
      <c r="B2357" s="130">
        <v>1090.099976</v>
      </c>
      <c r="C2357" s="125">
        <f t="shared" si="144"/>
        <v>1.3452554254471449E-2</v>
      </c>
      <c r="D2357" s="128">
        <f t="shared" si="145"/>
        <v>13452.55425447145</v>
      </c>
      <c r="E2357" s="128">
        <f t="shared" ca="1" si="146"/>
        <v>-82254.158174250464</v>
      </c>
      <c r="F2357" s="128">
        <f t="shared" ca="1" si="147"/>
        <v>86959.694314746012</v>
      </c>
    </row>
    <row r="2358" spans="1:6" x14ac:dyDescent="0.3">
      <c r="A2358" s="73">
        <v>40422</v>
      </c>
      <c r="B2358" s="130">
        <v>1080.290039</v>
      </c>
      <c r="C2358" s="125">
        <f t="shared" si="144"/>
        <v>-1.2676386057800415E-2</v>
      </c>
      <c r="D2358" s="128">
        <f t="shared" si="145"/>
        <v>-12676.386057800415</v>
      </c>
      <c r="E2358" s="128">
        <f t="shared" ca="1" si="146"/>
        <v>-82254.158174250464</v>
      </c>
      <c r="F2358" s="128">
        <f t="shared" ca="1" si="147"/>
        <v>86959.694314746012</v>
      </c>
    </row>
    <row r="2359" spans="1:6" x14ac:dyDescent="0.3">
      <c r="A2359" s="73">
        <v>40421</v>
      </c>
      <c r="B2359" s="130">
        <v>1049.329956</v>
      </c>
      <c r="C2359" s="125">
        <f t="shared" si="144"/>
        <v>-3.9550113915779339E-2</v>
      </c>
      <c r="D2359" s="128">
        <f t="shared" si="145"/>
        <v>-39550.113915779337</v>
      </c>
      <c r="E2359" s="128">
        <f t="shared" ca="1" si="146"/>
        <v>-82254.158174250464</v>
      </c>
      <c r="F2359" s="128">
        <f t="shared" ca="1" si="147"/>
        <v>86959.694314746012</v>
      </c>
    </row>
    <row r="2360" spans="1:6" x14ac:dyDescent="0.3">
      <c r="A2360" s="73">
        <v>40420</v>
      </c>
      <c r="B2360" s="130">
        <v>1048.920044</v>
      </c>
      <c r="C2360" s="125">
        <f t="shared" si="144"/>
        <v>-2.8219867756397843E-2</v>
      </c>
      <c r="D2360" s="128">
        <f t="shared" si="145"/>
        <v>-28219.867756397842</v>
      </c>
      <c r="E2360" s="128">
        <f t="shared" ca="1" si="146"/>
        <v>-82254.158174250464</v>
      </c>
      <c r="F2360" s="128">
        <f t="shared" ca="1" si="147"/>
        <v>86959.694314746012</v>
      </c>
    </row>
    <row r="2361" spans="1:6" x14ac:dyDescent="0.3">
      <c r="A2361" s="73">
        <v>40417</v>
      </c>
      <c r="B2361" s="130">
        <v>1064.589966</v>
      </c>
      <c r="C2361" s="125">
        <f t="shared" si="144"/>
        <v>-1.3583538568450293E-2</v>
      </c>
      <c r="D2361" s="128">
        <f t="shared" si="145"/>
        <v>-13583.538568450293</v>
      </c>
      <c r="E2361" s="128">
        <f t="shared" ca="1" si="146"/>
        <v>-82254.158174250464</v>
      </c>
      <c r="F2361" s="128">
        <f t="shared" ca="1" si="147"/>
        <v>86959.694314746012</v>
      </c>
    </row>
    <row r="2362" spans="1:6" x14ac:dyDescent="0.3">
      <c r="A2362" s="73">
        <v>40416</v>
      </c>
      <c r="B2362" s="130">
        <v>1047.219971</v>
      </c>
      <c r="C2362" s="125">
        <f t="shared" si="144"/>
        <v>-3.3582206240006185E-2</v>
      </c>
      <c r="D2362" s="128">
        <f t="shared" si="145"/>
        <v>-33582.206240006184</v>
      </c>
      <c r="E2362" s="128">
        <f t="shared" ca="1" si="146"/>
        <v>-82254.158174250464</v>
      </c>
      <c r="F2362" s="128">
        <f t="shared" ca="1" si="147"/>
        <v>86959.694314746012</v>
      </c>
    </row>
    <row r="2363" spans="1:6" x14ac:dyDescent="0.3">
      <c r="A2363" s="73">
        <v>40415</v>
      </c>
      <c r="B2363" s="130">
        <v>1055.329956</v>
      </c>
      <c r="C2363" s="125">
        <f t="shared" si="144"/>
        <v>-3.1336352454637728E-2</v>
      </c>
      <c r="D2363" s="128">
        <f t="shared" si="145"/>
        <v>-31336.352454637727</v>
      </c>
      <c r="E2363" s="128">
        <f t="shared" ca="1" si="146"/>
        <v>-82254.158174250464</v>
      </c>
      <c r="F2363" s="128">
        <f t="shared" ca="1" si="147"/>
        <v>86959.694314746012</v>
      </c>
    </row>
    <row r="2364" spans="1:6" x14ac:dyDescent="0.3">
      <c r="A2364" s="73">
        <v>40414</v>
      </c>
      <c r="B2364" s="130">
        <v>1051.869995</v>
      </c>
      <c r="C2364" s="125">
        <f t="shared" si="144"/>
        <v>-6.171842752271306E-2</v>
      </c>
      <c r="D2364" s="128">
        <f t="shared" si="145"/>
        <v>-61718.427522713057</v>
      </c>
      <c r="E2364" s="128">
        <f t="shared" ca="1" si="146"/>
        <v>-82254.158174250464</v>
      </c>
      <c r="F2364" s="128">
        <f t="shared" ca="1" si="147"/>
        <v>86959.694314746012</v>
      </c>
    </row>
    <row r="2365" spans="1:6" x14ac:dyDescent="0.3">
      <c r="A2365" s="73">
        <v>40413</v>
      </c>
      <c r="B2365" s="130">
        <v>1067.3599850000001</v>
      </c>
      <c r="C2365" s="125">
        <f t="shared" si="144"/>
        <v>-5.358271656095015E-2</v>
      </c>
      <c r="D2365" s="128">
        <f t="shared" si="145"/>
        <v>-53582.716560950154</v>
      </c>
      <c r="E2365" s="128">
        <f t="shared" ca="1" si="146"/>
        <v>-82254.158174250464</v>
      </c>
      <c r="F2365" s="128">
        <f t="shared" ca="1" si="147"/>
        <v>86959.694314746012</v>
      </c>
    </row>
    <row r="2366" spans="1:6" x14ac:dyDescent="0.3">
      <c r="A2366" s="73">
        <v>40410</v>
      </c>
      <c r="B2366" s="130">
        <v>1071.6899410000001</v>
      </c>
      <c r="C2366" s="125">
        <f t="shared" si="144"/>
        <v>-4.4533070621593174E-2</v>
      </c>
      <c r="D2366" s="128">
        <f t="shared" si="145"/>
        <v>-44533.070621593171</v>
      </c>
      <c r="E2366" s="128">
        <f t="shared" ca="1" si="146"/>
        <v>-82254.158174250464</v>
      </c>
      <c r="F2366" s="128">
        <f t="shared" ca="1" si="147"/>
        <v>86959.694314746012</v>
      </c>
    </row>
    <row r="2367" spans="1:6" x14ac:dyDescent="0.3">
      <c r="A2367" s="73">
        <v>40409</v>
      </c>
      <c r="B2367" s="130">
        <v>1075.630005</v>
      </c>
      <c r="C2367" s="125">
        <f t="shared" si="144"/>
        <v>-4.4572397980323863E-2</v>
      </c>
      <c r="D2367" s="128">
        <f t="shared" si="145"/>
        <v>-44572.397980323862</v>
      </c>
      <c r="E2367" s="128">
        <f t="shared" ca="1" si="146"/>
        <v>-82254.158174250464</v>
      </c>
      <c r="F2367" s="128">
        <f t="shared" ca="1" si="147"/>
        <v>86959.694314746012</v>
      </c>
    </row>
    <row r="2368" spans="1:6" x14ac:dyDescent="0.3">
      <c r="A2368" s="73">
        <v>40408</v>
      </c>
      <c r="B2368" s="130">
        <v>1094.160034</v>
      </c>
      <c r="C2368" s="125">
        <f t="shared" si="144"/>
        <v>-2.9345974498296568E-2</v>
      </c>
      <c r="D2368" s="128">
        <f t="shared" si="145"/>
        <v>-29345.974498296568</v>
      </c>
      <c r="E2368" s="128">
        <f t="shared" ca="1" si="146"/>
        <v>-82254.158174250464</v>
      </c>
      <c r="F2368" s="128">
        <f t="shared" ca="1" si="147"/>
        <v>86959.694314746012</v>
      </c>
    </row>
    <row r="2369" spans="1:6" x14ac:dyDescent="0.3">
      <c r="A2369" s="73">
        <v>40407</v>
      </c>
      <c r="B2369" s="130">
        <v>1092.540039</v>
      </c>
      <c r="C2369" s="125">
        <f t="shared" si="144"/>
        <v>-2.4918268364611418E-2</v>
      </c>
      <c r="D2369" s="128">
        <f t="shared" si="145"/>
        <v>-24918.268364611416</v>
      </c>
      <c r="E2369" s="128">
        <f t="shared" ca="1" si="146"/>
        <v>-82254.158174250464</v>
      </c>
      <c r="F2369" s="128">
        <f t="shared" ca="1" si="147"/>
        <v>86959.694314746012</v>
      </c>
    </row>
    <row r="2370" spans="1:6" x14ac:dyDescent="0.3">
      <c r="A2370" s="73">
        <v>40406</v>
      </c>
      <c r="B2370" s="130">
        <v>1079.380005</v>
      </c>
      <c r="C2370" s="125">
        <f t="shared" si="144"/>
        <v>-4.1283979019824613E-2</v>
      </c>
      <c r="D2370" s="128">
        <f t="shared" si="145"/>
        <v>-41283.979019824612</v>
      </c>
      <c r="E2370" s="128">
        <f t="shared" ca="1" si="146"/>
        <v>-82254.158174250464</v>
      </c>
      <c r="F2370" s="128">
        <f t="shared" ca="1" si="147"/>
        <v>86959.694314746012</v>
      </c>
    </row>
    <row r="2371" spans="1:6" x14ac:dyDescent="0.3">
      <c r="A2371" s="73">
        <v>40403</v>
      </c>
      <c r="B2371" s="130">
        <v>1079.25</v>
      </c>
      <c r="C2371" s="125">
        <f t="shared" si="144"/>
        <v>-2.0288649679491289E-2</v>
      </c>
      <c r="D2371" s="128">
        <f t="shared" si="145"/>
        <v>-20288.649679491289</v>
      </c>
      <c r="E2371" s="128">
        <f t="shared" ca="1" si="146"/>
        <v>-82254.158174250464</v>
      </c>
      <c r="F2371" s="128">
        <f t="shared" ca="1" si="147"/>
        <v>86959.694314746012</v>
      </c>
    </row>
    <row r="2372" spans="1:6" x14ac:dyDescent="0.3">
      <c r="A2372" s="73">
        <v>40402</v>
      </c>
      <c r="B2372" s="130">
        <v>1083.6099850000001</v>
      </c>
      <c r="C2372" s="125">
        <f t="shared" si="144"/>
        <v>-1.6268320906574152E-2</v>
      </c>
      <c r="D2372" s="128">
        <f t="shared" si="145"/>
        <v>-16268.320906574152</v>
      </c>
      <c r="E2372" s="128">
        <f t="shared" ca="1" si="146"/>
        <v>-82254.158174250464</v>
      </c>
      <c r="F2372" s="128">
        <f t="shared" ca="1" si="147"/>
        <v>86959.694314746012</v>
      </c>
    </row>
    <row r="2373" spans="1:6" x14ac:dyDescent="0.3">
      <c r="A2373" s="73">
        <v>40401</v>
      </c>
      <c r="B2373" s="130">
        <v>1089.469971</v>
      </c>
      <c r="C2373" s="125">
        <f t="shared" si="144"/>
        <v>-1.5061551467451584E-2</v>
      </c>
      <c r="D2373" s="128">
        <f t="shared" si="145"/>
        <v>-15061.551467451583</v>
      </c>
      <c r="E2373" s="128">
        <f t="shared" ca="1" si="146"/>
        <v>-82254.158174250464</v>
      </c>
      <c r="F2373" s="128">
        <f t="shared" ca="1" si="147"/>
        <v>86959.694314746012</v>
      </c>
    </row>
    <row r="2374" spans="1:6" x14ac:dyDescent="0.3">
      <c r="A2374" s="73">
        <v>40400</v>
      </c>
      <c r="B2374" s="130">
        <v>1121.0600589999999</v>
      </c>
      <c r="C2374" s="125">
        <f t="shared" si="144"/>
        <v>6.4821637042964397E-3</v>
      </c>
      <c r="D2374" s="128">
        <f t="shared" si="145"/>
        <v>6482.1637042964394</v>
      </c>
      <c r="E2374" s="128">
        <f t="shared" ca="1" si="146"/>
        <v>-82254.158174250464</v>
      </c>
      <c r="F2374" s="128">
        <f t="shared" ca="1" si="147"/>
        <v>86959.694314746012</v>
      </c>
    </row>
    <row r="2375" spans="1:6" x14ac:dyDescent="0.3">
      <c r="A2375" s="73">
        <v>40399</v>
      </c>
      <c r="B2375" s="130">
        <v>1127.790039</v>
      </c>
      <c r="C2375" s="125">
        <f t="shared" si="144"/>
        <v>1.1461806517772954E-2</v>
      </c>
      <c r="D2375" s="128">
        <f t="shared" si="145"/>
        <v>11461.806517772955</v>
      </c>
      <c r="E2375" s="128">
        <f t="shared" ca="1" si="146"/>
        <v>-82254.158174250464</v>
      </c>
      <c r="F2375" s="128">
        <f t="shared" ca="1" si="147"/>
        <v>86959.694314746012</v>
      </c>
    </row>
    <row r="2376" spans="1:6" x14ac:dyDescent="0.3">
      <c r="A2376" s="73">
        <v>40396</v>
      </c>
      <c r="B2376" s="130">
        <v>1121.6400149999999</v>
      </c>
      <c r="C2376" s="125">
        <f t="shared" ref="C2376:C2439" si="148">B2376/B2386-1</f>
        <v>1.7212903718971662E-2</v>
      </c>
      <c r="D2376" s="128">
        <f t="shared" ref="D2376:D2439" si="149">C2376*$B$5</f>
        <v>17212.903718971662</v>
      </c>
      <c r="E2376" s="128">
        <f t="shared" ref="E2376:E2439" ca="1" si="150">_xlfn.PERCENTILE.INC(OFFSET(D2376,0,0,Window),1-VaRLevel)</f>
        <v>-82254.158174250464</v>
      </c>
      <c r="F2376" s="128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0">
        <v>1125.8100589999999</v>
      </c>
      <c r="C2377" s="125">
        <f t="shared" si="148"/>
        <v>2.9387304860660546E-2</v>
      </c>
      <c r="D2377" s="128">
        <f t="shared" si="149"/>
        <v>29387.304860660544</v>
      </c>
      <c r="E2377" s="128">
        <f t="shared" ca="1" si="150"/>
        <v>-82254.158174250464</v>
      </c>
      <c r="F2377" s="128">
        <f t="shared" ca="1" si="151"/>
        <v>86959.694314746012</v>
      </c>
    </row>
    <row r="2378" spans="1:6" x14ac:dyDescent="0.3">
      <c r="A2378" s="73">
        <v>40394</v>
      </c>
      <c r="B2378" s="130">
        <v>1127.23999</v>
      </c>
      <c r="C2378" s="125">
        <f t="shared" si="148"/>
        <v>5.3899181772989913E-2</v>
      </c>
      <c r="D2378" s="128">
        <f t="shared" si="149"/>
        <v>53899.181772989912</v>
      </c>
      <c r="E2378" s="128">
        <f t="shared" ca="1" si="150"/>
        <v>-82254.158174250464</v>
      </c>
      <c r="F2378" s="128">
        <f t="shared" ca="1" si="151"/>
        <v>86959.694314746012</v>
      </c>
    </row>
    <row r="2379" spans="1:6" x14ac:dyDescent="0.3">
      <c r="A2379" s="73">
        <v>40393</v>
      </c>
      <c r="B2379" s="130">
        <v>1120.459961</v>
      </c>
      <c r="C2379" s="125">
        <f t="shared" si="148"/>
        <v>3.4130746928983324E-2</v>
      </c>
      <c r="D2379" s="128">
        <f t="shared" si="149"/>
        <v>34130.746928983324</v>
      </c>
      <c r="E2379" s="128">
        <f t="shared" ca="1" si="150"/>
        <v>-82254.158174250464</v>
      </c>
      <c r="F2379" s="128">
        <f t="shared" ca="1" si="151"/>
        <v>86959.694314746012</v>
      </c>
    </row>
    <row r="2380" spans="1:6" x14ac:dyDescent="0.3">
      <c r="A2380" s="73">
        <v>40392</v>
      </c>
      <c r="B2380" s="130">
        <v>1125.8599850000001</v>
      </c>
      <c r="C2380" s="125">
        <f t="shared" si="148"/>
        <v>5.0977815635939283E-2</v>
      </c>
      <c r="D2380" s="128">
        <f t="shared" si="149"/>
        <v>50977.815635939281</v>
      </c>
      <c r="E2380" s="128">
        <f t="shared" ca="1" si="150"/>
        <v>-82254.158174250464</v>
      </c>
      <c r="F2380" s="128">
        <f t="shared" ca="1" si="151"/>
        <v>86959.694314746012</v>
      </c>
    </row>
    <row r="2381" spans="1:6" x14ac:dyDescent="0.3">
      <c r="A2381" s="73">
        <v>40389</v>
      </c>
      <c r="B2381" s="130">
        <v>1101.599976</v>
      </c>
      <c r="C2381" s="125">
        <f t="shared" si="148"/>
        <v>3.4482731225665253E-2</v>
      </c>
      <c r="D2381" s="128">
        <f t="shared" si="149"/>
        <v>34482.731225665251</v>
      </c>
      <c r="E2381" s="128">
        <f t="shared" ca="1" si="150"/>
        <v>-82254.158174250464</v>
      </c>
      <c r="F2381" s="128">
        <f t="shared" ca="1" si="151"/>
        <v>86959.694314746012</v>
      </c>
    </row>
    <row r="2382" spans="1:6" x14ac:dyDescent="0.3">
      <c r="A2382" s="73">
        <v>40388</v>
      </c>
      <c r="B2382" s="130">
        <v>1101.530029</v>
      </c>
      <c r="C2382" s="125">
        <f t="shared" si="148"/>
        <v>4.6056919342931657E-3</v>
      </c>
      <c r="D2382" s="128">
        <f t="shared" si="149"/>
        <v>4605.691934293166</v>
      </c>
      <c r="E2382" s="128">
        <f t="shared" ca="1" si="150"/>
        <v>-82254.158174250464</v>
      </c>
      <c r="F2382" s="128">
        <f t="shared" ca="1" si="151"/>
        <v>86959.694314746012</v>
      </c>
    </row>
    <row r="2383" spans="1:6" x14ac:dyDescent="0.3">
      <c r="A2383" s="73">
        <v>40387</v>
      </c>
      <c r="B2383" s="130">
        <v>1106.130005</v>
      </c>
      <c r="C2383" s="125">
        <f t="shared" si="148"/>
        <v>1.0007542719092211E-2</v>
      </c>
      <c r="D2383" s="128">
        <f t="shared" si="149"/>
        <v>10007.542719092211</v>
      </c>
      <c r="E2383" s="128">
        <f t="shared" ca="1" si="150"/>
        <v>-82254.158174250464</v>
      </c>
      <c r="F2383" s="128">
        <f t="shared" ca="1" si="151"/>
        <v>86959.694314746012</v>
      </c>
    </row>
    <row r="2384" spans="1:6" x14ac:dyDescent="0.3">
      <c r="A2384" s="73">
        <v>40386</v>
      </c>
      <c r="B2384" s="130">
        <v>1113.839966</v>
      </c>
      <c r="C2384" s="125">
        <f t="shared" si="148"/>
        <v>1.6889733392600359E-2</v>
      </c>
      <c r="D2384" s="128">
        <f t="shared" si="149"/>
        <v>16889.733392600359</v>
      </c>
      <c r="E2384" s="128">
        <f t="shared" ca="1" si="150"/>
        <v>-82254.158174250464</v>
      </c>
      <c r="F2384" s="128">
        <f t="shared" ca="1" si="151"/>
        <v>86959.694314746012</v>
      </c>
    </row>
    <row r="2385" spans="1:6" x14ac:dyDescent="0.3">
      <c r="A2385" s="73">
        <v>40385</v>
      </c>
      <c r="B2385" s="130">
        <v>1115.01001</v>
      </c>
      <c r="C2385" s="125">
        <f t="shared" si="148"/>
        <v>3.3612987253765825E-2</v>
      </c>
      <c r="D2385" s="128">
        <f t="shared" si="149"/>
        <v>33612.987253765823</v>
      </c>
      <c r="E2385" s="128">
        <f t="shared" ca="1" si="150"/>
        <v>-82254.158174250464</v>
      </c>
      <c r="F2385" s="128">
        <f t="shared" ca="1" si="151"/>
        <v>86959.694314746012</v>
      </c>
    </row>
    <row r="2386" spans="1:6" x14ac:dyDescent="0.3">
      <c r="A2386" s="73">
        <v>40382</v>
      </c>
      <c r="B2386" s="130">
        <v>1102.660034</v>
      </c>
      <c r="C2386" s="125">
        <f t="shared" si="148"/>
        <v>2.2913720262008885E-2</v>
      </c>
      <c r="D2386" s="128">
        <f t="shared" si="149"/>
        <v>22913.720262008886</v>
      </c>
      <c r="E2386" s="128">
        <f t="shared" ca="1" si="150"/>
        <v>-82254.158174250464</v>
      </c>
      <c r="F2386" s="128">
        <f t="shared" ca="1" si="151"/>
        <v>86959.694314746012</v>
      </c>
    </row>
    <row r="2387" spans="1:6" x14ac:dyDescent="0.3">
      <c r="A2387" s="73">
        <v>40381</v>
      </c>
      <c r="B2387" s="130">
        <v>1093.670044</v>
      </c>
      <c r="C2387" s="125">
        <f t="shared" si="148"/>
        <v>2.1882778790002222E-2</v>
      </c>
      <c r="D2387" s="128">
        <f t="shared" si="149"/>
        <v>21882.778790002223</v>
      </c>
      <c r="E2387" s="128">
        <f t="shared" ca="1" si="150"/>
        <v>-82254.158174250464</v>
      </c>
      <c r="F2387" s="128">
        <f t="shared" ca="1" si="151"/>
        <v>86959.694314746012</v>
      </c>
    </row>
    <row r="2388" spans="1:6" x14ac:dyDescent="0.3">
      <c r="A2388" s="73">
        <v>40380</v>
      </c>
      <c r="B2388" s="130">
        <v>1069.589966</v>
      </c>
      <c r="C2388" s="125">
        <f t="shared" si="148"/>
        <v>8.7901627172293217E-3</v>
      </c>
      <c r="D2388" s="128">
        <f t="shared" si="149"/>
        <v>8790.1627172293211</v>
      </c>
      <c r="E2388" s="128">
        <f t="shared" ca="1" si="150"/>
        <v>-82254.158174250464</v>
      </c>
      <c r="F2388" s="128">
        <f t="shared" ca="1" si="151"/>
        <v>86959.694314746012</v>
      </c>
    </row>
    <row r="2389" spans="1:6" x14ac:dyDescent="0.3">
      <c r="A2389" s="73">
        <v>40379</v>
      </c>
      <c r="B2389" s="130">
        <v>1083.4799800000001</v>
      </c>
      <c r="C2389" s="125">
        <f t="shared" si="148"/>
        <v>5.3907279555153176E-2</v>
      </c>
      <c r="D2389" s="128">
        <f t="shared" si="149"/>
        <v>53907.279555153174</v>
      </c>
      <c r="E2389" s="128">
        <f t="shared" ca="1" si="150"/>
        <v>-82254.158174250464</v>
      </c>
      <c r="F2389" s="128">
        <f t="shared" ca="1" si="151"/>
        <v>86959.694314746012</v>
      </c>
    </row>
    <row r="2390" spans="1:6" x14ac:dyDescent="0.3">
      <c r="A2390" s="73">
        <v>40378</v>
      </c>
      <c r="B2390" s="130">
        <v>1071.25</v>
      </c>
      <c r="C2390" s="125">
        <f t="shared" si="148"/>
        <v>4.7595280751511204E-2</v>
      </c>
      <c r="D2390" s="128">
        <f t="shared" si="149"/>
        <v>47595.280751511207</v>
      </c>
      <c r="E2390" s="128">
        <f t="shared" ca="1" si="150"/>
        <v>-82254.158174250464</v>
      </c>
      <c r="F2390" s="128">
        <f t="shared" ca="1" si="151"/>
        <v>86959.694314746012</v>
      </c>
    </row>
    <row r="2391" spans="1:6" x14ac:dyDescent="0.3">
      <c r="A2391" s="73">
        <v>40375</v>
      </c>
      <c r="B2391" s="130">
        <v>1064.880005</v>
      </c>
      <c r="C2391" s="125">
        <f t="shared" si="148"/>
        <v>3.6510711995243694E-2</v>
      </c>
      <c r="D2391" s="128">
        <f t="shared" si="149"/>
        <v>36510.711995243691</v>
      </c>
      <c r="E2391" s="128">
        <f t="shared" ca="1" si="150"/>
        <v>-82254.158174250464</v>
      </c>
      <c r="F2391" s="128">
        <f t="shared" ca="1" si="151"/>
        <v>86959.694314746012</v>
      </c>
    </row>
    <row r="2392" spans="1:6" x14ac:dyDescent="0.3">
      <c r="A2392" s="73">
        <v>40374</v>
      </c>
      <c r="B2392" s="130">
        <v>1096.4799800000001</v>
      </c>
      <c r="C2392" s="125">
        <f t="shared" si="148"/>
        <v>6.3810403982309083E-2</v>
      </c>
      <c r="D2392" s="128">
        <f t="shared" si="149"/>
        <v>63810.403982309086</v>
      </c>
      <c r="E2392" s="128">
        <f t="shared" ca="1" si="150"/>
        <v>-82254.158174250464</v>
      </c>
      <c r="F2392" s="128">
        <f t="shared" ca="1" si="151"/>
        <v>86959.694314746012</v>
      </c>
    </row>
    <row r="2393" spans="1:6" x14ac:dyDescent="0.3">
      <c r="A2393" s="73">
        <v>40373</v>
      </c>
      <c r="B2393" s="130">
        <v>1095.170044</v>
      </c>
      <c r="C2393" s="125">
        <f t="shared" si="148"/>
        <v>5.1794067187142856E-2</v>
      </c>
      <c r="D2393" s="128">
        <f t="shared" si="149"/>
        <v>51794.067187142857</v>
      </c>
      <c r="E2393" s="128">
        <f t="shared" ca="1" si="150"/>
        <v>-82254.158174250464</v>
      </c>
      <c r="F2393" s="128">
        <f t="shared" ca="1" si="151"/>
        <v>86959.694314746012</v>
      </c>
    </row>
    <row r="2394" spans="1:6" x14ac:dyDescent="0.3">
      <c r="A2394" s="73">
        <v>40372</v>
      </c>
      <c r="B2394" s="130">
        <v>1095.339966</v>
      </c>
      <c r="C2394" s="125">
        <f t="shared" si="148"/>
        <v>1.9328681280650573E-2</v>
      </c>
      <c r="D2394" s="128">
        <f t="shared" si="149"/>
        <v>19328.681280650573</v>
      </c>
      <c r="E2394" s="128">
        <f t="shared" ca="1" si="150"/>
        <v>-82254.158174250464</v>
      </c>
      <c r="F2394" s="128">
        <f t="shared" ca="1" si="151"/>
        <v>86959.694314746012</v>
      </c>
    </row>
    <row r="2395" spans="1:6" x14ac:dyDescent="0.3">
      <c r="A2395" s="73">
        <v>40371</v>
      </c>
      <c r="B2395" s="130">
        <v>1078.75</v>
      </c>
      <c r="C2395" s="125">
        <f t="shared" si="148"/>
        <v>1.8481276993189688E-3</v>
      </c>
      <c r="D2395" s="128">
        <f t="shared" si="149"/>
        <v>1848.1276993189688</v>
      </c>
      <c r="E2395" s="128">
        <f t="shared" ca="1" si="150"/>
        <v>-82254.158174250464</v>
      </c>
      <c r="F2395" s="128">
        <f t="shared" ca="1" si="151"/>
        <v>86959.694314746012</v>
      </c>
    </row>
    <row r="2396" spans="1:6" x14ac:dyDescent="0.3">
      <c r="A2396" s="73">
        <v>40368</v>
      </c>
      <c r="B2396" s="130">
        <v>1077.959961</v>
      </c>
      <c r="C2396" s="125">
        <f t="shared" si="148"/>
        <v>3.976958185919921E-3</v>
      </c>
      <c r="D2396" s="128">
        <f t="shared" si="149"/>
        <v>3976.9581859199211</v>
      </c>
      <c r="E2396" s="128">
        <f t="shared" ca="1" si="150"/>
        <v>-82254.158174250464</v>
      </c>
      <c r="F2396" s="128">
        <f t="shared" ca="1" si="151"/>
        <v>86959.694314746012</v>
      </c>
    </row>
    <row r="2397" spans="1:6" x14ac:dyDescent="0.3">
      <c r="A2397" s="73">
        <v>40367</v>
      </c>
      <c r="B2397" s="130">
        <v>1070.25</v>
      </c>
      <c r="C2397" s="125">
        <f t="shared" si="148"/>
        <v>-1.9953516557830175E-2</v>
      </c>
      <c r="D2397" s="128">
        <f t="shared" si="149"/>
        <v>-19953.516557830175</v>
      </c>
      <c r="E2397" s="128">
        <f t="shared" ca="1" si="150"/>
        <v>-82254.158174250464</v>
      </c>
      <c r="F2397" s="128">
        <f t="shared" ca="1" si="151"/>
        <v>86959.694314746012</v>
      </c>
    </row>
    <row r="2398" spans="1:6" x14ac:dyDescent="0.3">
      <c r="A2398" s="73">
        <v>40366</v>
      </c>
      <c r="B2398" s="130">
        <v>1060.2700199999999</v>
      </c>
      <c r="C2398" s="125">
        <f t="shared" si="148"/>
        <v>-3.1990977086425176E-2</v>
      </c>
      <c r="D2398" s="128">
        <f t="shared" si="149"/>
        <v>-31990.977086425177</v>
      </c>
      <c r="E2398" s="128">
        <f t="shared" ca="1" si="150"/>
        <v>-82254.158174250464</v>
      </c>
      <c r="F2398" s="128">
        <f t="shared" ca="1" si="151"/>
        <v>86959.694314746012</v>
      </c>
    </row>
    <row r="2399" spans="1:6" x14ac:dyDescent="0.3">
      <c r="A2399" s="73">
        <v>40365</v>
      </c>
      <c r="B2399" s="130">
        <v>1028.0600589999999</v>
      </c>
      <c r="C2399" s="125">
        <f t="shared" si="148"/>
        <v>-7.6482119787660841E-2</v>
      </c>
      <c r="D2399" s="128">
        <f t="shared" si="149"/>
        <v>-76482.119787660835</v>
      </c>
      <c r="E2399" s="128">
        <f t="shared" ca="1" si="150"/>
        <v>-82254.158174250464</v>
      </c>
      <c r="F2399" s="128">
        <f t="shared" ca="1" si="151"/>
        <v>86959.694314746012</v>
      </c>
    </row>
    <row r="2400" spans="1:6" x14ac:dyDescent="0.3">
      <c r="A2400" s="73">
        <v>40361</v>
      </c>
      <c r="B2400" s="130">
        <v>1022.580017</v>
      </c>
      <c r="C2400" s="125">
        <f t="shared" si="148"/>
        <v>-8.4947778678063024E-2</v>
      </c>
      <c r="D2400" s="128">
        <f t="shared" si="149"/>
        <v>-84947.778678063027</v>
      </c>
      <c r="E2400" s="128">
        <f t="shared" ca="1" si="150"/>
        <v>-82254.158174250464</v>
      </c>
      <c r="F2400" s="128">
        <f t="shared" ca="1" si="151"/>
        <v>86959.694314746012</v>
      </c>
    </row>
    <row r="2401" spans="1:6" x14ac:dyDescent="0.3">
      <c r="A2401" s="73">
        <v>40360</v>
      </c>
      <c r="B2401" s="130">
        <v>1027.369995</v>
      </c>
      <c r="C2401" s="125">
        <f t="shared" si="148"/>
        <v>-7.9450593976404749E-2</v>
      </c>
      <c r="D2401" s="128">
        <f t="shared" si="149"/>
        <v>-79450.593976404751</v>
      </c>
      <c r="E2401" s="128">
        <f t="shared" ca="1" si="150"/>
        <v>-77403.56703671877</v>
      </c>
      <c r="F2401" s="128">
        <f t="shared" ca="1" si="151"/>
        <v>85127.299414193243</v>
      </c>
    </row>
    <row r="2402" spans="1:6" x14ac:dyDescent="0.3">
      <c r="A2402" s="73">
        <v>40359</v>
      </c>
      <c r="B2402" s="130">
        <v>1030.709961</v>
      </c>
      <c r="C2402" s="125">
        <f t="shared" si="148"/>
        <v>-7.5272987977045624E-2</v>
      </c>
      <c r="D2402" s="128">
        <f t="shared" si="149"/>
        <v>-75272.987977045617</v>
      </c>
      <c r="E2402" s="128">
        <f t="shared" ca="1" si="150"/>
        <v>-74759.050610204373</v>
      </c>
      <c r="F2402" s="128">
        <f t="shared" ca="1" si="151"/>
        <v>83734.764081073532</v>
      </c>
    </row>
    <row r="2403" spans="1:6" x14ac:dyDescent="0.3">
      <c r="A2403" s="73">
        <v>40358</v>
      </c>
      <c r="B2403" s="130">
        <v>1041.23999</v>
      </c>
      <c r="C2403" s="125">
        <f t="shared" si="148"/>
        <v>-6.6345051089821028E-2</v>
      </c>
      <c r="D2403" s="128">
        <f t="shared" si="149"/>
        <v>-66345.051089821034</v>
      </c>
      <c r="E2403" s="128">
        <f t="shared" ca="1" si="150"/>
        <v>-72516.664693376835</v>
      </c>
      <c r="F2403" s="128">
        <f t="shared" ca="1" si="151"/>
        <v>83385.146824718933</v>
      </c>
    </row>
    <row r="2404" spans="1:6" x14ac:dyDescent="0.3">
      <c r="A2404" s="73">
        <v>40357</v>
      </c>
      <c r="B2404" s="130">
        <v>1074.5699460000001</v>
      </c>
      <c r="C2404" s="125">
        <f t="shared" si="148"/>
        <v>-1.3821259446687106E-2</v>
      </c>
      <c r="D2404" s="128">
        <f t="shared" si="149"/>
        <v>-13821.259446687107</v>
      </c>
      <c r="E2404" s="128">
        <f t="shared" ca="1" si="150"/>
        <v>-72516.664693376835</v>
      </c>
      <c r="F2404" s="128">
        <f t="shared" ca="1" si="151"/>
        <v>83385.146824718933</v>
      </c>
    </row>
    <row r="2405" spans="1:6" x14ac:dyDescent="0.3">
      <c r="A2405" s="73">
        <v>40354</v>
      </c>
      <c r="B2405" s="130">
        <v>1076.76001</v>
      </c>
      <c r="C2405" s="125">
        <f t="shared" si="148"/>
        <v>-1.3594692493837157E-2</v>
      </c>
      <c r="D2405" s="128">
        <f t="shared" si="149"/>
        <v>-13594.692493837158</v>
      </c>
      <c r="E2405" s="128">
        <f t="shared" ca="1" si="150"/>
        <v>-72516.664693376835</v>
      </c>
      <c r="F2405" s="128">
        <f t="shared" ca="1" si="151"/>
        <v>83385.146824718933</v>
      </c>
    </row>
    <row r="2406" spans="1:6" x14ac:dyDescent="0.3">
      <c r="A2406" s="73">
        <v>40353</v>
      </c>
      <c r="B2406" s="130">
        <v>1073.6899410000001</v>
      </c>
      <c r="C2406" s="125">
        <f t="shared" si="148"/>
        <v>-1.2099320425616344E-2</v>
      </c>
      <c r="D2406" s="128">
        <f t="shared" si="149"/>
        <v>-12099.320425616344</v>
      </c>
      <c r="E2406" s="128">
        <f t="shared" ca="1" si="150"/>
        <v>-72516.664693376835</v>
      </c>
      <c r="F2406" s="128">
        <f t="shared" ca="1" si="151"/>
        <v>83385.146824718933</v>
      </c>
    </row>
    <row r="2407" spans="1:6" x14ac:dyDescent="0.3">
      <c r="A2407" s="73">
        <v>40352</v>
      </c>
      <c r="B2407" s="130">
        <v>1092.040039</v>
      </c>
      <c r="C2407" s="125">
        <f t="shared" si="148"/>
        <v>3.4432551252280952E-2</v>
      </c>
      <c r="D2407" s="128">
        <f t="shared" si="149"/>
        <v>34432.551252280951</v>
      </c>
      <c r="E2407" s="128">
        <f t="shared" ca="1" si="150"/>
        <v>-72516.664693376835</v>
      </c>
      <c r="F2407" s="128">
        <f t="shared" ca="1" si="151"/>
        <v>83385.146824718933</v>
      </c>
    </row>
    <row r="2408" spans="1:6" x14ac:dyDescent="0.3">
      <c r="A2408" s="73">
        <v>40351</v>
      </c>
      <c r="B2408" s="130">
        <v>1095.3100589999999</v>
      </c>
      <c r="C2408" s="125">
        <f t="shared" si="148"/>
        <v>3.136540395480214E-2</v>
      </c>
      <c r="D2408" s="128">
        <f t="shared" si="149"/>
        <v>31365.403954802139</v>
      </c>
      <c r="E2408" s="128">
        <f t="shared" ca="1" si="150"/>
        <v>-72516.664693376835</v>
      </c>
      <c r="F2408" s="128">
        <f t="shared" ca="1" si="151"/>
        <v>83385.146824718933</v>
      </c>
    </row>
    <row r="2409" spans="1:6" x14ac:dyDescent="0.3">
      <c r="A2409" s="73">
        <v>40350</v>
      </c>
      <c r="B2409" s="130">
        <v>1113.1999510000001</v>
      </c>
      <c r="C2409" s="125">
        <f t="shared" si="148"/>
        <v>5.9716109676399398E-2</v>
      </c>
      <c r="D2409" s="128">
        <f t="shared" si="149"/>
        <v>59716.109676399399</v>
      </c>
      <c r="E2409" s="128">
        <f t="shared" ca="1" si="150"/>
        <v>-72516.664693376835</v>
      </c>
      <c r="F2409" s="128">
        <f t="shared" ca="1" si="151"/>
        <v>83385.146824718933</v>
      </c>
    </row>
    <row r="2410" spans="1:6" x14ac:dyDescent="0.3">
      <c r="A2410" s="73">
        <v>40347</v>
      </c>
      <c r="B2410" s="130">
        <v>1117.51001</v>
      </c>
      <c r="C2410" s="125">
        <f t="shared" si="148"/>
        <v>4.9423413673731265E-2</v>
      </c>
      <c r="D2410" s="128">
        <f t="shared" si="149"/>
        <v>49423.413673731266</v>
      </c>
      <c r="E2410" s="128">
        <f t="shared" ca="1" si="150"/>
        <v>-72516.664693376835</v>
      </c>
      <c r="F2410" s="128">
        <f t="shared" ca="1" si="151"/>
        <v>83385.146824718933</v>
      </c>
    </row>
    <row r="2411" spans="1:6" x14ac:dyDescent="0.3">
      <c r="A2411" s="73">
        <v>40346</v>
      </c>
      <c r="B2411" s="130">
        <v>1116.040039</v>
      </c>
      <c r="C2411" s="125">
        <f t="shared" si="148"/>
        <v>1.1978349815517708E-2</v>
      </c>
      <c r="D2411" s="128">
        <f t="shared" si="149"/>
        <v>11978.349815517708</v>
      </c>
      <c r="E2411" s="128">
        <f t="shared" ca="1" si="150"/>
        <v>-72516.664693376835</v>
      </c>
      <c r="F2411" s="128">
        <f t="shared" ca="1" si="151"/>
        <v>83385.146824718933</v>
      </c>
    </row>
    <row r="2412" spans="1:6" x14ac:dyDescent="0.3">
      <c r="A2412" s="73">
        <v>40345</v>
      </c>
      <c r="B2412" s="130">
        <v>1114.6099850000001</v>
      </c>
      <c r="C2412" s="125">
        <f t="shared" si="148"/>
        <v>1.4776288648845171E-2</v>
      </c>
      <c r="D2412" s="128">
        <f t="shared" si="149"/>
        <v>14776.288648845171</v>
      </c>
      <c r="E2412" s="128">
        <f t="shared" ca="1" si="150"/>
        <v>-72516.664693376835</v>
      </c>
      <c r="F2412" s="128">
        <f t="shared" ca="1" si="151"/>
        <v>83385.146824718933</v>
      </c>
    </row>
    <row r="2413" spans="1:6" x14ac:dyDescent="0.3">
      <c r="A2413" s="73">
        <v>40344</v>
      </c>
      <c r="B2413" s="130">
        <v>1115.2299800000001</v>
      </c>
      <c r="C2413" s="125">
        <f t="shared" si="148"/>
        <v>4.1579905503466241E-2</v>
      </c>
      <c r="D2413" s="128">
        <f t="shared" si="149"/>
        <v>41579.905503466238</v>
      </c>
      <c r="E2413" s="128">
        <f t="shared" ca="1" si="150"/>
        <v>-72516.664693376835</v>
      </c>
      <c r="F2413" s="128">
        <f t="shared" ca="1" si="151"/>
        <v>83385.146824718933</v>
      </c>
    </row>
    <row r="2414" spans="1:6" x14ac:dyDescent="0.3">
      <c r="A2414" s="73">
        <v>40343</v>
      </c>
      <c r="B2414" s="130">
        <v>1089.630005</v>
      </c>
      <c r="C2414" s="125">
        <f t="shared" si="148"/>
        <v>2.0191754540044293E-4</v>
      </c>
      <c r="D2414" s="128">
        <f t="shared" si="149"/>
        <v>201.91754540044292</v>
      </c>
      <c r="E2414" s="128">
        <f t="shared" ca="1" si="150"/>
        <v>-72516.664693376835</v>
      </c>
      <c r="F2414" s="128">
        <f t="shared" ca="1" si="151"/>
        <v>83385.146824718933</v>
      </c>
    </row>
    <row r="2415" spans="1:6" x14ac:dyDescent="0.3">
      <c r="A2415" s="73">
        <v>40340</v>
      </c>
      <c r="B2415" s="130">
        <v>1091.599976</v>
      </c>
      <c r="C2415" s="125">
        <f t="shared" si="148"/>
        <v>-1.0389355417681712E-2</v>
      </c>
      <c r="D2415" s="128">
        <f t="shared" si="149"/>
        <v>-10389.355417681712</v>
      </c>
      <c r="E2415" s="128">
        <f t="shared" ca="1" si="150"/>
        <v>-72516.664693376835</v>
      </c>
      <c r="F2415" s="128">
        <f t="shared" ca="1" si="151"/>
        <v>83385.146824718933</v>
      </c>
    </row>
    <row r="2416" spans="1:6" x14ac:dyDescent="0.3">
      <c r="A2416" s="73">
        <v>40339</v>
      </c>
      <c r="B2416" s="130">
        <v>1086.839966</v>
      </c>
      <c r="C2416" s="125">
        <f t="shared" si="148"/>
        <v>1.7688108869064356E-2</v>
      </c>
      <c r="D2416" s="128">
        <f t="shared" si="149"/>
        <v>17688.108869064356</v>
      </c>
      <c r="E2416" s="128">
        <f t="shared" ca="1" si="150"/>
        <v>-72516.664693376835</v>
      </c>
      <c r="F2416" s="128">
        <f t="shared" ca="1" si="151"/>
        <v>83385.146824718933</v>
      </c>
    </row>
    <row r="2417" spans="1:6" x14ac:dyDescent="0.3">
      <c r="A2417" s="73">
        <v>40338</v>
      </c>
      <c r="B2417" s="130">
        <v>1055.6899410000001</v>
      </c>
      <c r="C2417" s="125">
        <f t="shared" si="148"/>
        <v>-1.7075954586740827E-2</v>
      </c>
      <c r="D2417" s="128">
        <f t="shared" si="149"/>
        <v>-17075.954586740827</v>
      </c>
      <c r="E2417" s="128">
        <f t="shared" ca="1" si="150"/>
        <v>-72516.664693376835</v>
      </c>
      <c r="F2417" s="128">
        <f t="shared" ca="1" si="151"/>
        <v>83385.146824718933</v>
      </c>
    </row>
    <row r="2418" spans="1:6" x14ac:dyDescent="0.3">
      <c r="A2418" s="73">
        <v>40337</v>
      </c>
      <c r="B2418" s="130">
        <v>1062</v>
      </c>
      <c r="C2418" s="125">
        <f t="shared" si="148"/>
        <v>-1.0850858044595069E-2</v>
      </c>
      <c r="D2418" s="128">
        <f t="shared" si="149"/>
        <v>-10850.858044595068</v>
      </c>
      <c r="E2418" s="128">
        <f t="shared" ca="1" si="150"/>
        <v>-72516.664693376835</v>
      </c>
      <c r="F2418" s="128">
        <f t="shared" ca="1" si="151"/>
        <v>83385.146824718933</v>
      </c>
    </row>
    <row r="2419" spans="1:6" x14ac:dyDescent="0.3">
      <c r="A2419" s="73">
        <v>40336</v>
      </c>
      <c r="B2419" s="130">
        <v>1050.469971</v>
      </c>
      <c r="C2419" s="125">
        <f t="shared" si="148"/>
        <v>-3.4219283085196839E-2</v>
      </c>
      <c r="D2419" s="128">
        <f t="shared" si="149"/>
        <v>-34219.283085196839</v>
      </c>
      <c r="E2419" s="128">
        <f t="shared" ca="1" si="150"/>
        <v>-72516.664693376835</v>
      </c>
      <c r="F2419" s="128">
        <f t="shared" ca="1" si="151"/>
        <v>83385.146824718933</v>
      </c>
    </row>
    <row r="2420" spans="1:6" x14ac:dyDescent="0.3">
      <c r="A2420" s="73">
        <v>40333</v>
      </c>
      <c r="B2420" s="130">
        <v>1064.880005</v>
      </c>
      <c r="C2420" s="125">
        <f t="shared" si="148"/>
        <v>-6.2616870378572331E-3</v>
      </c>
      <c r="D2420" s="128">
        <f t="shared" si="149"/>
        <v>-6261.687037857233</v>
      </c>
      <c r="E2420" s="128">
        <f t="shared" ca="1" si="150"/>
        <v>-72516.664693376835</v>
      </c>
      <c r="F2420" s="128">
        <f t="shared" ca="1" si="151"/>
        <v>83385.146824718933</v>
      </c>
    </row>
    <row r="2421" spans="1:6" x14ac:dyDescent="0.3">
      <c r="A2421" s="73">
        <v>40332</v>
      </c>
      <c r="B2421" s="130">
        <v>1102.829956</v>
      </c>
      <c r="C2421" s="125">
        <f t="shared" si="148"/>
        <v>-1.095923273664634E-2</v>
      </c>
      <c r="D2421" s="128">
        <f t="shared" si="149"/>
        <v>-10959.23273664634</v>
      </c>
      <c r="E2421" s="128">
        <f t="shared" ca="1" si="150"/>
        <v>-72516.664693376835</v>
      </c>
      <c r="F2421" s="128">
        <f t="shared" ca="1" si="151"/>
        <v>83385.146824718933</v>
      </c>
    </row>
    <row r="2422" spans="1:6" x14ac:dyDescent="0.3">
      <c r="A2422" s="73">
        <v>40331</v>
      </c>
      <c r="B2422" s="130">
        <v>1098.380005</v>
      </c>
      <c r="C2422" s="125">
        <f t="shared" si="148"/>
        <v>-2.0003607262511824E-2</v>
      </c>
      <c r="D2422" s="128">
        <f t="shared" si="149"/>
        <v>-20003.607262511825</v>
      </c>
      <c r="E2422" s="128">
        <f t="shared" ca="1" si="150"/>
        <v>-72516.664693376835</v>
      </c>
      <c r="F2422" s="128">
        <f t="shared" ca="1" si="151"/>
        <v>83385.146824718933</v>
      </c>
    </row>
    <row r="2423" spans="1:6" x14ac:dyDescent="0.3">
      <c r="A2423" s="73">
        <v>40330</v>
      </c>
      <c r="B2423" s="130">
        <v>1070.709961</v>
      </c>
      <c r="C2423" s="125">
        <f t="shared" si="148"/>
        <v>-5.8252839584250315E-2</v>
      </c>
      <c r="D2423" s="128">
        <f t="shared" si="149"/>
        <v>-58252.839584250316</v>
      </c>
      <c r="E2423" s="128">
        <f t="shared" ca="1" si="150"/>
        <v>-72516.664693376835</v>
      </c>
      <c r="F2423" s="128">
        <f t="shared" ca="1" si="151"/>
        <v>83385.146824718933</v>
      </c>
    </row>
    <row r="2424" spans="1:6" x14ac:dyDescent="0.3">
      <c r="A2424" s="73">
        <v>40326</v>
      </c>
      <c r="B2424" s="130">
        <v>1089.410034</v>
      </c>
      <c r="C2424" s="125">
        <f t="shared" si="148"/>
        <v>-4.0742126127012113E-2</v>
      </c>
      <c r="D2424" s="128">
        <f t="shared" si="149"/>
        <v>-40742.12612701211</v>
      </c>
      <c r="E2424" s="128">
        <f t="shared" ca="1" si="150"/>
        <v>-72516.664693376835</v>
      </c>
      <c r="F2424" s="128">
        <f t="shared" ca="1" si="151"/>
        <v>83385.146824718933</v>
      </c>
    </row>
    <row r="2425" spans="1:6" x14ac:dyDescent="0.3">
      <c r="A2425" s="73">
        <v>40325</v>
      </c>
      <c r="B2425" s="130">
        <v>1103.0600589999999</v>
      </c>
      <c r="C2425" s="125">
        <f t="shared" si="148"/>
        <v>-4.6982897404609369E-2</v>
      </c>
      <c r="D2425" s="128">
        <f t="shared" si="149"/>
        <v>-46982.897404609372</v>
      </c>
      <c r="E2425" s="128">
        <f t="shared" ca="1" si="150"/>
        <v>-72516.664693376835</v>
      </c>
      <c r="F2425" s="128">
        <f t="shared" ca="1" si="151"/>
        <v>83385.146824718933</v>
      </c>
    </row>
    <row r="2426" spans="1:6" x14ac:dyDescent="0.3">
      <c r="A2426" s="73">
        <v>40324</v>
      </c>
      <c r="B2426" s="130">
        <v>1067.9499510000001</v>
      </c>
      <c r="C2426" s="125">
        <f t="shared" si="148"/>
        <v>-8.852329504465839E-2</v>
      </c>
      <c r="D2426" s="128">
        <f t="shared" si="149"/>
        <v>-88523.295044658385</v>
      </c>
      <c r="E2426" s="128">
        <f t="shared" ca="1" si="150"/>
        <v>-72516.664693376835</v>
      </c>
      <c r="F2426" s="128">
        <f t="shared" ca="1" si="151"/>
        <v>83385.146824718933</v>
      </c>
    </row>
    <row r="2427" spans="1:6" x14ac:dyDescent="0.3">
      <c r="A2427" s="73">
        <v>40323</v>
      </c>
      <c r="B2427" s="130">
        <v>1074.030029</v>
      </c>
      <c r="C2427" s="125">
        <f t="shared" si="148"/>
        <v>-7.0739500463889993E-2</v>
      </c>
      <c r="D2427" s="128">
        <f t="shared" si="149"/>
        <v>-70739.500463889999</v>
      </c>
      <c r="E2427" s="128">
        <f t="shared" ca="1" si="150"/>
        <v>-68720.305374339398</v>
      </c>
      <c r="F2427" s="128">
        <f t="shared" ca="1" si="151"/>
        <v>77457.215297796138</v>
      </c>
    </row>
    <row r="2428" spans="1:6" x14ac:dyDescent="0.3">
      <c r="A2428" s="73">
        <v>40322</v>
      </c>
      <c r="B2428" s="130">
        <v>1073.650024</v>
      </c>
      <c r="C2428" s="125">
        <f t="shared" si="148"/>
        <v>-7.422413620798185E-2</v>
      </c>
      <c r="D2428" s="128">
        <f t="shared" si="149"/>
        <v>-74224.13620798185</v>
      </c>
      <c r="E2428" s="128">
        <f t="shared" ca="1" si="150"/>
        <v>-65799.963762629166</v>
      </c>
      <c r="F2428" s="128">
        <f t="shared" ca="1" si="151"/>
        <v>76083.613196061051</v>
      </c>
    </row>
    <row r="2429" spans="1:6" x14ac:dyDescent="0.3">
      <c r="A2429" s="73">
        <v>40319</v>
      </c>
      <c r="B2429" s="130">
        <v>1087.6899410000001</v>
      </c>
      <c r="C2429" s="125">
        <f t="shared" si="148"/>
        <v>-2.087539958917517E-2</v>
      </c>
      <c r="D2429" s="128">
        <f t="shared" si="149"/>
        <v>-20875.399589175169</v>
      </c>
      <c r="E2429" s="128">
        <f t="shared" ca="1" si="150"/>
        <v>-59745.608824624738</v>
      </c>
      <c r="F2429" s="128">
        <f t="shared" ca="1" si="151"/>
        <v>72991.506393196338</v>
      </c>
    </row>
    <row r="2430" spans="1:6" x14ac:dyDescent="0.3">
      <c r="A2430" s="73">
        <v>40318</v>
      </c>
      <c r="B2430" s="130">
        <v>1071.589966</v>
      </c>
      <c r="C2430" s="125">
        <f t="shared" si="148"/>
        <v>-5.0135227404826122E-2</v>
      </c>
      <c r="D2430" s="128">
        <f t="shared" si="149"/>
        <v>-50135.227404826124</v>
      </c>
      <c r="E2430" s="128">
        <f t="shared" ca="1" si="150"/>
        <v>-59745.608824624738</v>
      </c>
      <c r="F2430" s="128">
        <f t="shared" ca="1" si="151"/>
        <v>72991.506393196338</v>
      </c>
    </row>
    <row r="2431" spans="1:6" x14ac:dyDescent="0.3">
      <c r="A2431" s="73">
        <v>40317</v>
      </c>
      <c r="B2431" s="130">
        <v>1115.0500489999999</v>
      </c>
      <c r="C2431" s="125">
        <f t="shared" si="148"/>
        <v>-4.3589719452382103E-2</v>
      </c>
      <c r="D2431" s="128">
        <f t="shared" si="149"/>
        <v>-43589.719452382102</v>
      </c>
      <c r="E2431" s="128">
        <f t="shared" ca="1" si="150"/>
        <v>-59745.608824624738</v>
      </c>
      <c r="F2431" s="128">
        <f t="shared" ca="1" si="151"/>
        <v>72991.506393196338</v>
      </c>
    </row>
    <row r="2432" spans="1:6" x14ac:dyDescent="0.3">
      <c r="A2432" s="73">
        <v>40316</v>
      </c>
      <c r="B2432" s="130">
        <v>1120.8000489999999</v>
      </c>
      <c r="C2432" s="125">
        <f t="shared" si="148"/>
        <v>-4.498971376938754E-2</v>
      </c>
      <c r="D2432" s="128">
        <f t="shared" si="149"/>
        <v>-44989.713769387541</v>
      </c>
      <c r="E2432" s="128">
        <f t="shared" ca="1" si="150"/>
        <v>-59745.608824624738</v>
      </c>
      <c r="F2432" s="128">
        <f t="shared" ca="1" si="151"/>
        <v>72991.506393196338</v>
      </c>
    </row>
    <row r="2433" spans="1:6" x14ac:dyDescent="0.3">
      <c r="A2433" s="73">
        <v>40315</v>
      </c>
      <c r="B2433" s="130">
        <v>1136.9399410000001</v>
      </c>
      <c r="C2433" s="125">
        <f t="shared" si="148"/>
        <v>-5.4331066871300071E-2</v>
      </c>
      <c r="D2433" s="128">
        <f t="shared" si="149"/>
        <v>-54331.06687130007</v>
      </c>
      <c r="E2433" s="128">
        <f t="shared" ca="1" si="150"/>
        <v>-59745.608824624738</v>
      </c>
      <c r="F2433" s="128">
        <f t="shared" ca="1" si="151"/>
        <v>72991.506393196338</v>
      </c>
    </row>
    <row r="2434" spans="1:6" x14ac:dyDescent="0.3">
      <c r="A2434" s="73">
        <v>40312</v>
      </c>
      <c r="B2434" s="130">
        <v>1135.6800539999999</v>
      </c>
      <c r="C2434" s="125">
        <f t="shared" si="148"/>
        <v>-4.2985016757633554E-2</v>
      </c>
      <c r="D2434" s="128">
        <f t="shared" si="149"/>
        <v>-42985.016757633552</v>
      </c>
      <c r="E2434" s="128">
        <f t="shared" ca="1" si="150"/>
        <v>-59276.858962610888</v>
      </c>
      <c r="F2434" s="128">
        <f t="shared" ca="1" si="151"/>
        <v>72991.506393196338</v>
      </c>
    </row>
    <row r="2435" spans="1:6" x14ac:dyDescent="0.3">
      <c r="A2435" s="73">
        <v>40311</v>
      </c>
      <c r="B2435" s="130">
        <v>1157.4399410000001</v>
      </c>
      <c r="C2435" s="125">
        <f t="shared" si="148"/>
        <v>-4.0885734611373792E-2</v>
      </c>
      <c r="D2435" s="128">
        <f t="shared" si="149"/>
        <v>-40885.734611373795</v>
      </c>
      <c r="E2435" s="128">
        <f t="shared" ca="1" si="150"/>
        <v>-59276.858962610888</v>
      </c>
      <c r="F2435" s="128">
        <f t="shared" ca="1" si="151"/>
        <v>72991.506393196338</v>
      </c>
    </row>
    <row r="2436" spans="1:6" x14ac:dyDescent="0.3">
      <c r="A2436" s="73">
        <v>40310</v>
      </c>
      <c r="B2436" s="130">
        <v>1171.670044</v>
      </c>
      <c r="C2436" s="125">
        <f t="shared" si="148"/>
        <v>-1.6527280794981669E-2</v>
      </c>
      <c r="D2436" s="128">
        <f t="shared" si="149"/>
        <v>-16527.280794981671</v>
      </c>
      <c r="E2436" s="128">
        <f t="shared" ca="1" si="150"/>
        <v>-59276.858962610888</v>
      </c>
      <c r="F2436" s="128">
        <f t="shared" ca="1" si="151"/>
        <v>72991.506393196338</v>
      </c>
    </row>
    <row r="2437" spans="1:6" x14ac:dyDescent="0.3">
      <c r="A2437" s="73">
        <v>40309</v>
      </c>
      <c r="B2437" s="130">
        <v>1155.790039</v>
      </c>
      <c r="C2437" s="125">
        <f t="shared" si="148"/>
        <v>-2.3586793150252139E-2</v>
      </c>
      <c r="D2437" s="128">
        <f t="shared" si="149"/>
        <v>-23586.793150252139</v>
      </c>
      <c r="E2437" s="128">
        <f t="shared" ca="1" si="150"/>
        <v>-59276.858962610888</v>
      </c>
      <c r="F2437" s="128">
        <f t="shared" ca="1" si="151"/>
        <v>72991.506393196338</v>
      </c>
    </row>
    <row r="2438" spans="1:6" x14ac:dyDescent="0.3">
      <c r="A2438" s="73">
        <v>40308</v>
      </c>
      <c r="B2438" s="130">
        <v>1159.7299800000001</v>
      </c>
      <c r="C2438" s="125">
        <f t="shared" si="148"/>
        <v>-4.3166591217224437E-2</v>
      </c>
      <c r="D2438" s="128">
        <f t="shared" si="149"/>
        <v>-43166.591217224435</v>
      </c>
      <c r="E2438" s="128">
        <f t="shared" ca="1" si="150"/>
        <v>-59276.858962610888</v>
      </c>
      <c r="F2438" s="128">
        <f t="shared" ca="1" si="151"/>
        <v>72991.506393196338</v>
      </c>
    </row>
    <row r="2439" spans="1:6" x14ac:dyDescent="0.3">
      <c r="A2439" s="73">
        <v>40305</v>
      </c>
      <c r="B2439" s="130">
        <v>1110.880005</v>
      </c>
      <c r="C2439" s="125">
        <f t="shared" si="148"/>
        <v>-8.7408009221516592E-2</v>
      </c>
      <c r="D2439" s="128">
        <f t="shared" si="149"/>
        <v>-87408.009221516593</v>
      </c>
      <c r="E2439" s="128">
        <f t="shared" ca="1" si="150"/>
        <v>-59276.858962610888</v>
      </c>
      <c r="F2439" s="128">
        <f t="shared" ca="1" si="151"/>
        <v>72991.506393196338</v>
      </c>
    </row>
    <row r="2440" spans="1:6" x14ac:dyDescent="0.3">
      <c r="A2440" s="73">
        <v>40304</v>
      </c>
      <c r="B2440" s="130">
        <v>1128.150024</v>
      </c>
      <c r="C2440" s="125">
        <f t="shared" ref="C2440:C2503" si="152">B2440/B2450-1</f>
        <v>-6.661869415868471E-2</v>
      </c>
      <c r="D2440" s="128">
        <f t="shared" ref="D2440:D2503" si="153">C2440*$B$5</f>
        <v>-66618.69415868471</v>
      </c>
      <c r="E2440" s="128">
        <f t="shared" ref="E2440:E2503" ca="1" si="154">_xlfn.PERCENTILE.INC(OFFSET(D2440,0,0,Window),1-VaRLevel)</f>
        <v>-51829.376545907304</v>
      </c>
      <c r="F2440" s="128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0">
        <v>1165.869995</v>
      </c>
      <c r="C2441" s="125">
        <f t="shared" si="152"/>
        <v>-3.3227148913214433E-2</v>
      </c>
      <c r="D2441" s="128">
        <f t="shared" si="153"/>
        <v>-33227.148913214434</v>
      </c>
      <c r="E2441" s="128">
        <f t="shared" ca="1" si="154"/>
        <v>-50172.87992219974</v>
      </c>
      <c r="F2441" s="128">
        <f t="shared" ca="1" si="155"/>
        <v>56181.168433748586</v>
      </c>
    </row>
    <row r="2442" spans="1:6" x14ac:dyDescent="0.3">
      <c r="A2442" s="73">
        <v>40302</v>
      </c>
      <c r="B2442" s="130">
        <v>1173.599976</v>
      </c>
      <c r="C2442" s="125">
        <f t="shared" si="152"/>
        <v>-2.7808897484536965E-2</v>
      </c>
      <c r="D2442" s="128">
        <f t="shared" si="153"/>
        <v>-27808.897484536967</v>
      </c>
      <c r="E2442" s="128">
        <f t="shared" ca="1" si="154"/>
        <v>-50172.87992219974</v>
      </c>
      <c r="F2442" s="128">
        <f t="shared" ca="1" si="155"/>
        <v>56181.168433748586</v>
      </c>
    </row>
    <row r="2443" spans="1:6" x14ac:dyDescent="0.3">
      <c r="A2443" s="73">
        <v>40301</v>
      </c>
      <c r="B2443" s="130">
        <v>1202.26001</v>
      </c>
      <c r="C2443" s="125">
        <f t="shared" si="152"/>
        <v>3.9581718224634965E-3</v>
      </c>
      <c r="D2443" s="128">
        <f t="shared" si="153"/>
        <v>3958.1718224634965</v>
      </c>
      <c r="E2443" s="128">
        <f t="shared" ca="1" si="154"/>
        <v>-50172.87992219974</v>
      </c>
      <c r="F2443" s="128">
        <f t="shared" ca="1" si="155"/>
        <v>56181.168433748586</v>
      </c>
    </row>
    <row r="2444" spans="1:6" x14ac:dyDescent="0.3">
      <c r="A2444" s="73">
        <v>40298</v>
      </c>
      <c r="B2444" s="130">
        <v>1186.6899410000001</v>
      </c>
      <c r="C2444" s="125">
        <f t="shared" si="152"/>
        <v>-4.5633143844910906E-3</v>
      </c>
      <c r="D2444" s="128">
        <f t="shared" si="153"/>
        <v>-4563.314384491091</v>
      </c>
      <c r="E2444" s="128">
        <f t="shared" ca="1" si="154"/>
        <v>-50172.87992219974</v>
      </c>
      <c r="F2444" s="128">
        <f t="shared" ca="1" si="155"/>
        <v>56181.168433748586</v>
      </c>
    </row>
    <row r="2445" spans="1:6" x14ac:dyDescent="0.3">
      <c r="A2445" s="73">
        <v>40297</v>
      </c>
      <c r="B2445" s="130">
        <v>1206.780029</v>
      </c>
      <c r="C2445" s="125">
        <f t="shared" si="152"/>
        <v>-4.0357645418523935E-3</v>
      </c>
      <c r="D2445" s="128">
        <f t="shared" si="153"/>
        <v>-4035.7645418523934</v>
      </c>
      <c r="E2445" s="128">
        <f t="shared" ca="1" si="154"/>
        <v>-50172.87992219974</v>
      </c>
      <c r="F2445" s="128">
        <f t="shared" ca="1" si="155"/>
        <v>56181.168433748586</v>
      </c>
    </row>
    <row r="2446" spans="1:6" x14ac:dyDescent="0.3">
      <c r="A2446" s="73">
        <v>40296</v>
      </c>
      <c r="B2446" s="130">
        <v>1191.3599850000001</v>
      </c>
      <c r="C2446" s="125">
        <f t="shared" si="152"/>
        <v>-1.5933621292357869E-2</v>
      </c>
      <c r="D2446" s="128">
        <f t="shared" si="153"/>
        <v>-15933.62129235787</v>
      </c>
      <c r="E2446" s="128">
        <f t="shared" ca="1" si="154"/>
        <v>-50172.87992219974</v>
      </c>
      <c r="F2446" s="128">
        <f t="shared" ca="1" si="155"/>
        <v>56181.168433748586</v>
      </c>
    </row>
    <row r="2447" spans="1:6" x14ac:dyDescent="0.3">
      <c r="A2447" s="73">
        <v>40295</v>
      </c>
      <c r="B2447" s="130">
        <v>1183.709961</v>
      </c>
      <c r="C2447" s="125">
        <f t="shared" si="152"/>
        <v>-1.1350611746279049E-2</v>
      </c>
      <c r="D2447" s="128">
        <f t="shared" si="153"/>
        <v>-11350.61174627905</v>
      </c>
      <c r="E2447" s="128">
        <f t="shared" ca="1" si="154"/>
        <v>-50172.87992219974</v>
      </c>
      <c r="F2447" s="128">
        <f t="shared" ca="1" si="155"/>
        <v>56181.168433748586</v>
      </c>
    </row>
    <row r="2448" spans="1:6" x14ac:dyDescent="0.3">
      <c r="A2448" s="73">
        <v>40294</v>
      </c>
      <c r="B2448" s="130">
        <v>1212.0500489999999</v>
      </c>
      <c r="C2448" s="125">
        <f t="shared" si="152"/>
        <v>1.3013229857803177E-2</v>
      </c>
      <c r="D2448" s="128">
        <f t="shared" si="153"/>
        <v>13013.229857803177</v>
      </c>
      <c r="E2448" s="128">
        <f t="shared" ca="1" si="154"/>
        <v>-50172.87992219974</v>
      </c>
      <c r="F2448" s="128">
        <f t="shared" ca="1" si="155"/>
        <v>56181.168433748586</v>
      </c>
    </row>
    <row r="2449" spans="1:6" x14ac:dyDescent="0.3">
      <c r="A2449" s="73">
        <v>40291</v>
      </c>
      <c r="B2449" s="130">
        <v>1217.280029</v>
      </c>
      <c r="C2449" s="125">
        <f t="shared" si="152"/>
        <v>1.9181689171620553E-2</v>
      </c>
      <c r="D2449" s="128">
        <f t="shared" si="153"/>
        <v>19181.689171620554</v>
      </c>
      <c r="E2449" s="128">
        <f t="shared" ca="1" si="154"/>
        <v>-50172.87992219974</v>
      </c>
      <c r="F2449" s="128">
        <f t="shared" ca="1" si="155"/>
        <v>56181.168433748586</v>
      </c>
    </row>
    <row r="2450" spans="1:6" x14ac:dyDescent="0.3">
      <c r="A2450" s="73">
        <v>40290</v>
      </c>
      <c r="B2450" s="130">
        <v>1208.670044</v>
      </c>
      <c r="C2450" s="125">
        <f t="shared" si="152"/>
        <v>1.8736812738505026E-2</v>
      </c>
      <c r="D2450" s="128">
        <f t="shared" si="153"/>
        <v>18736.812738505025</v>
      </c>
      <c r="E2450" s="128">
        <f t="shared" ca="1" si="154"/>
        <v>-50172.87992219974</v>
      </c>
      <c r="F2450" s="128">
        <f t="shared" ca="1" si="155"/>
        <v>56181.168433748586</v>
      </c>
    </row>
    <row r="2451" spans="1:6" x14ac:dyDescent="0.3">
      <c r="A2451" s="73">
        <v>40289</v>
      </c>
      <c r="B2451" s="130">
        <v>1205.9399410000001</v>
      </c>
      <c r="C2451" s="125">
        <f t="shared" si="152"/>
        <v>1.9865525792558403E-2</v>
      </c>
      <c r="D2451" s="128">
        <f t="shared" si="153"/>
        <v>19865.525792558401</v>
      </c>
      <c r="E2451" s="128">
        <f t="shared" ca="1" si="154"/>
        <v>-50172.87992219974</v>
      </c>
      <c r="F2451" s="128">
        <f t="shared" ca="1" si="155"/>
        <v>56181.168433748586</v>
      </c>
    </row>
    <row r="2452" spans="1:6" x14ac:dyDescent="0.3">
      <c r="A2452" s="73">
        <v>40288</v>
      </c>
      <c r="B2452" s="130">
        <v>1207.170044</v>
      </c>
      <c r="C2452" s="125">
        <f t="shared" si="152"/>
        <v>1.4906261668910847E-2</v>
      </c>
      <c r="D2452" s="128">
        <f t="shared" si="153"/>
        <v>14906.261668910847</v>
      </c>
      <c r="E2452" s="128">
        <f t="shared" ca="1" si="154"/>
        <v>-50172.87992219974</v>
      </c>
      <c r="F2452" s="128">
        <f t="shared" ca="1" si="155"/>
        <v>56181.168433748586</v>
      </c>
    </row>
    <row r="2453" spans="1:6" x14ac:dyDescent="0.3">
      <c r="A2453" s="73">
        <v>40287</v>
      </c>
      <c r="B2453" s="130">
        <v>1197.5200199999999</v>
      </c>
      <c r="C2453" s="125">
        <f t="shared" si="152"/>
        <v>8.488916914409117E-3</v>
      </c>
      <c r="D2453" s="128">
        <f t="shared" si="153"/>
        <v>8488.9169144091175</v>
      </c>
      <c r="E2453" s="128">
        <f t="shared" ca="1" si="154"/>
        <v>-50172.87992219974</v>
      </c>
      <c r="F2453" s="128">
        <f t="shared" ca="1" si="155"/>
        <v>56181.168433748586</v>
      </c>
    </row>
    <row r="2454" spans="1:6" x14ac:dyDescent="0.3">
      <c r="A2454" s="73">
        <v>40284</v>
      </c>
      <c r="B2454" s="130">
        <v>1192.130005</v>
      </c>
      <c r="C2454" s="125">
        <f t="shared" si="152"/>
        <v>1.190903088516837E-2</v>
      </c>
      <c r="D2454" s="128">
        <f t="shared" si="153"/>
        <v>11909.030885168369</v>
      </c>
      <c r="E2454" s="128">
        <f t="shared" ca="1" si="154"/>
        <v>-50172.87992219974</v>
      </c>
      <c r="F2454" s="128">
        <f t="shared" ca="1" si="155"/>
        <v>56181.168433748586</v>
      </c>
    </row>
    <row r="2455" spans="1:6" x14ac:dyDescent="0.3">
      <c r="A2455" s="73">
        <v>40283</v>
      </c>
      <c r="B2455" s="130">
        <v>1211.670044</v>
      </c>
      <c r="C2455" s="125">
        <f t="shared" si="152"/>
        <v>3.6120150885056823E-2</v>
      </c>
      <c r="D2455" s="128">
        <f t="shared" si="153"/>
        <v>36120.150885056821</v>
      </c>
      <c r="E2455" s="128">
        <f t="shared" ca="1" si="154"/>
        <v>-50172.87992219974</v>
      </c>
      <c r="F2455" s="128">
        <f t="shared" ca="1" si="155"/>
        <v>56181.168433748586</v>
      </c>
    </row>
    <row r="2456" spans="1:6" x14ac:dyDescent="0.3">
      <c r="A2456" s="73">
        <v>40282</v>
      </c>
      <c r="B2456" s="130">
        <v>1210.650024</v>
      </c>
      <c r="C2456" s="125">
        <f t="shared" si="152"/>
        <v>3.1859677109963291E-2</v>
      </c>
      <c r="D2456" s="128">
        <f t="shared" si="153"/>
        <v>31859.67710996329</v>
      </c>
      <c r="E2456" s="128">
        <f t="shared" ca="1" si="154"/>
        <v>-50172.87992219974</v>
      </c>
      <c r="F2456" s="128">
        <f t="shared" ca="1" si="155"/>
        <v>56181.168433748586</v>
      </c>
    </row>
    <row r="2457" spans="1:6" x14ac:dyDescent="0.3">
      <c r="A2457" s="73">
        <v>40281</v>
      </c>
      <c r="B2457" s="130">
        <v>1197.3000489999999</v>
      </c>
      <c r="C2457" s="125">
        <f t="shared" si="152"/>
        <v>2.0524776764135E-2</v>
      </c>
      <c r="D2457" s="128">
        <f t="shared" si="153"/>
        <v>20524.776764135</v>
      </c>
      <c r="E2457" s="128">
        <f t="shared" ca="1" si="154"/>
        <v>-50172.87992219974</v>
      </c>
      <c r="F2457" s="128">
        <f t="shared" ca="1" si="155"/>
        <v>56181.168433748586</v>
      </c>
    </row>
    <row r="2458" spans="1:6" x14ac:dyDescent="0.3">
      <c r="A2458" s="73">
        <v>40280</v>
      </c>
      <c r="B2458" s="130">
        <v>1196.4799800000001</v>
      </c>
      <c r="C2458" s="125">
        <f t="shared" si="152"/>
        <v>2.5621696458171028E-2</v>
      </c>
      <c r="D2458" s="128">
        <f t="shared" si="153"/>
        <v>25621.696458171027</v>
      </c>
      <c r="E2458" s="128">
        <f t="shared" ca="1" si="154"/>
        <v>-50172.87992219974</v>
      </c>
      <c r="F2458" s="128">
        <f t="shared" ca="1" si="155"/>
        <v>56181.168433748586</v>
      </c>
    </row>
    <row r="2459" spans="1:6" x14ac:dyDescent="0.3">
      <c r="A2459" s="73">
        <v>40277</v>
      </c>
      <c r="B2459" s="130">
        <v>1194.369995</v>
      </c>
      <c r="C2459" s="125">
        <f t="shared" si="152"/>
        <v>2.4568309549695133E-2</v>
      </c>
      <c r="D2459" s="128">
        <f t="shared" si="153"/>
        <v>24568.309549695132</v>
      </c>
      <c r="E2459" s="128">
        <f t="shared" ca="1" si="154"/>
        <v>-50172.87992219974</v>
      </c>
      <c r="F2459" s="128">
        <f t="shared" ca="1" si="155"/>
        <v>56181.168433748586</v>
      </c>
    </row>
    <row r="2460" spans="1:6" x14ac:dyDescent="0.3">
      <c r="A2460" s="73">
        <v>40276</v>
      </c>
      <c r="B2460" s="130">
        <v>1186.4399410000001</v>
      </c>
      <c r="C2460" s="125">
        <f t="shared" si="152"/>
        <v>1.6031215072881633E-2</v>
      </c>
      <c r="D2460" s="128">
        <f t="shared" si="153"/>
        <v>16031.215072881632</v>
      </c>
      <c r="E2460" s="128">
        <f t="shared" ca="1" si="154"/>
        <v>-50172.87992219974</v>
      </c>
      <c r="F2460" s="128">
        <f t="shared" ca="1" si="155"/>
        <v>56181.168433748586</v>
      </c>
    </row>
    <row r="2461" spans="1:6" x14ac:dyDescent="0.3">
      <c r="A2461" s="73">
        <v>40275</v>
      </c>
      <c r="B2461" s="130">
        <v>1182.4499510000001</v>
      </c>
      <c r="C2461" s="125">
        <f t="shared" si="152"/>
        <v>7.05171030576901E-3</v>
      </c>
      <c r="D2461" s="128">
        <f t="shared" si="153"/>
        <v>7051.7103057690101</v>
      </c>
      <c r="E2461" s="128">
        <f t="shared" ca="1" si="154"/>
        <v>-50172.87992219974</v>
      </c>
      <c r="F2461" s="128">
        <f t="shared" ca="1" si="155"/>
        <v>56181.168433748586</v>
      </c>
    </row>
    <row r="2462" spans="1:6" x14ac:dyDescent="0.3">
      <c r="A2462" s="73">
        <v>40274</v>
      </c>
      <c r="B2462" s="130">
        <v>1189.4399410000001</v>
      </c>
      <c r="C2462" s="125">
        <f t="shared" si="152"/>
        <v>2.0269066832610205E-2</v>
      </c>
      <c r="D2462" s="128">
        <f t="shared" si="153"/>
        <v>20269.066832610206</v>
      </c>
      <c r="E2462" s="128">
        <f t="shared" ca="1" si="154"/>
        <v>-50172.87992219974</v>
      </c>
      <c r="F2462" s="128">
        <f t="shared" ca="1" si="155"/>
        <v>56181.168433748586</v>
      </c>
    </row>
    <row r="2463" spans="1:6" x14ac:dyDescent="0.3">
      <c r="A2463" s="73">
        <v>40273</v>
      </c>
      <c r="B2463" s="130">
        <v>1187.4399410000001</v>
      </c>
      <c r="C2463" s="125">
        <f t="shared" si="152"/>
        <v>2.3743354108250347E-2</v>
      </c>
      <c r="D2463" s="128">
        <f t="shared" si="153"/>
        <v>23743.354108250347</v>
      </c>
      <c r="E2463" s="128">
        <f t="shared" ca="1" si="154"/>
        <v>-50172.87992219974</v>
      </c>
      <c r="F2463" s="128">
        <f t="shared" ca="1" si="155"/>
        <v>56181.168433748586</v>
      </c>
    </row>
    <row r="2464" spans="1:6" x14ac:dyDescent="0.3">
      <c r="A2464" s="73">
        <v>40269</v>
      </c>
      <c r="B2464" s="130">
        <v>1178.099976</v>
      </c>
      <c r="C2464" s="125">
        <f t="shared" si="152"/>
        <v>1.0524708116180781E-2</v>
      </c>
      <c r="D2464" s="128">
        <f t="shared" si="153"/>
        <v>10524.70811618078</v>
      </c>
      <c r="E2464" s="128">
        <f t="shared" ca="1" si="154"/>
        <v>-50172.87992219974</v>
      </c>
      <c r="F2464" s="128">
        <f t="shared" ca="1" si="155"/>
        <v>56181.168433748586</v>
      </c>
    </row>
    <row r="2465" spans="1:6" x14ac:dyDescent="0.3">
      <c r="A2465" s="73">
        <v>40268</v>
      </c>
      <c r="B2465" s="130">
        <v>1169.4300539999999</v>
      </c>
      <c r="C2465" s="125">
        <f t="shared" si="152"/>
        <v>2.7611606037378778E-3</v>
      </c>
      <c r="D2465" s="128">
        <f t="shared" si="153"/>
        <v>2761.1606037378779</v>
      </c>
      <c r="E2465" s="128">
        <f t="shared" ca="1" si="154"/>
        <v>-50172.87992219974</v>
      </c>
      <c r="F2465" s="128">
        <f t="shared" ca="1" si="155"/>
        <v>56181.168433748586</v>
      </c>
    </row>
    <row r="2466" spans="1:6" x14ac:dyDescent="0.3">
      <c r="A2466" s="73">
        <v>40267</v>
      </c>
      <c r="B2466" s="130">
        <v>1173.2700199999999</v>
      </c>
      <c r="C2466" s="125">
        <f t="shared" si="152"/>
        <v>1.1910768344332689E-2</v>
      </c>
      <c r="D2466" s="128">
        <f t="shared" si="153"/>
        <v>11910.76834433269</v>
      </c>
      <c r="E2466" s="128">
        <f t="shared" ca="1" si="154"/>
        <v>-50172.87992219974</v>
      </c>
      <c r="F2466" s="128">
        <f t="shared" ca="1" si="155"/>
        <v>56181.168433748586</v>
      </c>
    </row>
    <row r="2467" spans="1:6" x14ac:dyDescent="0.3">
      <c r="A2467" s="73">
        <v>40266</v>
      </c>
      <c r="B2467" s="130">
        <v>1173.219971</v>
      </c>
      <c r="C2467" s="125">
        <f t="shared" si="152"/>
        <v>1.9739038167951195E-2</v>
      </c>
      <c r="D2467" s="128">
        <f t="shared" si="153"/>
        <v>19739.038167951196</v>
      </c>
      <c r="E2467" s="128">
        <f t="shared" ca="1" si="154"/>
        <v>-50172.87992219974</v>
      </c>
      <c r="F2467" s="128">
        <f t="shared" ca="1" si="155"/>
        <v>56181.168433748586</v>
      </c>
    </row>
    <row r="2468" spans="1:6" x14ac:dyDescent="0.3">
      <c r="A2468" s="73">
        <v>40263</v>
      </c>
      <c r="B2468" s="130">
        <v>1166.589966</v>
      </c>
      <c r="C2468" s="125">
        <f t="shared" si="152"/>
        <v>1.4434887385410988E-2</v>
      </c>
      <c r="D2468" s="128">
        <f t="shared" si="153"/>
        <v>14434.887385410988</v>
      </c>
      <c r="E2468" s="128">
        <f t="shared" ca="1" si="154"/>
        <v>-50172.87992219974</v>
      </c>
      <c r="F2468" s="128">
        <f t="shared" ca="1" si="155"/>
        <v>56181.168433748586</v>
      </c>
    </row>
    <row r="2469" spans="1:6" x14ac:dyDescent="0.3">
      <c r="A2469" s="73">
        <v>40262</v>
      </c>
      <c r="B2469" s="130">
        <v>1165.7299800000001</v>
      </c>
      <c r="C2469" s="125">
        <f t="shared" si="152"/>
        <v>1.346674618746313E-2</v>
      </c>
      <c r="D2469" s="128">
        <f t="shared" si="153"/>
        <v>13466.74618746313</v>
      </c>
      <c r="E2469" s="128">
        <f t="shared" ca="1" si="154"/>
        <v>-50172.87992219974</v>
      </c>
      <c r="F2469" s="128">
        <f t="shared" ca="1" si="155"/>
        <v>56181.168433748586</v>
      </c>
    </row>
    <row r="2470" spans="1:6" x14ac:dyDescent="0.3">
      <c r="A2470" s="73">
        <v>40261</v>
      </c>
      <c r="B2470" s="130">
        <v>1167.719971</v>
      </c>
      <c r="C2470" s="125">
        <f t="shared" si="152"/>
        <v>1.9299749731144233E-2</v>
      </c>
      <c r="D2470" s="128">
        <f t="shared" si="153"/>
        <v>19299.749731144235</v>
      </c>
      <c r="E2470" s="128">
        <f t="shared" ca="1" si="154"/>
        <v>-50172.87992219974</v>
      </c>
      <c r="F2470" s="128">
        <f t="shared" ca="1" si="155"/>
        <v>56181.168433748586</v>
      </c>
    </row>
    <row r="2471" spans="1:6" x14ac:dyDescent="0.3">
      <c r="A2471" s="73">
        <v>40260</v>
      </c>
      <c r="B2471" s="130">
        <v>1174.170044</v>
      </c>
      <c r="C2471" s="125">
        <f t="shared" si="152"/>
        <v>2.9567358892367501E-2</v>
      </c>
      <c r="D2471" s="128">
        <f t="shared" si="153"/>
        <v>29567.358892367502</v>
      </c>
      <c r="E2471" s="128">
        <f t="shared" ca="1" si="154"/>
        <v>-50172.87992219974</v>
      </c>
      <c r="F2471" s="128">
        <f t="shared" ca="1" si="155"/>
        <v>56181.168433748586</v>
      </c>
    </row>
    <row r="2472" spans="1:6" x14ac:dyDescent="0.3">
      <c r="A2472" s="73">
        <v>40259</v>
      </c>
      <c r="B2472" s="130">
        <v>1165.8100589999999</v>
      </c>
      <c r="C2472" s="125">
        <f t="shared" si="152"/>
        <v>2.3987754940711481E-2</v>
      </c>
      <c r="D2472" s="128">
        <f t="shared" si="153"/>
        <v>23987.754940711482</v>
      </c>
      <c r="E2472" s="128">
        <f t="shared" ca="1" si="154"/>
        <v>-50172.87992219974</v>
      </c>
      <c r="F2472" s="128">
        <f t="shared" ca="1" si="155"/>
        <v>56181.168433748586</v>
      </c>
    </row>
    <row r="2473" spans="1:6" x14ac:dyDescent="0.3">
      <c r="A2473" s="73">
        <v>40256</v>
      </c>
      <c r="B2473" s="130">
        <v>1159.900024</v>
      </c>
      <c r="C2473" s="125">
        <f t="shared" si="152"/>
        <v>1.8617786872987985E-2</v>
      </c>
      <c r="D2473" s="128">
        <f t="shared" si="153"/>
        <v>18617.786872987985</v>
      </c>
      <c r="E2473" s="128">
        <f t="shared" ca="1" si="154"/>
        <v>-50172.87992219974</v>
      </c>
      <c r="F2473" s="128">
        <f t="shared" ca="1" si="155"/>
        <v>56181.168433748586</v>
      </c>
    </row>
    <row r="2474" spans="1:6" x14ac:dyDescent="0.3">
      <c r="A2474" s="73">
        <v>40255</v>
      </c>
      <c r="B2474" s="130">
        <v>1165.829956</v>
      </c>
      <c r="C2474" s="125">
        <f t="shared" si="152"/>
        <v>3.8166635000785876E-2</v>
      </c>
      <c r="D2474" s="128">
        <f t="shared" si="153"/>
        <v>38166.635000785878</v>
      </c>
      <c r="E2474" s="128">
        <f t="shared" ca="1" si="154"/>
        <v>-50172.87992219974</v>
      </c>
      <c r="F2474" s="128">
        <f t="shared" ca="1" si="155"/>
        <v>56181.168433748586</v>
      </c>
    </row>
    <row r="2475" spans="1:6" x14ac:dyDescent="0.3">
      <c r="A2475" s="73">
        <v>40254</v>
      </c>
      <c r="B2475" s="130">
        <v>1166.209961</v>
      </c>
      <c r="C2475" s="125">
        <f t="shared" si="152"/>
        <v>4.238500553900626E-2</v>
      </c>
      <c r="D2475" s="128">
        <f t="shared" si="153"/>
        <v>42385.005539006263</v>
      </c>
      <c r="E2475" s="128">
        <f t="shared" ca="1" si="154"/>
        <v>-50172.87992219974</v>
      </c>
      <c r="F2475" s="128">
        <f t="shared" ca="1" si="155"/>
        <v>56181.168433748586</v>
      </c>
    </row>
    <row r="2476" spans="1:6" x14ac:dyDescent="0.3">
      <c r="A2476" s="73">
        <v>40253</v>
      </c>
      <c r="B2476" s="130">
        <v>1159.459961</v>
      </c>
      <c r="C2476" s="125">
        <f t="shared" si="152"/>
        <v>3.6796505288342551E-2</v>
      </c>
      <c r="D2476" s="128">
        <f t="shared" si="153"/>
        <v>36796.505288342552</v>
      </c>
      <c r="E2476" s="128">
        <f t="shared" ca="1" si="154"/>
        <v>-50172.87992219974</v>
      </c>
      <c r="F2476" s="128">
        <f t="shared" ca="1" si="155"/>
        <v>56181.168433748586</v>
      </c>
    </row>
    <row r="2477" spans="1:6" x14ac:dyDescent="0.3">
      <c r="A2477" s="73">
        <v>40252</v>
      </c>
      <c r="B2477" s="130">
        <v>1150.51001</v>
      </c>
      <c r="C2477" s="125">
        <f t="shared" si="152"/>
        <v>3.1190945869846942E-2</v>
      </c>
      <c r="D2477" s="128">
        <f t="shared" si="153"/>
        <v>31190.945869846943</v>
      </c>
      <c r="E2477" s="128">
        <f t="shared" ca="1" si="154"/>
        <v>-50172.87992219974</v>
      </c>
      <c r="F2477" s="128">
        <f t="shared" ca="1" si="155"/>
        <v>56181.168433748586</v>
      </c>
    </row>
    <row r="2478" spans="1:6" x14ac:dyDescent="0.3">
      <c r="A2478" s="73">
        <v>40249</v>
      </c>
      <c r="B2478" s="130">
        <v>1149.98999</v>
      </c>
      <c r="C2478" s="125">
        <f t="shared" si="152"/>
        <v>4.1195484261473458E-2</v>
      </c>
      <c r="D2478" s="128">
        <f t="shared" si="153"/>
        <v>41195.484261473459</v>
      </c>
      <c r="E2478" s="128">
        <f t="shared" ca="1" si="154"/>
        <v>-50172.87992219974</v>
      </c>
      <c r="F2478" s="128">
        <f t="shared" ca="1" si="155"/>
        <v>56181.168433748586</v>
      </c>
    </row>
    <row r="2479" spans="1:6" x14ac:dyDescent="0.3">
      <c r="A2479" s="73">
        <v>40248</v>
      </c>
      <c r="B2479" s="130">
        <v>1150.23999</v>
      </c>
      <c r="C2479" s="125">
        <f t="shared" si="152"/>
        <v>4.288542579853849E-2</v>
      </c>
      <c r="D2479" s="128">
        <f t="shared" si="153"/>
        <v>42885.42579853849</v>
      </c>
      <c r="E2479" s="128">
        <f t="shared" ca="1" si="154"/>
        <v>-50172.87992219974</v>
      </c>
      <c r="F2479" s="128">
        <f t="shared" ca="1" si="155"/>
        <v>56181.168433748586</v>
      </c>
    </row>
    <row r="2480" spans="1:6" x14ac:dyDescent="0.3">
      <c r="A2480" s="73">
        <v>40247</v>
      </c>
      <c r="B2480" s="130">
        <v>1145.6099850000001</v>
      </c>
      <c r="C2480" s="125">
        <f t="shared" si="152"/>
        <v>3.652599920855204E-2</v>
      </c>
      <c r="D2480" s="128">
        <f t="shared" si="153"/>
        <v>36525.999208552043</v>
      </c>
      <c r="E2480" s="128">
        <f t="shared" ca="1" si="154"/>
        <v>-50172.87992219974</v>
      </c>
      <c r="F2480" s="128">
        <f t="shared" ca="1" si="155"/>
        <v>56181.168433748586</v>
      </c>
    </row>
    <row r="2481" spans="1:6" x14ac:dyDescent="0.3">
      <c r="A2481" s="73">
        <v>40246</v>
      </c>
      <c r="B2481" s="130">
        <v>1140.4499510000001</v>
      </c>
      <c r="C2481" s="125">
        <f t="shared" si="152"/>
        <v>4.1887425548418067E-2</v>
      </c>
      <c r="D2481" s="128">
        <f t="shared" si="153"/>
        <v>41887.425548418069</v>
      </c>
      <c r="E2481" s="128">
        <f t="shared" ca="1" si="154"/>
        <v>-50172.87992219974</v>
      </c>
      <c r="F2481" s="128">
        <f t="shared" ca="1" si="155"/>
        <v>56181.168433748586</v>
      </c>
    </row>
    <row r="2482" spans="1:6" x14ac:dyDescent="0.3">
      <c r="A2482" s="73">
        <v>40245</v>
      </c>
      <c r="B2482" s="130">
        <v>1138.5</v>
      </c>
      <c r="C2482" s="125">
        <f t="shared" si="152"/>
        <v>2.751779291235823E-2</v>
      </c>
      <c r="D2482" s="128">
        <f t="shared" si="153"/>
        <v>27517.792912358229</v>
      </c>
      <c r="E2482" s="128">
        <f t="shared" ca="1" si="154"/>
        <v>-51829.376545907304</v>
      </c>
      <c r="F2482" s="128">
        <f t="shared" ca="1" si="155"/>
        <v>58414.924342067003</v>
      </c>
    </row>
    <row r="2483" spans="1:6" x14ac:dyDescent="0.3">
      <c r="A2483" s="73">
        <v>40242</v>
      </c>
      <c r="B2483" s="130">
        <v>1138.6999510000001</v>
      </c>
      <c r="C2483" s="125">
        <f t="shared" si="152"/>
        <v>2.6623426371583658E-2</v>
      </c>
      <c r="D2483" s="128">
        <f t="shared" si="153"/>
        <v>26623.426371583657</v>
      </c>
      <c r="E2483" s="128">
        <f t="shared" ca="1" si="154"/>
        <v>-55183.959495677918</v>
      </c>
      <c r="F2483" s="128">
        <f t="shared" ca="1" si="155"/>
        <v>63706.819588309329</v>
      </c>
    </row>
    <row r="2484" spans="1:6" x14ac:dyDescent="0.3">
      <c r="A2484" s="73">
        <v>40241</v>
      </c>
      <c r="B2484" s="130">
        <v>1122.969971</v>
      </c>
      <c r="C2484" s="125">
        <f t="shared" si="152"/>
        <v>1.4655496724644168E-2</v>
      </c>
      <c r="D2484" s="128">
        <f t="shared" si="153"/>
        <v>14655.496724644168</v>
      </c>
      <c r="E2484" s="128">
        <f t="shared" ca="1" si="154"/>
        <v>-61015.422193903039</v>
      </c>
      <c r="F2484" s="128">
        <f t="shared" ca="1" si="155"/>
        <v>74687.930559049913</v>
      </c>
    </row>
    <row r="2485" spans="1:6" x14ac:dyDescent="0.3">
      <c r="A2485" s="73">
        <v>40240</v>
      </c>
      <c r="B2485" s="130">
        <v>1118.790039</v>
      </c>
      <c r="C2485" s="125">
        <f t="shared" si="152"/>
        <v>1.7535110025965084E-2</v>
      </c>
      <c r="D2485" s="128">
        <f t="shared" si="153"/>
        <v>17535.110025965085</v>
      </c>
      <c r="E2485" s="128">
        <f t="shared" ca="1" si="154"/>
        <v>-67141.991063370791</v>
      </c>
      <c r="F2485" s="128">
        <f t="shared" ca="1" si="155"/>
        <v>90555.69619950396</v>
      </c>
    </row>
    <row r="2486" spans="1:6" x14ac:dyDescent="0.3">
      <c r="A2486" s="73">
        <v>40239</v>
      </c>
      <c r="B2486" s="130">
        <v>1118.3100589999999</v>
      </c>
      <c r="C2486" s="125">
        <f t="shared" si="152"/>
        <v>2.140899294623555E-2</v>
      </c>
      <c r="D2486" s="128">
        <f t="shared" si="153"/>
        <v>21408.99294623555</v>
      </c>
      <c r="E2486" s="128">
        <f t="shared" ca="1" si="154"/>
        <v>-79764.145292887202</v>
      </c>
      <c r="F2486" s="128">
        <f t="shared" ca="1" si="155"/>
        <v>108720.69183197797</v>
      </c>
    </row>
    <row r="2487" spans="1:6" x14ac:dyDescent="0.3">
      <c r="A2487" s="73">
        <v>40238</v>
      </c>
      <c r="B2487" s="130">
        <v>1115.709961</v>
      </c>
      <c r="C2487" s="125">
        <f t="shared" si="152"/>
        <v>3.7377570293371853E-2</v>
      </c>
      <c r="D2487" s="128">
        <f t="shared" si="153"/>
        <v>37377.570293371857</v>
      </c>
      <c r="E2487" s="128">
        <f t="shared" ca="1" si="154"/>
        <v>-92904.788416445677</v>
      </c>
      <c r="F2487" s="128">
        <f t="shared" ca="1" si="155"/>
        <v>110706.92240534653</v>
      </c>
    </row>
    <row r="2488" spans="1:6" x14ac:dyDescent="0.3">
      <c r="A2488" s="73">
        <v>40235</v>
      </c>
      <c r="B2488" s="130">
        <v>1104.48999</v>
      </c>
      <c r="C2488" s="125">
        <f t="shared" si="152"/>
        <v>2.4126790452842384E-2</v>
      </c>
      <c r="D2488" s="128">
        <f t="shared" si="153"/>
        <v>24126.790452842382</v>
      </c>
      <c r="E2488" s="128">
        <f t="shared" ca="1" si="154"/>
        <v>-104355.09569363813</v>
      </c>
      <c r="F2488" s="128">
        <f t="shared" ca="1" si="155"/>
        <v>117979.58860755328</v>
      </c>
    </row>
    <row r="2489" spans="1:6" x14ac:dyDescent="0.3">
      <c r="A2489" s="73">
        <v>40234</v>
      </c>
      <c r="B2489" s="130">
        <v>1102.9399410000001</v>
      </c>
      <c r="C2489" s="125">
        <f t="shared" si="152"/>
        <v>3.2589605981530489E-2</v>
      </c>
      <c r="D2489" s="128">
        <f t="shared" si="153"/>
        <v>32589.605981530491</v>
      </c>
      <c r="E2489" s="128">
        <f t="shared" ca="1" si="154"/>
        <v>-115147.74367578543</v>
      </c>
      <c r="F2489" s="128">
        <f t="shared" ca="1" si="155"/>
        <v>131266.42114382054</v>
      </c>
    </row>
    <row r="2490" spans="1:6" x14ac:dyDescent="0.3">
      <c r="A2490" s="73">
        <v>40233</v>
      </c>
      <c r="B2490" s="130">
        <v>1105.23999</v>
      </c>
      <c r="C2490" s="125">
        <f t="shared" si="152"/>
        <v>3.2432807748892012E-2</v>
      </c>
      <c r="D2490" s="128">
        <f t="shared" si="153"/>
        <v>32432.807748892013</v>
      </c>
      <c r="E2490" s="128">
        <f t="shared" ca="1" si="154"/>
        <v>-118769.84558092734</v>
      </c>
      <c r="F2490" s="128">
        <f t="shared" ca="1" si="155"/>
        <v>132003.21827781378</v>
      </c>
    </row>
    <row r="2491" spans="1:6" x14ac:dyDescent="0.3">
      <c r="A2491" s="73">
        <v>40232</v>
      </c>
      <c r="B2491" s="130">
        <v>1094.599976</v>
      </c>
      <c r="C2491" s="125">
        <f t="shared" si="152"/>
        <v>3.5827153659624411E-2</v>
      </c>
      <c r="D2491" s="128">
        <f t="shared" si="153"/>
        <v>35827.153659624411</v>
      </c>
      <c r="E2491" s="128">
        <f t="shared" ca="1" si="154"/>
        <v>-118769.84558092734</v>
      </c>
      <c r="F2491" s="128">
        <f t="shared" ca="1" si="155"/>
        <v>132003.21827781378</v>
      </c>
    </row>
    <row r="2492" spans="1:6" x14ac:dyDescent="0.3">
      <c r="A2492" s="73">
        <v>40231</v>
      </c>
      <c r="B2492" s="130">
        <v>1108.01001</v>
      </c>
      <c r="C2492" s="125">
        <f t="shared" si="152"/>
        <v>3.9223845012808845E-2</v>
      </c>
      <c r="D2492" s="128">
        <f t="shared" si="153"/>
        <v>39223.845012808844</v>
      </c>
      <c r="E2492" s="128">
        <f t="shared" ca="1" si="154"/>
        <v>-118769.84558092734</v>
      </c>
      <c r="F2492" s="128">
        <f t="shared" ca="1" si="155"/>
        <v>132003.21827781378</v>
      </c>
    </row>
    <row r="2493" spans="1:6" x14ac:dyDescent="0.3">
      <c r="A2493" s="73">
        <v>40228</v>
      </c>
      <c r="B2493" s="130">
        <v>1109.170044</v>
      </c>
      <c r="C2493" s="125">
        <f t="shared" si="152"/>
        <v>4.332577028706952E-2</v>
      </c>
      <c r="D2493" s="128">
        <f t="shared" si="153"/>
        <v>43325.770287069521</v>
      </c>
      <c r="E2493" s="128">
        <f t="shared" ca="1" si="154"/>
        <v>-118769.84558092734</v>
      </c>
      <c r="F2493" s="128">
        <f t="shared" ca="1" si="155"/>
        <v>132003.21827781378</v>
      </c>
    </row>
    <row r="2494" spans="1:6" x14ac:dyDescent="0.3">
      <c r="A2494" s="73">
        <v>40227</v>
      </c>
      <c r="B2494" s="130">
        <v>1106.75</v>
      </c>
      <c r="C2494" s="125">
        <f t="shared" si="152"/>
        <v>8.6304049556340523E-3</v>
      </c>
      <c r="D2494" s="128">
        <f t="shared" si="153"/>
        <v>8630.4049556340524</v>
      </c>
      <c r="E2494" s="128">
        <f t="shared" ca="1" si="154"/>
        <v>-121837.94394962578</v>
      </c>
      <c r="F2494" s="128">
        <f t="shared" ca="1" si="155"/>
        <v>140125.75303241401</v>
      </c>
    </row>
    <row r="2495" spans="1:6" x14ac:dyDescent="0.3">
      <c r="A2495" s="73">
        <v>40226</v>
      </c>
      <c r="B2495" s="130">
        <v>1099.51001</v>
      </c>
      <c r="C2495" s="125">
        <f t="shared" si="152"/>
        <v>-3.4531560983853682E-3</v>
      </c>
      <c r="D2495" s="128">
        <f t="shared" si="153"/>
        <v>-3453.1560983853683</v>
      </c>
      <c r="E2495" s="128">
        <f t="shared" ca="1" si="154"/>
        <v>-121837.94394962578</v>
      </c>
      <c r="F2495" s="128">
        <f t="shared" ca="1" si="155"/>
        <v>140125.75303241401</v>
      </c>
    </row>
    <row r="2496" spans="1:6" x14ac:dyDescent="0.3">
      <c r="A2496" s="73">
        <v>40225</v>
      </c>
      <c r="B2496" s="130">
        <v>1094.869995</v>
      </c>
      <c r="C2496" s="125">
        <f t="shared" si="152"/>
        <v>5.2149343160339257E-3</v>
      </c>
      <c r="D2496" s="128">
        <f t="shared" si="153"/>
        <v>5214.9343160339258</v>
      </c>
      <c r="E2496" s="128">
        <f t="shared" ca="1" si="154"/>
        <v>-121837.94394962578</v>
      </c>
      <c r="F2496" s="128">
        <f t="shared" ca="1" si="155"/>
        <v>140125.75303241401</v>
      </c>
    </row>
    <row r="2497" spans="1:6" x14ac:dyDescent="0.3">
      <c r="A2497" s="73">
        <v>40221</v>
      </c>
      <c r="B2497" s="130">
        <v>1075.51001</v>
      </c>
      <c r="C2497" s="125">
        <f t="shared" si="152"/>
        <v>1.5272006924822445E-3</v>
      </c>
      <c r="D2497" s="128">
        <f t="shared" si="153"/>
        <v>1527.2006924822444</v>
      </c>
      <c r="E2497" s="128">
        <f t="shared" ca="1" si="154"/>
        <v>-121837.94394962578</v>
      </c>
      <c r="F2497" s="128">
        <f t="shared" ca="1" si="155"/>
        <v>140125.75303241401</v>
      </c>
    </row>
    <row r="2498" spans="1:6" x14ac:dyDescent="0.3">
      <c r="A2498" s="73">
        <v>40220</v>
      </c>
      <c r="B2498" s="130">
        <v>1078.469971</v>
      </c>
      <c r="C2498" s="125">
        <f t="shared" si="152"/>
        <v>-5.5877272532396383E-3</v>
      </c>
      <c r="D2498" s="128">
        <f t="shared" si="153"/>
        <v>-5587.7272532396382</v>
      </c>
      <c r="E2498" s="128">
        <f t="shared" ca="1" si="154"/>
        <v>-121837.94394962578</v>
      </c>
      <c r="F2498" s="128">
        <f t="shared" ca="1" si="155"/>
        <v>140125.75303241401</v>
      </c>
    </row>
    <row r="2499" spans="1:6" x14ac:dyDescent="0.3">
      <c r="A2499" s="73">
        <v>40219</v>
      </c>
      <c r="B2499" s="130">
        <v>1068.130005</v>
      </c>
      <c r="C2499" s="125">
        <f t="shared" si="152"/>
        <v>-2.6760815489749401E-2</v>
      </c>
      <c r="D2499" s="128">
        <f t="shared" si="153"/>
        <v>-26760.815489749402</v>
      </c>
      <c r="E2499" s="128">
        <f t="shared" ca="1" si="154"/>
        <v>-121837.94394962578</v>
      </c>
      <c r="F2499" s="128">
        <f t="shared" ca="1" si="155"/>
        <v>140125.75303241401</v>
      </c>
    </row>
    <row r="2500" spans="1:6" x14ac:dyDescent="0.3">
      <c r="A2500" s="73">
        <v>40218</v>
      </c>
      <c r="B2500" s="130">
        <v>1070.5200199999999</v>
      </c>
      <c r="C2500" s="125">
        <f t="shared" si="152"/>
        <v>-1.9822942516083186E-2</v>
      </c>
      <c r="D2500" s="128">
        <f t="shared" si="153"/>
        <v>-19822.942516083185</v>
      </c>
      <c r="E2500" s="128">
        <f t="shared" ca="1" si="154"/>
        <v>-121837.94394962578</v>
      </c>
      <c r="F2500" s="128">
        <f t="shared" ca="1" si="155"/>
        <v>140125.75303241401</v>
      </c>
    </row>
    <row r="2501" spans="1:6" x14ac:dyDescent="0.3">
      <c r="A2501" s="73">
        <v>40217</v>
      </c>
      <c r="B2501" s="130">
        <v>1056.73999</v>
      </c>
      <c r="C2501" s="125">
        <f t="shared" si="152"/>
        <v>-3.6506900145243271E-2</v>
      </c>
      <c r="D2501" s="128">
        <f t="shared" si="153"/>
        <v>-36506.900145243271</v>
      </c>
      <c r="E2501" s="128">
        <f t="shared" ca="1" si="154"/>
        <v>-121837.94394962578</v>
      </c>
      <c r="F2501" s="128">
        <f t="shared" ca="1" si="155"/>
        <v>140125.75303241401</v>
      </c>
    </row>
    <row r="2502" spans="1:6" x14ac:dyDescent="0.3">
      <c r="A2502" s="73">
        <v>40214</v>
      </c>
      <c r="B2502" s="130">
        <v>1066.1899410000001</v>
      </c>
      <c r="C2502" s="125">
        <f t="shared" si="152"/>
        <v>-2.3420961352119796E-2</v>
      </c>
      <c r="D2502" s="128">
        <f t="shared" si="153"/>
        <v>-23420.961352119797</v>
      </c>
      <c r="E2502" s="128">
        <f t="shared" ca="1" si="154"/>
        <v>-121837.94394962578</v>
      </c>
      <c r="F2502" s="128">
        <f t="shared" ca="1" si="155"/>
        <v>140125.75303241401</v>
      </c>
    </row>
    <row r="2503" spans="1:6" x14ac:dyDescent="0.3">
      <c r="A2503" s="73">
        <v>40213</v>
      </c>
      <c r="B2503" s="130">
        <v>1063.1099850000001</v>
      </c>
      <c r="C2503" s="125">
        <f t="shared" si="152"/>
        <v>-4.7802017014223597E-2</v>
      </c>
      <c r="D2503" s="128">
        <f t="shared" si="153"/>
        <v>-47802.017014223595</v>
      </c>
      <c r="E2503" s="128">
        <f t="shared" ca="1" si="154"/>
        <v>-121837.94394962578</v>
      </c>
      <c r="F2503" s="128">
        <f t="shared" ca="1" si="155"/>
        <v>140125.75303241401</v>
      </c>
    </row>
    <row r="2504" spans="1:6" x14ac:dyDescent="0.3">
      <c r="A2504" s="73">
        <v>40212</v>
      </c>
      <c r="B2504" s="130">
        <v>1097.280029</v>
      </c>
      <c r="C2504" s="125">
        <f t="shared" ref="C2504:C2567" si="156">B2504/B2514-1</f>
        <v>-3.5815971849123995E-2</v>
      </c>
      <c r="D2504" s="128">
        <f t="shared" ref="D2504:D2567" si="157">C2504*$B$5</f>
        <v>-35815.971849123998</v>
      </c>
      <c r="E2504" s="128">
        <f t="shared" ref="E2504:E2567" ca="1" si="158">_xlfn.PERCENTILE.INC(OFFSET(D2504,0,0,Window),1-VaRLevel)</f>
        <v>-121837.94394962578</v>
      </c>
      <c r="F2504" s="128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0">
        <v>1103.3199460000001</v>
      </c>
      <c r="C2505" s="125">
        <f t="shared" si="156"/>
        <v>-4.0783177986718822E-2</v>
      </c>
      <c r="D2505" s="128">
        <f t="shared" si="157"/>
        <v>-40783.177986718823</v>
      </c>
      <c r="E2505" s="128">
        <f t="shared" ca="1" si="158"/>
        <v>-121837.94394962578</v>
      </c>
      <c r="F2505" s="128">
        <f t="shared" ca="1" si="159"/>
        <v>140125.75303241401</v>
      </c>
    </row>
    <row r="2506" spans="1:6" x14ac:dyDescent="0.3">
      <c r="A2506" s="73">
        <v>40210</v>
      </c>
      <c r="B2506" s="130">
        <v>1089.1899410000001</v>
      </c>
      <c r="C2506" s="125">
        <f t="shared" si="156"/>
        <v>-4.1231381921507215E-2</v>
      </c>
      <c r="D2506" s="128">
        <f t="shared" si="157"/>
        <v>-41231.381921507214</v>
      </c>
      <c r="E2506" s="128">
        <f t="shared" ca="1" si="158"/>
        <v>-121837.94394962578</v>
      </c>
      <c r="F2506" s="128">
        <f t="shared" ca="1" si="159"/>
        <v>140125.75303241401</v>
      </c>
    </row>
    <row r="2507" spans="1:6" x14ac:dyDescent="0.3">
      <c r="A2507" s="73">
        <v>40207</v>
      </c>
      <c r="B2507" s="130">
        <v>1073.869995</v>
      </c>
      <c r="C2507" s="125">
        <f t="shared" si="156"/>
        <v>-6.4947815799387687E-2</v>
      </c>
      <c r="D2507" s="128">
        <f t="shared" si="157"/>
        <v>-64947.815799387688</v>
      </c>
      <c r="E2507" s="128">
        <f t="shared" ca="1" si="158"/>
        <v>-121837.94394962578</v>
      </c>
      <c r="F2507" s="128">
        <f t="shared" ca="1" si="159"/>
        <v>140125.75303241401</v>
      </c>
    </row>
    <row r="2508" spans="1:6" x14ac:dyDescent="0.3">
      <c r="A2508" s="73">
        <v>40206</v>
      </c>
      <c r="B2508" s="130">
        <v>1084.530029</v>
      </c>
      <c r="C2508" s="125">
        <f t="shared" si="156"/>
        <v>-5.3374434499843249E-2</v>
      </c>
      <c r="D2508" s="128">
        <f t="shared" si="157"/>
        <v>-53374.43449984325</v>
      </c>
      <c r="E2508" s="128">
        <f t="shared" ca="1" si="158"/>
        <v>-121837.94394962578</v>
      </c>
      <c r="F2508" s="128">
        <f t="shared" ca="1" si="159"/>
        <v>140125.75303241401</v>
      </c>
    </row>
    <row r="2509" spans="1:6" x14ac:dyDescent="0.3">
      <c r="A2509" s="73">
        <v>40205</v>
      </c>
      <c r="B2509" s="130">
        <v>1097.5</v>
      </c>
      <c r="C2509" s="125">
        <f t="shared" si="156"/>
        <v>-3.4077882794052772E-2</v>
      </c>
      <c r="D2509" s="128">
        <f t="shared" si="157"/>
        <v>-34077.88279405277</v>
      </c>
      <c r="E2509" s="128">
        <f t="shared" ca="1" si="158"/>
        <v>-121837.94394962578</v>
      </c>
      <c r="F2509" s="128">
        <f t="shared" ca="1" si="159"/>
        <v>140125.75303241401</v>
      </c>
    </row>
    <row r="2510" spans="1:6" x14ac:dyDescent="0.3">
      <c r="A2510" s="73">
        <v>40204</v>
      </c>
      <c r="B2510" s="130">
        <v>1092.170044</v>
      </c>
      <c r="C2510" s="125">
        <f t="shared" si="156"/>
        <v>-4.7786305738309443E-2</v>
      </c>
      <c r="D2510" s="128">
        <f t="shared" si="157"/>
        <v>-47786.305738309442</v>
      </c>
      <c r="E2510" s="128">
        <f t="shared" ca="1" si="158"/>
        <v>-121837.94394962578</v>
      </c>
      <c r="F2510" s="128">
        <f t="shared" ca="1" si="159"/>
        <v>140125.75303241401</v>
      </c>
    </row>
    <row r="2511" spans="1:6" x14ac:dyDescent="0.3">
      <c r="A2511" s="73">
        <v>40203</v>
      </c>
      <c r="B2511" s="130">
        <v>1096.780029</v>
      </c>
      <c r="C2511" s="125">
        <f t="shared" si="156"/>
        <v>-4.2096763124190195E-2</v>
      </c>
      <c r="D2511" s="128">
        <f t="shared" si="157"/>
        <v>-42096.763124190198</v>
      </c>
      <c r="E2511" s="128">
        <f t="shared" ca="1" si="158"/>
        <v>-121837.94394962578</v>
      </c>
      <c r="F2511" s="128">
        <f t="shared" ca="1" si="159"/>
        <v>140125.75303241401</v>
      </c>
    </row>
    <row r="2512" spans="1:6" x14ac:dyDescent="0.3">
      <c r="A2512" s="73">
        <v>40200</v>
      </c>
      <c r="B2512" s="130">
        <v>1091.76001</v>
      </c>
      <c r="C2512" s="125">
        <f t="shared" si="156"/>
        <v>-4.3733354571090288E-2</v>
      </c>
      <c r="D2512" s="128">
        <f t="shared" si="157"/>
        <v>-43733.354571090291</v>
      </c>
      <c r="E2512" s="128">
        <f t="shared" ca="1" si="158"/>
        <v>-121837.94394962578</v>
      </c>
      <c r="F2512" s="128">
        <f t="shared" ca="1" si="159"/>
        <v>140125.75303241401</v>
      </c>
    </row>
    <row r="2513" spans="1:6" x14ac:dyDescent="0.3">
      <c r="A2513" s="73">
        <v>40199</v>
      </c>
      <c r="B2513" s="130">
        <v>1116.4799800000001</v>
      </c>
      <c r="C2513" s="125">
        <f t="shared" si="156"/>
        <v>-1.8168417897069467E-2</v>
      </c>
      <c r="D2513" s="128">
        <f t="shared" si="157"/>
        <v>-18168.417897069467</v>
      </c>
      <c r="E2513" s="128">
        <f t="shared" ca="1" si="158"/>
        <v>-121837.94394962578</v>
      </c>
      <c r="F2513" s="128">
        <f t="shared" ca="1" si="159"/>
        <v>140125.75303241401</v>
      </c>
    </row>
    <row r="2514" spans="1:6" x14ac:dyDescent="0.3">
      <c r="A2514" s="73">
        <v>40198</v>
      </c>
      <c r="B2514" s="130">
        <v>1138.040039</v>
      </c>
      <c r="C2514" s="125">
        <f t="shared" si="156"/>
        <v>1.3374326657265012E-3</v>
      </c>
      <c r="D2514" s="128">
        <f t="shared" si="157"/>
        <v>1337.4326657265012</v>
      </c>
      <c r="E2514" s="128">
        <f t="shared" ca="1" si="158"/>
        <v>-121837.94394962578</v>
      </c>
      <c r="F2514" s="128">
        <f t="shared" ca="1" si="159"/>
        <v>140125.75303241401</v>
      </c>
    </row>
    <row r="2515" spans="1:6" x14ac:dyDescent="0.3">
      <c r="A2515" s="73">
        <v>40197</v>
      </c>
      <c r="B2515" s="130">
        <v>1150.2299800000001</v>
      </c>
      <c r="C2515" s="125">
        <f t="shared" si="156"/>
        <v>1.5216365680335908E-2</v>
      </c>
      <c r="D2515" s="128">
        <f t="shared" si="157"/>
        <v>15216.365680335908</v>
      </c>
      <c r="E2515" s="128">
        <f t="shared" ca="1" si="158"/>
        <v>-121837.94394962578</v>
      </c>
      <c r="F2515" s="128">
        <f t="shared" ca="1" si="159"/>
        <v>140125.75303241401</v>
      </c>
    </row>
    <row r="2516" spans="1:6" x14ac:dyDescent="0.3">
      <c r="A2516" s="73">
        <v>40193</v>
      </c>
      <c r="B2516" s="130">
        <v>1136.030029</v>
      </c>
      <c r="C2516" s="125">
        <f t="shared" si="156"/>
        <v>1.8769665008045999E-2</v>
      </c>
      <c r="D2516" s="128">
        <f t="shared" si="157"/>
        <v>18769.665008045999</v>
      </c>
      <c r="E2516" s="128">
        <f t="shared" ca="1" si="158"/>
        <v>-121837.94394962578</v>
      </c>
      <c r="F2516" s="128">
        <f t="shared" ca="1" si="159"/>
        <v>140125.75303241401</v>
      </c>
    </row>
    <row r="2517" spans="1:6" x14ac:dyDescent="0.3">
      <c r="A2517" s="73">
        <v>40192</v>
      </c>
      <c r="B2517" s="130">
        <v>1148.459961</v>
      </c>
      <c r="C2517" s="125">
        <f t="shared" si="156"/>
        <v>1.9566339499548224E-2</v>
      </c>
      <c r="D2517" s="128">
        <f t="shared" si="157"/>
        <v>19566.339499548223</v>
      </c>
      <c r="E2517" s="128">
        <f t="shared" ca="1" si="158"/>
        <v>-127848.77450422254</v>
      </c>
      <c r="F2517" s="128">
        <f t="shared" ca="1" si="159"/>
        <v>142807.88856720502</v>
      </c>
    </row>
    <row r="2518" spans="1:6" x14ac:dyDescent="0.3">
      <c r="A2518" s="73">
        <v>40191</v>
      </c>
      <c r="B2518" s="130">
        <v>1145.6800539999999</v>
      </c>
      <c r="C2518" s="125">
        <f t="shared" si="156"/>
        <v>1.7297197520478091E-2</v>
      </c>
      <c r="D2518" s="128">
        <f t="shared" si="157"/>
        <v>17297.19752047809</v>
      </c>
      <c r="E2518" s="128">
        <f t="shared" ca="1" si="158"/>
        <v>-127848.77450422254</v>
      </c>
      <c r="F2518" s="128">
        <f t="shared" ca="1" si="159"/>
        <v>142807.88856720502</v>
      </c>
    </row>
    <row r="2519" spans="1:6" x14ac:dyDescent="0.3">
      <c r="A2519" s="73">
        <v>40190</v>
      </c>
      <c r="B2519" s="130">
        <v>1136.219971</v>
      </c>
      <c r="C2519" s="125">
        <f t="shared" si="156"/>
        <v>7.4836774751931845E-3</v>
      </c>
      <c r="D2519" s="128">
        <f t="shared" si="157"/>
        <v>7483.6774751931844</v>
      </c>
      <c r="E2519" s="128">
        <f t="shared" ca="1" si="158"/>
        <v>-127848.77450422254</v>
      </c>
      <c r="F2519" s="128">
        <f t="shared" ca="1" si="159"/>
        <v>142807.88856720502</v>
      </c>
    </row>
    <row r="2520" spans="1:6" x14ac:dyDescent="0.3">
      <c r="A2520" s="73">
        <v>40189</v>
      </c>
      <c r="B2520" s="130">
        <v>1146.9799800000001</v>
      </c>
      <c r="C2520" s="125">
        <f t="shared" si="156"/>
        <v>1.8198281695161578E-2</v>
      </c>
      <c r="D2520" s="128">
        <f t="shared" si="157"/>
        <v>18198.281695161579</v>
      </c>
      <c r="E2520" s="128">
        <f t="shared" ca="1" si="158"/>
        <v>-127848.77450422254</v>
      </c>
      <c r="F2520" s="128">
        <f t="shared" ca="1" si="159"/>
        <v>142807.88856720502</v>
      </c>
    </row>
    <row r="2521" spans="1:6" x14ac:dyDescent="0.3">
      <c r="A2521" s="73">
        <v>40186</v>
      </c>
      <c r="B2521" s="130">
        <v>1144.9799800000001</v>
      </c>
      <c r="C2521" s="125">
        <f t="shared" si="156"/>
        <v>2.1765333208418225E-2</v>
      </c>
      <c r="D2521" s="128">
        <f t="shared" si="157"/>
        <v>21765.333208418226</v>
      </c>
      <c r="E2521" s="128">
        <f t="shared" ca="1" si="158"/>
        <v>-127848.77450422254</v>
      </c>
      <c r="F2521" s="128">
        <f t="shared" ca="1" si="159"/>
        <v>142807.88856720502</v>
      </c>
    </row>
    <row r="2522" spans="1:6" x14ac:dyDescent="0.3">
      <c r="A2522" s="73">
        <v>40185</v>
      </c>
      <c r="B2522" s="130">
        <v>1141.6899410000001</v>
      </c>
      <c r="C2522" s="125">
        <f t="shared" si="156"/>
        <v>2.1171285465890088E-2</v>
      </c>
      <c r="D2522" s="128">
        <f t="shared" si="157"/>
        <v>21171.285465890087</v>
      </c>
      <c r="E2522" s="128">
        <f t="shared" ca="1" si="158"/>
        <v>-127848.77450422254</v>
      </c>
      <c r="F2522" s="128">
        <f t="shared" ca="1" si="159"/>
        <v>142807.88856720502</v>
      </c>
    </row>
    <row r="2523" spans="1:6" x14ac:dyDescent="0.3">
      <c r="A2523" s="73">
        <v>40184</v>
      </c>
      <c r="B2523" s="130">
        <v>1137.1400149999999</v>
      </c>
      <c r="C2523" s="125">
        <f t="shared" si="156"/>
        <v>2.0726147824979835E-2</v>
      </c>
      <c r="D2523" s="128">
        <f t="shared" si="157"/>
        <v>20726.147824979835</v>
      </c>
      <c r="E2523" s="128">
        <f t="shared" ca="1" si="158"/>
        <v>-127848.77450422254</v>
      </c>
      <c r="F2523" s="128">
        <f t="shared" ca="1" si="159"/>
        <v>142807.88856720502</v>
      </c>
    </row>
    <row r="2524" spans="1:6" x14ac:dyDescent="0.3">
      <c r="A2524" s="73">
        <v>40183</v>
      </c>
      <c r="B2524" s="130">
        <v>1136.5200199999999</v>
      </c>
      <c r="C2524" s="125">
        <f t="shared" si="156"/>
        <v>3.0885239413019683E-2</v>
      </c>
      <c r="D2524" s="128">
        <f t="shared" si="157"/>
        <v>30885.239413019684</v>
      </c>
      <c r="E2524" s="128">
        <f t="shared" ca="1" si="158"/>
        <v>-127848.77450422254</v>
      </c>
      <c r="F2524" s="128">
        <f t="shared" ca="1" si="159"/>
        <v>142807.88856720502</v>
      </c>
    </row>
    <row r="2525" spans="1:6" x14ac:dyDescent="0.3">
      <c r="A2525" s="73">
        <v>40182</v>
      </c>
      <c r="B2525" s="130">
        <v>1132.98999</v>
      </c>
      <c r="C2525" s="125">
        <f t="shared" si="156"/>
        <v>3.3674581674404847E-2</v>
      </c>
      <c r="D2525" s="128">
        <f t="shared" si="157"/>
        <v>33674.58167440485</v>
      </c>
      <c r="E2525" s="128">
        <f t="shared" ca="1" si="158"/>
        <v>-127848.77450422254</v>
      </c>
      <c r="F2525" s="128">
        <f t="shared" ca="1" si="159"/>
        <v>142807.88856720502</v>
      </c>
    </row>
    <row r="2526" spans="1:6" x14ac:dyDescent="0.3">
      <c r="A2526" s="73">
        <v>40178</v>
      </c>
      <c r="B2526" s="130">
        <v>1115.099976</v>
      </c>
      <c r="C2526" s="125">
        <f t="shared" si="156"/>
        <v>5.337205603951567E-3</v>
      </c>
      <c r="D2526" s="128">
        <f t="shared" si="157"/>
        <v>5337.2056039515674</v>
      </c>
      <c r="E2526" s="128">
        <f t="shared" ca="1" si="158"/>
        <v>-127848.77450422254</v>
      </c>
      <c r="F2526" s="128">
        <f t="shared" ca="1" si="159"/>
        <v>142807.88856720502</v>
      </c>
    </row>
    <row r="2527" spans="1:6" x14ac:dyDescent="0.3">
      <c r="A2527" s="73">
        <v>40177</v>
      </c>
      <c r="B2527" s="130">
        <v>1126.420044</v>
      </c>
      <c r="C2527" s="125">
        <f t="shared" si="156"/>
        <v>1.6688770137830433E-2</v>
      </c>
      <c r="D2527" s="128">
        <f t="shared" si="157"/>
        <v>16688.770137830434</v>
      </c>
      <c r="E2527" s="128">
        <f t="shared" ca="1" si="158"/>
        <v>-127848.77450422254</v>
      </c>
      <c r="F2527" s="128">
        <f t="shared" ca="1" si="159"/>
        <v>142807.88856720502</v>
      </c>
    </row>
    <row r="2528" spans="1:6" x14ac:dyDescent="0.3">
      <c r="A2528" s="73">
        <v>40176</v>
      </c>
      <c r="B2528" s="130">
        <v>1126.1999510000001</v>
      </c>
      <c r="C2528" s="125">
        <f t="shared" si="156"/>
        <v>1.0851680859856883E-2</v>
      </c>
      <c r="D2528" s="128">
        <f t="shared" si="157"/>
        <v>10851.680859856882</v>
      </c>
      <c r="E2528" s="128">
        <f t="shared" ca="1" si="158"/>
        <v>-127848.77450422254</v>
      </c>
      <c r="F2528" s="128">
        <f t="shared" ca="1" si="159"/>
        <v>142807.88856720502</v>
      </c>
    </row>
    <row r="2529" spans="1:6" x14ac:dyDescent="0.3">
      <c r="A2529" s="73">
        <v>40175</v>
      </c>
      <c r="B2529" s="130">
        <v>1127.780029</v>
      </c>
      <c r="C2529" s="125">
        <f t="shared" si="156"/>
        <v>1.9314715470123867E-2</v>
      </c>
      <c r="D2529" s="128">
        <f t="shared" si="157"/>
        <v>19314.715470123865</v>
      </c>
      <c r="E2529" s="128">
        <f t="shared" ca="1" si="158"/>
        <v>-127848.77450422254</v>
      </c>
      <c r="F2529" s="128">
        <f t="shared" ca="1" si="159"/>
        <v>142807.88856720502</v>
      </c>
    </row>
    <row r="2530" spans="1:6" x14ac:dyDescent="0.3">
      <c r="A2530" s="73">
        <v>40171</v>
      </c>
      <c r="B2530" s="130">
        <v>1126.4799800000001</v>
      </c>
      <c r="C2530" s="125">
        <f t="shared" si="156"/>
        <v>2.1889603597179397E-2</v>
      </c>
      <c r="D2530" s="128">
        <f t="shared" si="157"/>
        <v>21889.603597179397</v>
      </c>
      <c r="E2530" s="128">
        <f t="shared" ca="1" si="158"/>
        <v>-127848.77450422254</v>
      </c>
      <c r="F2530" s="128">
        <f t="shared" ca="1" si="159"/>
        <v>142807.88856720502</v>
      </c>
    </row>
    <row r="2531" spans="1:6" x14ac:dyDescent="0.3">
      <c r="A2531" s="73">
        <v>40170</v>
      </c>
      <c r="B2531" s="130">
        <v>1120.589966</v>
      </c>
      <c r="C2531" s="125">
        <f t="shared" si="156"/>
        <v>2.2482792190936518E-2</v>
      </c>
      <c r="D2531" s="128">
        <f t="shared" si="157"/>
        <v>22482.792190936518</v>
      </c>
      <c r="E2531" s="128">
        <f t="shared" ca="1" si="158"/>
        <v>-127848.77450422254</v>
      </c>
      <c r="F2531" s="128">
        <f t="shared" ca="1" si="159"/>
        <v>142807.88856720502</v>
      </c>
    </row>
    <row r="2532" spans="1:6" x14ac:dyDescent="0.3">
      <c r="A2532" s="73">
        <v>40169</v>
      </c>
      <c r="B2532" s="130">
        <v>1118.0200199999999</v>
      </c>
      <c r="C2532" s="125">
        <f t="shared" si="156"/>
        <v>2.3884169834575086E-2</v>
      </c>
      <c r="D2532" s="128">
        <f t="shared" si="157"/>
        <v>23884.169834575085</v>
      </c>
      <c r="E2532" s="128">
        <f t="shared" ca="1" si="158"/>
        <v>-127848.77450422254</v>
      </c>
      <c r="F2532" s="128">
        <f t="shared" ca="1" si="159"/>
        <v>142807.88856720502</v>
      </c>
    </row>
    <row r="2533" spans="1:6" x14ac:dyDescent="0.3">
      <c r="A2533" s="73">
        <v>40168</v>
      </c>
      <c r="B2533" s="130">
        <v>1114.0500489999999</v>
      </c>
      <c r="C2533" s="125">
        <f t="shared" si="156"/>
        <v>9.7893034217084729E-3</v>
      </c>
      <c r="D2533" s="128">
        <f t="shared" si="157"/>
        <v>9789.3034217084733</v>
      </c>
      <c r="E2533" s="128">
        <f t="shared" ca="1" si="158"/>
        <v>-127848.77450422254</v>
      </c>
      <c r="F2533" s="128">
        <f t="shared" ca="1" si="159"/>
        <v>142807.88856720502</v>
      </c>
    </row>
    <row r="2534" spans="1:6" x14ac:dyDescent="0.3">
      <c r="A2534" s="73">
        <v>40165</v>
      </c>
      <c r="B2534" s="130">
        <v>1102.469971</v>
      </c>
      <c r="C2534" s="125">
        <f t="shared" si="156"/>
        <v>-3.173664138115817E-3</v>
      </c>
      <c r="D2534" s="128">
        <f t="shared" si="157"/>
        <v>-3173.664138115817</v>
      </c>
      <c r="E2534" s="128">
        <f t="shared" ca="1" si="158"/>
        <v>-127848.77450422254</v>
      </c>
      <c r="F2534" s="128">
        <f t="shared" ca="1" si="159"/>
        <v>142807.88856720502</v>
      </c>
    </row>
    <row r="2535" spans="1:6" x14ac:dyDescent="0.3">
      <c r="A2535" s="73">
        <v>40164</v>
      </c>
      <c r="B2535" s="130">
        <v>1096.079956</v>
      </c>
      <c r="C2535" s="125">
        <f t="shared" si="156"/>
        <v>-3.4912428598309342E-3</v>
      </c>
      <c r="D2535" s="128">
        <f t="shared" si="157"/>
        <v>-3491.2428598309343</v>
      </c>
      <c r="E2535" s="128">
        <f t="shared" ca="1" si="158"/>
        <v>-127848.77450422254</v>
      </c>
      <c r="F2535" s="128">
        <f t="shared" ca="1" si="159"/>
        <v>142807.88856720502</v>
      </c>
    </row>
    <row r="2536" spans="1:6" x14ac:dyDescent="0.3">
      <c r="A2536" s="73">
        <v>40163</v>
      </c>
      <c r="B2536" s="130">
        <v>1109.1800539999999</v>
      </c>
      <c r="C2536" s="125">
        <f t="shared" si="156"/>
        <v>-5.403339271969898E-5</v>
      </c>
      <c r="D2536" s="128">
        <f t="shared" si="157"/>
        <v>-54.03339271969898</v>
      </c>
      <c r="E2536" s="128">
        <f t="shared" ca="1" si="158"/>
        <v>-127848.77450422254</v>
      </c>
      <c r="F2536" s="128">
        <f t="shared" ca="1" si="159"/>
        <v>142807.88856720502</v>
      </c>
    </row>
    <row r="2537" spans="1:6" x14ac:dyDescent="0.3">
      <c r="A2537" s="73">
        <v>40162</v>
      </c>
      <c r="B2537" s="130">
        <v>1107.9300539999999</v>
      </c>
      <c r="C2537" s="125">
        <f t="shared" si="156"/>
        <v>-8.3863698986319513E-4</v>
      </c>
      <c r="D2537" s="128">
        <f t="shared" si="157"/>
        <v>-838.63698986319514</v>
      </c>
      <c r="E2537" s="128">
        <f t="shared" ca="1" si="158"/>
        <v>-127848.77450422254</v>
      </c>
      <c r="F2537" s="128">
        <f t="shared" ca="1" si="159"/>
        <v>142807.88856720502</v>
      </c>
    </row>
    <row r="2538" spans="1:6" x14ac:dyDescent="0.3">
      <c r="A2538" s="73">
        <v>40161</v>
      </c>
      <c r="B2538" s="130">
        <v>1114.1099850000001</v>
      </c>
      <c r="C2538" s="125">
        <f t="shared" si="156"/>
        <v>1.6866989691469936E-2</v>
      </c>
      <c r="D2538" s="128">
        <f t="shared" si="157"/>
        <v>16866.989691469935</v>
      </c>
      <c r="E2538" s="128">
        <f t="shared" ca="1" si="158"/>
        <v>-127848.77450422254</v>
      </c>
      <c r="F2538" s="128">
        <f t="shared" ca="1" si="159"/>
        <v>142807.88856720502</v>
      </c>
    </row>
    <row r="2539" spans="1:6" x14ac:dyDescent="0.3">
      <c r="A2539" s="73">
        <v>40158</v>
      </c>
      <c r="B2539" s="130">
        <v>1106.410034</v>
      </c>
      <c r="C2539" s="125">
        <f t="shared" si="156"/>
        <v>1.3669428154810648E-2</v>
      </c>
      <c r="D2539" s="128">
        <f t="shared" si="157"/>
        <v>13669.428154810648</v>
      </c>
      <c r="E2539" s="128">
        <f t="shared" ca="1" si="158"/>
        <v>-127848.77450422254</v>
      </c>
      <c r="F2539" s="128">
        <f t="shared" ca="1" si="159"/>
        <v>142807.88856720502</v>
      </c>
    </row>
    <row r="2540" spans="1:6" x14ac:dyDescent="0.3">
      <c r="A2540" s="73">
        <v>40157</v>
      </c>
      <c r="B2540" s="130">
        <v>1102.349976</v>
      </c>
      <c r="C2540" s="125">
        <f t="shared" si="156"/>
        <v>-7.4552541915162696E-3</v>
      </c>
      <c r="D2540" s="128">
        <f t="shared" si="157"/>
        <v>-7455.2541915162692</v>
      </c>
      <c r="E2540" s="128">
        <f t="shared" ca="1" si="158"/>
        <v>-127848.77450422254</v>
      </c>
      <c r="F2540" s="128">
        <f t="shared" ca="1" si="159"/>
        <v>142807.88856720502</v>
      </c>
    </row>
    <row r="2541" spans="1:6" x14ac:dyDescent="0.3">
      <c r="A2541" s="73">
        <v>40156</v>
      </c>
      <c r="B2541" s="130">
        <v>1095.9499510000001</v>
      </c>
      <c r="C2541" s="125">
        <f t="shared" si="156"/>
        <v>-8.7731857183046547E-3</v>
      </c>
      <c r="D2541" s="128">
        <f t="shared" si="157"/>
        <v>-8773.1857183046541</v>
      </c>
      <c r="E2541" s="128">
        <f t="shared" ca="1" si="158"/>
        <v>-127848.77450422254</v>
      </c>
      <c r="F2541" s="128">
        <f t="shared" ca="1" si="159"/>
        <v>142807.88856720502</v>
      </c>
    </row>
    <row r="2542" spans="1:6" x14ac:dyDescent="0.3">
      <c r="A2542" s="73">
        <v>40155</v>
      </c>
      <c r="B2542" s="130">
        <v>1091.9399410000001</v>
      </c>
      <c r="C2542" s="125">
        <f t="shared" si="156"/>
        <v>-1.2926714934613726E-2</v>
      </c>
      <c r="D2542" s="128">
        <f t="shared" si="157"/>
        <v>-12926.714934613725</v>
      </c>
      <c r="E2542" s="128">
        <f t="shared" ca="1" si="158"/>
        <v>-127848.77450422254</v>
      </c>
      <c r="F2542" s="128">
        <f t="shared" ca="1" si="159"/>
        <v>142807.88856720502</v>
      </c>
    </row>
    <row r="2543" spans="1:6" x14ac:dyDescent="0.3">
      <c r="A2543" s="73">
        <v>40154</v>
      </c>
      <c r="B2543" s="130">
        <v>1103.25</v>
      </c>
      <c r="C2543" s="125">
        <f t="shared" si="156"/>
        <v>1.0876133835711954E-2</v>
      </c>
      <c r="D2543" s="128">
        <f t="shared" si="157"/>
        <v>10876.133835711955</v>
      </c>
      <c r="E2543" s="128">
        <f t="shared" ca="1" si="158"/>
        <v>-127848.77450422254</v>
      </c>
      <c r="F2543" s="128">
        <f t="shared" ca="1" si="159"/>
        <v>142807.88856720502</v>
      </c>
    </row>
    <row r="2544" spans="1:6" x14ac:dyDescent="0.3">
      <c r="A2544" s="73">
        <v>40151</v>
      </c>
      <c r="B2544" s="130">
        <v>1105.9799800000001</v>
      </c>
      <c r="C2544" s="125">
        <f t="shared" si="156"/>
        <v>1.0119605221599715E-2</v>
      </c>
      <c r="D2544" s="128">
        <f t="shared" si="157"/>
        <v>10119.605221599715</v>
      </c>
      <c r="E2544" s="128">
        <f t="shared" ca="1" si="158"/>
        <v>-127848.77450422254</v>
      </c>
      <c r="F2544" s="128">
        <f t="shared" ca="1" si="159"/>
        <v>142807.88856720502</v>
      </c>
    </row>
    <row r="2545" spans="1:6" x14ac:dyDescent="0.3">
      <c r="A2545" s="73">
        <v>40150</v>
      </c>
      <c r="B2545" s="130">
        <v>1099.920044</v>
      </c>
      <c r="C2545" s="125">
        <f t="shared" si="156"/>
        <v>-8.9025090680996399E-3</v>
      </c>
      <c r="D2545" s="128">
        <f t="shared" si="157"/>
        <v>-8902.50906809964</v>
      </c>
      <c r="E2545" s="128">
        <f t="shared" ca="1" si="158"/>
        <v>-127848.77450422254</v>
      </c>
      <c r="F2545" s="128">
        <f t="shared" ca="1" si="159"/>
        <v>142807.88856720502</v>
      </c>
    </row>
    <row r="2546" spans="1:6" x14ac:dyDescent="0.3">
      <c r="A2546" s="73">
        <v>40149</v>
      </c>
      <c r="B2546" s="130">
        <v>1109.23999</v>
      </c>
      <c r="C2546" s="125">
        <f t="shared" si="156"/>
        <v>-9.7265297618998048E-4</v>
      </c>
      <c r="D2546" s="128">
        <f t="shared" si="157"/>
        <v>-972.65297618998045</v>
      </c>
      <c r="E2546" s="128">
        <f t="shared" ca="1" si="158"/>
        <v>-127848.77450422254</v>
      </c>
      <c r="F2546" s="128">
        <f t="shared" ca="1" si="159"/>
        <v>142807.88856720502</v>
      </c>
    </row>
    <row r="2547" spans="1:6" x14ac:dyDescent="0.3">
      <c r="A2547" s="73">
        <v>40148</v>
      </c>
      <c r="B2547" s="130">
        <v>1108.8599850000001</v>
      </c>
      <c r="C2547" s="125">
        <f t="shared" si="156"/>
        <v>-3.9670421036819281E-4</v>
      </c>
      <c r="D2547" s="128">
        <f t="shared" si="157"/>
        <v>-396.70421036819283</v>
      </c>
      <c r="E2547" s="128">
        <f t="shared" ca="1" si="158"/>
        <v>-127848.77450422254</v>
      </c>
      <c r="F2547" s="128">
        <f t="shared" ca="1" si="159"/>
        <v>142807.88856720502</v>
      </c>
    </row>
    <row r="2548" spans="1:6" x14ac:dyDescent="0.3">
      <c r="A2548" s="73">
        <v>40147</v>
      </c>
      <c r="B2548" s="130">
        <v>1095.630005</v>
      </c>
      <c r="C2548" s="125">
        <f t="shared" si="156"/>
        <v>1.9662225548928713E-3</v>
      </c>
      <c r="D2548" s="128">
        <f t="shared" si="157"/>
        <v>1966.2225548928714</v>
      </c>
      <c r="E2548" s="128">
        <f t="shared" ca="1" si="158"/>
        <v>-127848.77450422254</v>
      </c>
      <c r="F2548" s="128">
        <f t="shared" ca="1" si="159"/>
        <v>142807.88856720502</v>
      </c>
    </row>
    <row r="2549" spans="1:6" x14ac:dyDescent="0.3">
      <c r="A2549" s="73">
        <v>40144</v>
      </c>
      <c r="B2549" s="130">
        <v>1091.48999</v>
      </c>
      <c r="C2549" s="125">
        <f t="shared" si="156"/>
        <v>3.9089805738290462E-3</v>
      </c>
      <c r="D2549" s="128">
        <f t="shared" si="157"/>
        <v>3908.9805738290461</v>
      </c>
      <c r="E2549" s="128">
        <f t="shared" ca="1" si="158"/>
        <v>-127848.77450422254</v>
      </c>
      <c r="F2549" s="128">
        <f t="shared" ca="1" si="159"/>
        <v>142807.88856720502</v>
      </c>
    </row>
    <row r="2550" spans="1:6" x14ac:dyDescent="0.3">
      <c r="A2550" s="73">
        <v>40142</v>
      </c>
      <c r="B2550" s="130">
        <v>1110.630005</v>
      </c>
      <c r="C2550" s="125">
        <f t="shared" si="156"/>
        <v>1.1033122037731768E-2</v>
      </c>
      <c r="D2550" s="128">
        <f t="shared" si="157"/>
        <v>11033.122037731768</v>
      </c>
      <c r="E2550" s="128">
        <f t="shared" ca="1" si="158"/>
        <v>-127848.77450422254</v>
      </c>
      <c r="F2550" s="128">
        <f t="shared" ca="1" si="159"/>
        <v>142807.88856720502</v>
      </c>
    </row>
    <row r="2551" spans="1:6" x14ac:dyDescent="0.3">
      <c r="A2551" s="73">
        <v>40141</v>
      </c>
      <c r="B2551" s="130">
        <v>1105.650024</v>
      </c>
      <c r="C2551" s="125">
        <f t="shared" si="156"/>
        <v>1.1564408271064197E-2</v>
      </c>
      <c r="D2551" s="128">
        <f t="shared" si="157"/>
        <v>11564.408271064198</v>
      </c>
      <c r="E2551" s="128">
        <f t="shared" ca="1" si="158"/>
        <v>-127848.77450422254</v>
      </c>
      <c r="F2551" s="128">
        <f t="shared" ca="1" si="159"/>
        <v>142807.88856720502</v>
      </c>
    </row>
    <row r="2552" spans="1:6" x14ac:dyDescent="0.3">
      <c r="A2552" s="73">
        <v>40140</v>
      </c>
      <c r="B2552" s="130">
        <v>1106.23999</v>
      </c>
      <c r="C2552" s="125">
        <f t="shared" si="156"/>
        <v>1.2039406566521915E-2</v>
      </c>
      <c r="D2552" s="128">
        <f t="shared" si="157"/>
        <v>12039.406566521915</v>
      </c>
      <c r="E2552" s="128">
        <f t="shared" ca="1" si="158"/>
        <v>-127848.77450422254</v>
      </c>
      <c r="F2552" s="128">
        <f t="shared" ca="1" si="159"/>
        <v>142807.88856720502</v>
      </c>
    </row>
    <row r="2553" spans="1:6" x14ac:dyDescent="0.3">
      <c r="A2553" s="73">
        <v>40137</v>
      </c>
      <c r="B2553" s="130">
        <v>1091.380005</v>
      </c>
      <c r="C2553" s="125">
        <f t="shared" si="156"/>
        <v>2.0648980630505909E-2</v>
      </c>
      <c r="D2553" s="128">
        <f t="shared" si="157"/>
        <v>20648.98063050591</v>
      </c>
      <c r="E2553" s="128">
        <f t="shared" ca="1" si="158"/>
        <v>-127848.77450422254</v>
      </c>
      <c r="F2553" s="128">
        <f t="shared" ca="1" si="159"/>
        <v>142807.88856720502</v>
      </c>
    </row>
    <row r="2554" spans="1:6" x14ac:dyDescent="0.3">
      <c r="A2554" s="73">
        <v>40136</v>
      </c>
      <c r="B2554" s="130">
        <v>1094.900024</v>
      </c>
      <c r="C2554" s="125">
        <f t="shared" si="156"/>
        <v>2.6504053765110447E-2</v>
      </c>
      <c r="D2554" s="128">
        <f t="shared" si="157"/>
        <v>26504.053765110446</v>
      </c>
      <c r="E2554" s="128">
        <f t="shared" ca="1" si="158"/>
        <v>-127848.77450422254</v>
      </c>
      <c r="F2554" s="128">
        <f t="shared" ca="1" si="159"/>
        <v>142807.88856720502</v>
      </c>
    </row>
    <row r="2555" spans="1:6" x14ac:dyDescent="0.3">
      <c r="A2555" s="73">
        <v>40135</v>
      </c>
      <c r="B2555" s="130">
        <v>1109.8000489999999</v>
      </c>
      <c r="C2555" s="125">
        <f t="shared" si="156"/>
        <v>6.048738557095068E-2</v>
      </c>
      <c r="D2555" s="128">
        <f t="shared" si="157"/>
        <v>60487.385570950682</v>
      </c>
      <c r="E2555" s="128">
        <f t="shared" ca="1" si="158"/>
        <v>-136318.2265139301</v>
      </c>
      <c r="F2555" s="128">
        <f t="shared" ca="1" si="159"/>
        <v>145766.52436692055</v>
      </c>
    </row>
    <row r="2556" spans="1:6" x14ac:dyDescent="0.3">
      <c r="A2556" s="73">
        <v>40134</v>
      </c>
      <c r="B2556" s="130">
        <v>1110.3199460000001</v>
      </c>
      <c r="C2556" s="125">
        <f t="shared" si="156"/>
        <v>6.2090385484094179E-2</v>
      </c>
      <c r="D2556" s="128">
        <f t="shared" si="157"/>
        <v>62090.385484094179</v>
      </c>
      <c r="E2556" s="128">
        <f t="shared" ca="1" si="158"/>
        <v>-142479.51259052684</v>
      </c>
      <c r="F2556" s="128">
        <f t="shared" ca="1" si="159"/>
        <v>155032.16036910008</v>
      </c>
    </row>
    <row r="2557" spans="1:6" x14ac:dyDescent="0.3">
      <c r="A2557" s="73">
        <v>40133</v>
      </c>
      <c r="B2557" s="130">
        <v>1109.3000489999999</v>
      </c>
      <c r="C2557" s="125">
        <f t="shared" si="156"/>
        <v>6.3689056920791076E-2</v>
      </c>
      <c r="D2557" s="128">
        <f t="shared" si="157"/>
        <v>63689.056920791074</v>
      </c>
      <c r="E2557" s="128">
        <f t="shared" ca="1" si="158"/>
        <v>-148397.98666760337</v>
      </c>
      <c r="F2557" s="128">
        <f t="shared" ca="1" si="159"/>
        <v>158104.25348735202</v>
      </c>
    </row>
    <row r="2558" spans="1:6" x14ac:dyDescent="0.3">
      <c r="A2558" s="73">
        <v>40130</v>
      </c>
      <c r="B2558" s="130">
        <v>1093.4799800000001</v>
      </c>
      <c r="C2558" s="125">
        <f t="shared" si="156"/>
        <v>5.5289128694600898E-2</v>
      </c>
      <c r="D2558" s="128">
        <f t="shared" si="157"/>
        <v>55289.128694600899</v>
      </c>
      <c r="E2558" s="128">
        <f t="shared" ca="1" si="158"/>
        <v>-149167.85559568749</v>
      </c>
      <c r="F2558" s="128">
        <f t="shared" ca="1" si="159"/>
        <v>158104.25348735202</v>
      </c>
    </row>
    <row r="2559" spans="1:6" x14ac:dyDescent="0.3">
      <c r="A2559" s="73">
        <v>40129</v>
      </c>
      <c r="B2559" s="130">
        <v>1087.23999</v>
      </c>
      <c r="C2559" s="125">
        <f t="shared" si="156"/>
        <v>1.9819723384356003E-2</v>
      </c>
      <c r="D2559" s="128">
        <f t="shared" si="157"/>
        <v>19819.723384356002</v>
      </c>
      <c r="E2559" s="128">
        <f t="shared" ca="1" si="158"/>
        <v>-149167.85559568749</v>
      </c>
      <c r="F2559" s="128">
        <f t="shared" ca="1" si="159"/>
        <v>158104.25348735202</v>
      </c>
    </row>
    <row r="2560" spans="1:6" x14ac:dyDescent="0.3">
      <c r="A2560" s="73">
        <v>40128</v>
      </c>
      <c r="B2560" s="130">
        <v>1098.51001</v>
      </c>
      <c r="C2560" s="125">
        <f t="shared" si="156"/>
        <v>5.3595239665100491E-2</v>
      </c>
      <c r="D2560" s="128">
        <f t="shared" si="157"/>
        <v>53595.239665100489</v>
      </c>
      <c r="E2560" s="128">
        <f t="shared" ca="1" si="158"/>
        <v>-149167.85559568749</v>
      </c>
      <c r="F2560" s="128">
        <f t="shared" ca="1" si="159"/>
        <v>158104.25348735202</v>
      </c>
    </row>
    <row r="2561" spans="1:6" x14ac:dyDescent="0.3">
      <c r="A2561" s="73">
        <v>40127</v>
      </c>
      <c r="B2561" s="130">
        <v>1093.01001</v>
      </c>
      <c r="C2561" s="125">
        <f t="shared" si="156"/>
        <v>2.7834960225699756E-2</v>
      </c>
      <c r="D2561" s="128">
        <f t="shared" si="157"/>
        <v>27834.960225699757</v>
      </c>
      <c r="E2561" s="128">
        <f t="shared" ca="1" si="158"/>
        <v>-149167.85559568749</v>
      </c>
      <c r="F2561" s="128">
        <f t="shared" ca="1" si="159"/>
        <v>158104.25348735202</v>
      </c>
    </row>
    <row r="2562" spans="1:6" x14ac:dyDescent="0.3">
      <c r="A2562" s="73">
        <v>40126</v>
      </c>
      <c r="B2562" s="130">
        <v>1093.079956</v>
      </c>
      <c r="C2562" s="125">
        <f t="shared" si="156"/>
        <v>2.4490375556519339E-2</v>
      </c>
      <c r="D2562" s="128">
        <f t="shared" si="157"/>
        <v>24490.375556519339</v>
      </c>
      <c r="E2562" s="128">
        <f t="shared" ca="1" si="158"/>
        <v>-149167.85559568749</v>
      </c>
      <c r="F2562" s="128">
        <f t="shared" ca="1" si="159"/>
        <v>158104.25348735202</v>
      </c>
    </row>
    <row r="2563" spans="1:6" x14ac:dyDescent="0.3">
      <c r="A2563" s="73">
        <v>40123</v>
      </c>
      <c r="B2563" s="130">
        <v>1069.3000489999999</v>
      </c>
      <c r="C2563" s="125">
        <f t="shared" si="156"/>
        <v>-9.5405031761505166E-3</v>
      </c>
      <c r="D2563" s="128">
        <f t="shared" si="157"/>
        <v>-9540.5031761505161</v>
      </c>
      <c r="E2563" s="128">
        <f t="shared" ca="1" si="158"/>
        <v>-149167.85559568749</v>
      </c>
      <c r="F2563" s="128">
        <f t="shared" ca="1" si="159"/>
        <v>158104.25348735202</v>
      </c>
    </row>
    <row r="2564" spans="1:6" x14ac:dyDescent="0.3">
      <c r="A2564" s="73">
        <v>40122</v>
      </c>
      <c r="B2564" s="130">
        <v>1066.630005</v>
      </c>
      <c r="C2564" s="125">
        <f t="shared" si="156"/>
        <v>-2.4045921606023035E-2</v>
      </c>
      <c r="D2564" s="128">
        <f t="shared" si="157"/>
        <v>-24045.921606023036</v>
      </c>
      <c r="E2564" s="128">
        <f t="shared" ca="1" si="158"/>
        <v>-149167.85559568749</v>
      </c>
      <c r="F2564" s="128">
        <f t="shared" ca="1" si="159"/>
        <v>158104.25348735202</v>
      </c>
    </row>
    <row r="2565" spans="1:6" x14ac:dyDescent="0.3">
      <c r="A2565" s="73">
        <v>40121</v>
      </c>
      <c r="B2565" s="130">
        <v>1046.5</v>
      </c>
      <c r="C2565" s="125">
        <f t="shared" si="156"/>
        <v>-3.2273000948259689E-2</v>
      </c>
      <c r="D2565" s="128">
        <f t="shared" si="157"/>
        <v>-32273.000948259691</v>
      </c>
      <c r="E2565" s="128">
        <f t="shared" ca="1" si="158"/>
        <v>-149167.85559568749</v>
      </c>
      <c r="F2565" s="128">
        <f t="shared" ca="1" si="159"/>
        <v>158104.25348735202</v>
      </c>
    </row>
    <row r="2566" spans="1:6" x14ac:dyDescent="0.3">
      <c r="A2566" s="73">
        <v>40120</v>
      </c>
      <c r="B2566" s="130">
        <v>1045.410034</v>
      </c>
      <c r="C2566" s="125">
        <f t="shared" si="156"/>
        <v>-4.1840066111337615E-2</v>
      </c>
      <c r="D2566" s="128">
        <f t="shared" si="157"/>
        <v>-41840.066111337612</v>
      </c>
      <c r="E2566" s="128">
        <f t="shared" ca="1" si="158"/>
        <v>-149167.85559568749</v>
      </c>
      <c r="F2566" s="128">
        <f t="shared" ca="1" si="159"/>
        <v>158104.25348735202</v>
      </c>
    </row>
    <row r="2567" spans="1:6" x14ac:dyDescent="0.3">
      <c r="A2567" s="73">
        <v>40119</v>
      </c>
      <c r="B2567" s="130">
        <v>1042.880005</v>
      </c>
      <c r="C2567" s="125">
        <f t="shared" si="156"/>
        <v>-5.0122530349331007E-2</v>
      </c>
      <c r="D2567" s="128">
        <f t="shared" si="157"/>
        <v>-50122.530349331006</v>
      </c>
      <c r="E2567" s="128">
        <f t="shared" ca="1" si="158"/>
        <v>-149167.85559568749</v>
      </c>
      <c r="F2567" s="128">
        <f t="shared" ca="1" si="159"/>
        <v>158104.25348735202</v>
      </c>
    </row>
    <row r="2568" spans="1:6" x14ac:dyDescent="0.3">
      <c r="A2568" s="73">
        <v>40116</v>
      </c>
      <c r="B2568" s="130">
        <v>1036.1899410000001</v>
      </c>
      <c r="C2568" s="125">
        <f t="shared" ref="C2568:C2631" si="160">B2568/B2578-1</f>
        <v>-4.7339392508525147E-2</v>
      </c>
      <c r="D2568" s="128">
        <f t="shared" ref="D2568:D2631" si="161">C2568*$B$5</f>
        <v>-47339.392508525147</v>
      </c>
      <c r="E2568" s="128">
        <f t="shared" ref="E2568:E2631" ca="1" si="162">_xlfn.PERCENTILE.INC(OFFSET(D2568,0,0,Window),1-VaRLevel)</f>
        <v>-149167.85559568749</v>
      </c>
      <c r="F2568" s="128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0">
        <v>1066.1099850000001</v>
      </c>
      <c r="C2569" s="125">
        <f t="shared" si="160"/>
        <v>-2.7768724339429784E-2</v>
      </c>
      <c r="D2569" s="128">
        <f t="shared" si="161"/>
        <v>-27768.724339429784</v>
      </c>
      <c r="E2569" s="128">
        <f t="shared" ca="1" si="162"/>
        <v>-149167.85559568749</v>
      </c>
      <c r="F2569" s="128">
        <f t="shared" ca="1" si="163"/>
        <v>158104.25348735202</v>
      </c>
    </row>
    <row r="2570" spans="1:6" x14ac:dyDescent="0.3">
      <c r="A2570" s="73">
        <v>40114</v>
      </c>
      <c r="B2570" s="130">
        <v>1042.630005</v>
      </c>
      <c r="C2570" s="125">
        <f t="shared" si="160"/>
        <v>-4.5228122282959582E-2</v>
      </c>
      <c r="D2570" s="128">
        <f t="shared" si="161"/>
        <v>-45228.122282959579</v>
      </c>
      <c r="E2570" s="128">
        <f t="shared" ca="1" si="162"/>
        <v>-149167.85559568749</v>
      </c>
      <c r="F2570" s="128">
        <f t="shared" ca="1" si="163"/>
        <v>158104.25348735202</v>
      </c>
    </row>
    <row r="2571" spans="1:6" x14ac:dyDescent="0.3">
      <c r="A2571" s="73">
        <v>40113</v>
      </c>
      <c r="B2571" s="130">
        <v>1063.410034</v>
      </c>
      <c r="C2571" s="125">
        <f t="shared" si="160"/>
        <v>-9.1129320415426207E-3</v>
      </c>
      <c r="D2571" s="128">
        <f t="shared" si="161"/>
        <v>-9112.9320415426209</v>
      </c>
      <c r="E2571" s="128">
        <f t="shared" ca="1" si="162"/>
        <v>-149167.85559568749</v>
      </c>
      <c r="F2571" s="128">
        <f t="shared" ca="1" si="163"/>
        <v>158104.25348735202</v>
      </c>
    </row>
    <row r="2572" spans="1:6" x14ac:dyDescent="0.3">
      <c r="A2572" s="73">
        <v>40112</v>
      </c>
      <c r="B2572" s="130">
        <v>1066.9499510000001</v>
      </c>
      <c r="C2572" s="125">
        <f t="shared" si="160"/>
        <v>-8.585835685672949E-3</v>
      </c>
      <c r="D2572" s="128">
        <f t="shared" si="161"/>
        <v>-8585.8356856729497</v>
      </c>
      <c r="E2572" s="128">
        <f t="shared" ca="1" si="162"/>
        <v>-149167.85559568749</v>
      </c>
      <c r="F2572" s="128">
        <f t="shared" ca="1" si="163"/>
        <v>158104.25348735202</v>
      </c>
    </row>
    <row r="2573" spans="1:6" x14ac:dyDescent="0.3">
      <c r="A2573" s="73">
        <v>40109</v>
      </c>
      <c r="B2573" s="130">
        <v>1079.599976</v>
      </c>
      <c r="C2573" s="125">
        <f t="shared" si="160"/>
        <v>7.5688863878233814E-3</v>
      </c>
      <c r="D2573" s="128">
        <f t="shared" si="161"/>
        <v>7568.8863878233815</v>
      </c>
      <c r="E2573" s="128">
        <f t="shared" ca="1" si="162"/>
        <v>-149167.85559568749</v>
      </c>
      <c r="F2573" s="128">
        <f t="shared" ca="1" si="163"/>
        <v>158104.25348735202</v>
      </c>
    </row>
    <row r="2574" spans="1:6" x14ac:dyDescent="0.3">
      <c r="A2574" s="73">
        <v>40108</v>
      </c>
      <c r="B2574" s="130">
        <v>1092.910034</v>
      </c>
      <c r="C2574" s="125">
        <f t="shared" si="160"/>
        <v>2.5744316659989996E-2</v>
      </c>
      <c r="D2574" s="128">
        <f t="shared" si="161"/>
        <v>25744.316659989996</v>
      </c>
      <c r="E2574" s="128">
        <f t="shared" ca="1" si="162"/>
        <v>-152934.46776457177</v>
      </c>
      <c r="F2574" s="128">
        <f t="shared" ca="1" si="163"/>
        <v>158605.17788056462</v>
      </c>
    </row>
    <row r="2575" spans="1:6" x14ac:dyDescent="0.3">
      <c r="A2575" s="73">
        <v>40107</v>
      </c>
      <c r="B2575" s="130">
        <v>1081.400024</v>
      </c>
      <c r="C2575" s="125">
        <f t="shared" si="160"/>
        <v>2.2523184053234724E-2</v>
      </c>
      <c r="D2575" s="128">
        <f t="shared" si="161"/>
        <v>22523.184053234723</v>
      </c>
      <c r="E2575" s="128">
        <f t="shared" ca="1" si="162"/>
        <v>-152934.46776457177</v>
      </c>
      <c r="F2575" s="128">
        <f t="shared" ca="1" si="163"/>
        <v>158605.17788056462</v>
      </c>
    </row>
    <row r="2576" spans="1:6" x14ac:dyDescent="0.3">
      <c r="A2576" s="73">
        <v>40106</v>
      </c>
      <c r="B2576" s="130">
        <v>1091.0600589999999</v>
      </c>
      <c r="C2576" s="125">
        <f t="shared" si="160"/>
        <v>3.4454726372105338E-2</v>
      </c>
      <c r="D2576" s="128">
        <f t="shared" si="161"/>
        <v>34454.726372105339</v>
      </c>
      <c r="E2576" s="128">
        <f t="shared" ca="1" si="162"/>
        <v>-152934.46776457177</v>
      </c>
      <c r="F2576" s="128">
        <f t="shared" ca="1" si="163"/>
        <v>158605.17788056462</v>
      </c>
    </row>
    <row r="2577" spans="1:6" x14ac:dyDescent="0.3">
      <c r="A2577" s="73">
        <v>40105</v>
      </c>
      <c r="B2577" s="130">
        <v>1097.910034</v>
      </c>
      <c r="C2577" s="125">
        <f t="shared" si="160"/>
        <v>5.5216034401539105E-2</v>
      </c>
      <c r="D2577" s="128">
        <f t="shared" si="161"/>
        <v>55216.034401539102</v>
      </c>
      <c r="E2577" s="128">
        <f t="shared" ca="1" si="162"/>
        <v>-152934.46776457177</v>
      </c>
      <c r="F2577" s="128">
        <f t="shared" ca="1" si="163"/>
        <v>158605.17788056462</v>
      </c>
    </row>
    <row r="2578" spans="1:6" x14ac:dyDescent="0.3">
      <c r="A2578" s="73">
        <v>40102</v>
      </c>
      <c r="B2578" s="130">
        <v>1087.6800539999999</v>
      </c>
      <c r="C2578" s="125">
        <f t="shared" si="160"/>
        <v>6.0933950484704624E-2</v>
      </c>
      <c r="D2578" s="128">
        <f t="shared" si="161"/>
        <v>60933.950484704626</v>
      </c>
      <c r="E2578" s="128">
        <f t="shared" ca="1" si="162"/>
        <v>-152934.46776457177</v>
      </c>
      <c r="F2578" s="128">
        <f t="shared" ca="1" si="163"/>
        <v>158605.17788056462</v>
      </c>
    </row>
    <row r="2579" spans="1:6" x14ac:dyDescent="0.3">
      <c r="A2579" s="73">
        <v>40101</v>
      </c>
      <c r="B2579" s="130">
        <v>1096.5600589999999</v>
      </c>
      <c r="C2579" s="125">
        <f t="shared" si="160"/>
        <v>6.477650585486816E-2</v>
      </c>
      <c r="D2579" s="128">
        <f t="shared" si="161"/>
        <v>64776.505854868163</v>
      </c>
      <c r="E2579" s="128">
        <f t="shared" ca="1" si="162"/>
        <v>-152934.46776457177</v>
      </c>
      <c r="F2579" s="128">
        <f t="shared" ca="1" si="163"/>
        <v>158605.17788056462</v>
      </c>
    </row>
    <row r="2580" spans="1:6" x14ac:dyDescent="0.3">
      <c r="A2580" s="73">
        <v>40100</v>
      </c>
      <c r="B2580" s="130">
        <v>1092.0200199999999</v>
      </c>
      <c r="C2580" s="125">
        <f t="shared" si="160"/>
        <v>3.3053378603651984E-2</v>
      </c>
      <c r="D2580" s="128">
        <f t="shared" si="161"/>
        <v>33053.378603651981</v>
      </c>
      <c r="E2580" s="128">
        <f t="shared" ca="1" si="162"/>
        <v>-152934.46776457177</v>
      </c>
      <c r="F2580" s="128">
        <f t="shared" ca="1" si="163"/>
        <v>158605.17788056462</v>
      </c>
    </row>
    <row r="2581" spans="1:6" x14ac:dyDescent="0.3">
      <c r="A2581" s="73">
        <v>40099</v>
      </c>
      <c r="B2581" s="130">
        <v>1073.1899410000001</v>
      </c>
      <c r="C2581" s="125">
        <f t="shared" si="160"/>
        <v>1.186105748382138E-2</v>
      </c>
      <c r="D2581" s="128">
        <f t="shared" si="161"/>
        <v>11861.05748382138</v>
      </c>
      <c r="E2581" s="128">
        <f t="shared" ca="1" si="162"/>
        <v>-152934.46776457177</v>
      </c>
      <c r="F2581" s="128">
        <f t="shared" ca="1" si="163"/>
        <v>158605.17788056462</v>
      </c>
    </row>
    <row r="2582" spans="1:6" x14ac:dyDescent="0.3">
      <c r="A2582" s="73">
        <v>40098</v>
      </c>
      <c r="B2582" s="130">
        <v>1076.1899410000001</v>
      </c>
      <c r="C2582" s="125">
        <f t="shared" si="160"/>
        <v>1.2427290493279175E-2</v>
      </c>
      <c r="D2582" s="128">
        <f t="shared" si="161"/>
        <v>12427.290493279175</v>
      </c>
      <c r="E2582" s="128">
        <f t="shared" ca="1" si="162"/>
        <v>-153680.377873049</v>
      </c>
      <c r="F2582" s="128">
        <f t="shared" ca="1" si="163"/>
        <v>180157.51332057407</v>
      </c>
    </row>
    <row r="2583" spans="1:6" x14ac:dyDescent="0.3">
      <c r="A2583" s="73">
        <v>40095</v>
      </c>
      <c r="B2583" s="130">
        <v>1071.48999</v>
      </c>
      <c r="C2583" s="125">
        <f t="shared" si="160"/>
        <v>2.5957970154742771E-2</v>
      </c>
      <c r="D2583" s="128">
        <f t="shared" si="161"/>
        <v>25957.970154742772</v>
      </c>
      <c r="E2583" s="128">
        <f t="shared" ca="1" si="162"/>
        <v>-153680.377873049</v>
      </c>
      <c r="F2583" s="128">
        <f t="shared" ca="1" si="163"/>
        <v>180157.51332057407</v>
      </c>
    </row>
    <row r="2584" spans="1:6" x14ac:dyDescent="0.3">
      <c r="A2584" s="73">
        <v>40094</v>
      </c>
      <c r="B2584" s="130">
        <v>1065.4799800000001</v>
      </c>
      <c r="C2584" s="125">
        <f t="shared" si="160"/>
        <v>1.3989560701862302E-2</v>
      </c>
      <c r="D2584" s="128">
        <f t="shared" si="161"/>
        <v>13989.560701862303</v>
      </c>
      <c r="E2584" s="128">
        <f t="shared" ca="1" si="162"/>
        <v>-153680.377873049</v>
      </c>
      <c r="F2584" s="128">
        <f t="shared" ca="1" si="163"/>
        <v>180157.51332057407</v>
      </c>
    </row>
    <row r="2585" spans="1:6" x14ac:dyDescent="0.3">
      <c r="A2585" s="73">
        <v>40093</v>
      </c>
      <c r="B2585" s="130">
        <v>1057.579956</v>
      </c>
      <c r="C2585" s="125">
        <f t="shared" si="160"/>
        <v>-3.1012650140981313E-3</v>
      </c>
      <c r="D2585" s="128">
        <f t="shared" si="161"/>
        <v>-3101.2650140981314</v>
      </c>
      <c r="E2585" s="128">
        <f t="shared" ca="1" si="162"/>
        <v>-161334.85578398858</v>
      </c>
      <c r="F2585" s="128">
        <f t="shared" ca="1" si="163"/>
        <v>215134.70711444967</v>
      </c>
    </row>
    <row r="2586" spans="1:6" x14ac:dyDescent="0.3">
      <c r="A2586" s="73">
        <v>40092</v>
      </c>
      <c r="B2586" s="130">
        <v>1054.719971</v>
      </c>
      <c r="C2586" s="125">
        <f t="shared" si="160"/>
        <v>-1.5807310585961409E-2</v>
      </c>
      <c r="D2586" s="128">
        <f t="shared" si="161"/>
        <v>-15807.31058596141</v>
      </c>
      <c r="E2586" s="128">
        <f t="shared" ca="1" si="162"/>
        <v>-193775.37320787061</v>
      </c>
      <c r="F2586" s="128">
        <f t="shared" ca="1" si="163"/>
        <v>241476.62481038526</v>
      </c>
    </row>
    <row r="2587" spans="1:6" x14ac:dyDescent="0.3">
      <c r="A2587" s="73">
        <v>40091</v>
      </c>
      <c r="B2587" s="130">
        <v>1040.459961</v>
      </c>
      <c r="C2587" s="125">
        <f t="shared" si="160"/>
        <v>-2.27303291446741E-2</v>
      </c>
      <c r="D2587" s="128">
        <f t="shared" si="161"/>
        <v>-22730.329144674099</v>
      </c>
      <c r="E2587" s="128">
        <f t="shared" ca="1" si="162"/>
        <v>-194251.87393978122</v>
      </c>
      <c r="F2587" s="128">
        <f t="shared" ca="1" si="163"/>
        <v>241476.62481038526</v>
      </c>
    </row>
    <row r="2588" spans="1:6" x14ac:dyDescent="0.3">
      <c r="A2588" s="73">
        <v>40088</v>
      </c>
      <c r="B2588" s="130">
        <v>1025.209961</v>
      </c>
      <c r="C2588" s="125">
        <f t="shared" si="160"/>
        <v>-4.0335192383764373E-2</v>
      </c>
      <c r="D2588" s="128">
        <f t="shared" si="161"/>
        <v>-40335.19238376437</v>
      </c>
      <c r="E2588" s="128">
        <f t="shared" ca="1" si="162"/>
        <v>-194251.87393978122</v>
      </c>
      <c r="F2588" s="128">
        <f t="shared" ca="1" si="163"/>
        <v>241476.62481038526</v>
      </c>
    </row>
    <row r="2589" spans="1:6" x14ac:dyDescent="0.3">
      <c r="A2589" s="73">
        <v>40087</v>
      </c>
      <c r="B2589" s="130">
        <v>1029.849976</v>
      </c>
      <c r="C2589" s="125">
        <f t="shared" si="160"/>
        <v>-3.3449412321555516E-2</v>
      </c>
      <c r="D2589" s="128">
        <f t="shared" si="161"/>
        <v>-33449.412321555516</v>
      </c>
      <c r="E2589" s="128">
        <f t="shared" ca="1" si="162"/>
        <v>-194251.87393978122</v>
      </c>
      <c r="F2589" s="128">
        <f t="shared" ca="1" si="163"/>
        <v>241476.62481038526</v>
      </c>
    </row>
    <row r="2590" spans="1:6" x14ac:dyDescent="0.3">
      <c r="A2590" s="73">
        <v>40086</v>
      </c>
      <c r="B2590" s="130">
        <v>1057.079956</v>
      </c>
      <c r="C2590" s="125">
        <f t="shared" si="160"/>
        <v>-1.0928603138884219E-2</v>
      </c>
      <c r="D2590" s="128">
        <f t="shared" si="161"/>
        <v>-10928.603138884218</v>
      </c>
      <c r="E2590" s="128">
        <f t="shared" ca="1" si="162"/>
        <v>-194251.87393978122</v>
      </c>
      <c r="F2590" s="128">
        <f t="shared" ca="1" si="163"/>
        <v>241476.62481038526</v>
      </c>
    </row>
    <row r="2591" spans="1:6" x14ac:dyDescent="0.3">
      <c r="A2591" s="73">
        <v>40085</v>
      </c>
      <c r="B2591" s="130">
        <v>1060.6099850000001</v>
      </c>
      <c r="C2591" s="125">
        <f t="shared" si="160"/>
        <v>7.58099233547882E-3</v>
      </c>
      <c r="D2591" s="128">
        <f t="shared" si="161"/>
        <v>7580.9923354788198</v>
      </c>
      <c r="E2591" s="128">
        <f t="shared" ca="1" si="162"/>
        <v>-194251.87393978122</v>
      </c>
      <c r="F2591" s="128">
        <f t="shared" ca="1" si="163"/>
        <v>241476.62481038526</v>
      </c>
    </row>
    <row r="2592" spans="1:6" x14ac:dyDescent="0.3">
      <c r="A2592" s="73">
        <v>40084</v>
      </c>
      <c r="B2592" s="130">
        <v>1062.9799800000001</v>
      </c>
      <c r="C2592" s="125">
        <f t="shared" si="160"/>
        <v>1.2998660531338357E-2</v>
      </c>
      <c r="D2592" s="128">
        <f t="shared" si="161"/>
        <v>12998.660531338357</v>
      </c>
      <c r="E2592" s="128">
        <f t="shared" ca="1" si="162"/>
        <v>-194251.87393978122</v>
      </c>
      <c r="F2592" s="128">
        <f t="shared" ca="1" si="163"/>
        <v>241476.62481038526</v>
      </c>
    </row>
    <row r="2593" spans="1:6" x14ac:dyDescent="0.3">
      <c r="A2593" s="73">
        <v>40081</v>
      </c>
      <c r="B2593" s="130">
        <v>1044.380005</v>
      </c>
      <c r="C2593" s="125">
        <f t="shared" si="160"/>
        <v>1.5824087075735349E-3</v>
      </c>
      <c r="D2593" s="128">
        <f t="shared" si="161"/>
        <v>1582.4087075735349</v>
      </c>
      <c r="E2593" s="128">
        <f t="shared" ca="1" si="162"/>
        <v>-194251.87393978122</v>
      </c>
      <c r="F2593" s="128">
        <f t="shared" ca="1" si="163"/>
        <v>241476.62481038526</v>
      </c>
    </row>
    <row r="2594" spans="1:6" x14ac:dyDescent="0.3">
      <c r="A2594" s="73">
        <v>40080</v>
      </c>
      <c r="B2594" s="130">
        <v>1050.780029</v>
      </c>
      <c r="C2594" s="125">
        <f t="shared" si="160"/>
        <v>6.3593137937540956E-3</v>
      </c>
      <c r="D2594" s="128">
        <f t="shared" si="161"/>
        <v>6359.313793754096</v>
      </c>
      <c r="E2594" s="128">
        <f t="shared" ca="1" si="162"/>
        <v>-194251.87393978122</v>
      </c>
      <c r="F2594" s="128">
        <f t="shared" ca="1" si="163"/>
        <v>241476.62481038526</v>
      </c>
    </row>
    <row r="2595" spans="1:6" x14ac:dyDescent="0.3">
      <c r="A2595" s="73">
        <v>40079</v>
      </c>
      <c r="B2595" s="130">
        <v>1060.869995</v>
      </c>
      <c r="C2595" s="125">
        <f t="shared" si="160"/>
        <v>2.6611959059252621E-2</v>
      </c>
      <c r="D2595" s="128">
        <f t="shared" si="161"/>
        <v>26611.959059252622</v>
      </c>
      <c r="E2595" s="128">
        <f t="shared" ca="1" si="162"/>
        <v>-194251.87393978122</v>
      </c>
      <c r="F2595" s="128">
        <f t="shared" ca="1" si="163"/>
        <v>241476.62481038526</v>
      </c>
    </row>
    <row r="2596" spans="1:6" x14ac:dyDescent="0.3">
      <c r="A2596" s="73">
        <v>40078</v>
      </c>
      <c r="B2596" s="130">
        <v>1071.660034</v>
      </c>
      <c r="C2596" s="125">
        <f t="shared" si="160"/>
        <v>4.5124312040428771E-2</v>
      </c>
      <c r="D2596" s="128">
        <f t="shared" si="161"/>
        <v>45124.312040428769</v>
      </c>
      <c r="E2596" s="128">
        <f t="shared" ca="1" si="162"/>
        <v>-194251.87393978122</v>
      </c>
      <c r="F2596" s="128">
        <f t="shared" ca="1" si="163"/>
        <v>241476.62481038526</v>
      </c>
    </row>
    <row r="2597" spans="1:6" x14ac:dyDescent="0.3">
      <c r="A2597" s="73">
        <v>40077</v>
      </c>
      <c r="B2597" s="130">
        <v>1064.660034</v>
      </c>
      <c r="C2597" s="125">
        <f t="shared" si="160"/>
        <v>4.7481315289697346E-2</v>
      </c>
      <c r="D2597" s="128">
        <f t="shared" si="161"/>
        <v>47481.315289697348</v>
      </c>
      <c r="E2597" s="128">
        <f t="shared" ca="1" si="162"/>
        <v>-194251.87393978122</v>
      </c>
      <c r="F2597" s="128">
        <f t="shared" ca="1" si="163"/>
        <v>241476.62481038526</v>
      </c>
    </row>
    <row r="2598" spans="1:6" x14ac:dyDescent="0.3">
      <c r="A2598" s="73">
        <v>40074</v>
      </c>
      <c r="B2598" s="130">
        <v>1068.3000489999999</v>
      </c>
      <c r="C2598" s="125">
        <f t="shared" si="160"/>
        <v>6.4849945824029476E-2</v>
      </c>
      <c r="D2598" s="128">
        <f t="shared" si="161"/>
        <v>64849.945824029477</v>
      </c>
      <c r="E2598" s="128">
        <f t="shared" ca="1" si="162"/>
        <v>-194251.87393978122</v>
      </c>
      <c r="F2598" s="128">
        <f t="shared" ca="1" si="163"/>
        <v>241476.62481038526</v>
      </c>
    </row>
    <row r="2599" spans="1:6" x14ac:dyDescent="0.3">
      <c r="A2599" s="73">
        <v>40073</v>
      </c>
      <c r="B2599" s="130">
        <v>1065.48999</v>
      </c>
      <c r="C2599" s="125">
        <f t="shared" si="160"/>
        <v>7.1113335008796241E-2</v>
      </c>
      <c r="D2599" s="128">
        <f t="shared" si="161"/>
        <v>71113.335008796246</v>
      </c>
      <c r="E2599" s="128">
        <f t="shared" ca="1" si="162"/>
        <v>-194251.87393978122</v>
      </c>
      <c r="F2599" s="128">
        <f t="shared" ca="1" si="163"/>
        <v>241476.62481038526</v>
      </c>
    </row>
    <row r="2600" spans="1:6" x14ac:dyDescent="0.3">
      <c r="A2600" s="73">
        <v>40072</v>
      </c>
      <c r="B2600" s="130">
        <v>1068.76001</v>
      </c>
      <c r="C2600" s="125">
        <f t="shared" si="160"/>
        <v>7.0858917036287217E-2</v>
      </c>
      <c r="D2600" s="128">
        <f t="shared" si="161"/>
        <v>70858.91703628721</v>
      </c>
      <c r="E2600" s="128">
        <f t="shared" ca="1" si="162"/>
        <v>-194251.87393978122</v>
      </c>
      <c r="F2600" s="128">
        <f t="shared" ca="1" si="163"/>
        <v>241476.62481038526</v>
      </c>
    </row>
    <row r="2601" spans="1:6" x14ac:dyDescent="0.3">
      <c r="A2601" s="73">
        <v>40071</v>
      </c>
      <c r="B2601" s="130">
        <v>1052.630005</v>
      </c>
      <c r="C2601" s="125">
        <f t="shared" si="160"/>
        <v>3.1363298932821637E-2</v>
      </c>
      <c r="D2601" s="128">
        <f t="shared" si="161"/>
        <v>31363.298932821635</v>
      </c>
      <c r="E2601" s="128">
        <f t="shared" ca="1" si="162"/>
        <v>-194251.87393978122</v>
      </c>
      <c r="F2601" s="128">
        <f t="shared" ca="1" si="163"/>
        <v>241476.62481038526</v>
      </c>
    </row>
    <row r="2602" spans="1:6" x14ac:dyDescent="0.3">
      <c r="A2602" s="73">
        <v>40070</v>
      </c>
      <c r="B2602" s="130">
        <v>1049.339966</v>
      </c>
      <c r="C2602" s="125">
        <f t="shared" si="160"/>
        <v>1.9836053889820571E-2</v>
      </c>
      <c r="D2602" s="128">
        <f t="shared" si="161"/>
        <v>19836.05388982057</v>
      </c>
      <c r="E2602" s="128">
        <f t="shared" ca="1" si="162"/>
        <v>-194251.87393978122</v>
      </c>
      <c r="F2602" s="128">
        <f t="shared" ca="1" si="163"/>
        <v>241476.62481038526</v>
      </c>
    </row>
    <row r="2603" spans="1:6" x14ac:dyDescent="0.3">
      <c r="A2603" s="73">
        <v>40067</v>
      </c>
      <c r="B2603" s="130">
        <v>1042.7299800000001</v>
      </c>
      <c r="C2603" s="125">
        <f t="shared" si="160"/>
        <v>1.1396923536769465E-2</v>
      </c>
      <c r="D2603" s="128">
        <f t="shared" si="161"/>
        <v>11396.923536769465</v>
      </c>
      <c r="E2603" s="128">
        <f t="shared" ca="1" si="162"/>
        <v>-194251.87393978122</v>
      </c>
      <c r="F2603" s="128">
        <f t="shared" ca="1" si="163"/>
        <v>241476.62481038526</v>
      </c>
    </row>
    <row r="2604" spans="1:6" x14ac:dyDescent="0.3">
      <c r="A2604" s="73">
        <v>40066</v>
      </c>
      <c r="B2604" s="130">
        <v>1044.1400149999999</v>
      </c>
      <c r="C2604" s="125">
        <f t="shared" si="160"/>
        <v>1.5581858224632539E-2</v>
      </c>
      <c r="D2604" s="128">
        <f t="shared" si="161"/>
        <v>15581.858224632539</v>
      </c>
      <c r="E2604" s="128">
        <f t="shared" ca="1" si="162"/>
        <v>-194251.87393978122</v>
      </c>
      <c r="F2604" s="128">
        <f t="shared" ca="1" si="163"/>
        <v>241476.62481038526</v>
      </c>
    </row>
    <row r="2605" spans="1:6" x14ac:dyDescent="0.3">
      <c r="A2605" s="73">
        <v>40065</v>
      </c>
      <c r="B2605" s="130">
        <v>1033.369995</v>
      </c>
      <c r="C2605" s="125">
        <f t="shared" si="160"/>
        <v>5.2237305447471183E-3</v>
      </c>
      <c r="D2605" s="128">
        <f t="shared" si="161"/>
        <v>5223.7305447471181</v>
      </c>
      <c r="E2605" s="128">
        <f t="shared" ca="1" si="162"/>
        <v>-194251.87393978122</v>
      </c>
      <c r="F2605" s="128">
        <f t="shared" ca="1" si="163"/>
        <v>241476.62481038526</v>
      </c>
    </row>
    <row r="2606" spans="1:6" x14ac:dyDescent="0.3">
      <c r="A2606" s="73">
        <v>40064</v>
      </c>
      <c r="B2606" s="130">
        <v>1025.3900149999999</v>
      </c>
      <c r="C2606" s="125">
        <f t="shared" si="160"/>
        <v>-1.7544488379550582E-4</v>
      </c>
      <c r="D2606" s="128">
        <f t="shared" si="161"/>
        <v>-175.44488379550583</v>
      </c>
      <c r="E2606" s="128">
        <f t="shared" ca="1" si="162"/>
        <v>-194251.87393978122</v>
      </c>
      <c r="F2606" s="128">
        <f t="shared" ca="1" si="163"/>
        <v>241476.62481038526</v>
      </c>
    </row>
    <row r="2607" spans="1:6" x14ac:dyDescent="0.3">
      <c r="A2607" s="73">
        <v>40060</v>
      </c>
      <c r="B2607" s="130">
        <v>1016.400024</v>
      </c>
      <c r="C2607" s="125">
        <f t="shared" si="160"/>
        <v>-9.4822107847825077E-3</v>
      </c>
      <c r="D2607" s="128">
        <f t="shared" si="161"/>
        <v>-9482.2107847825082</v>
      </c>
      <c r="E2607" s="128">
        <f t="shared" ca="1" si="162"/>
        <v>-194251.87393978122</v>
      </c>
      <c r="F2607" s="128">
        <f t="shared" ca="1" si="163"/>
        <v>241476.62481038526</v>
      </c>
    </row>
    <row r="2608" spans="1:6" x14ac:dyDescent="0.3">
      <c r="A2608" s="73">
        <v>40059</v>
      </c>
      <c r="B2608" s="130">
        <v>1003.23999</v>
      </c>
      <c r="C2608" s="125">
        <f t="shared" si="160"/>
        <v>-4.0997895713580368E-3</v>
      </c>
      <c r="D2608" s="128">
        <f t="shared" si="161"/>
        <v>-4099.7895713580365</v>
      </c>
      <c r="E2608" s="128">
        <f t="shared" ca="1" si="162"/>
        <v>-194251.87393978122</v>
      </c>
      <c r="F2608" s="128">
        <f t="shared" ca="1" si="163"/>
        <v>241476.62481038526</v>
      </c>
    </row>
    <row r="2609" spans="1:6" x14ac:dyDescent="0.3">
      <c r="A2609" s="73">
        <v>40058</v>
      </c>
      <c r="B2609" s="130">
        <v>994.75</v>
      </c>
      <c r="C2609" s="125">
        <f t="shared" si="160"/>
        <v>-1.7160969454327324E-3</v>
      </c>
      <c r="D2609" s="128">
        <f t="shared" si="161"/>
        <v>-1716.0969454327324</v>
      </c>
      <c r="E2609" s="128">
        <f t="shared" ca="1" si="162"/>
        <v>-194251.87393978122</v>
      </c>
      <c r="F2609" s="128">
        <f t="shared" ca="1" si="163"/>
        <v>241476.62481038526</v>
      </c>
    </row>
    <row r="2610" spans="1:6" x14ac:dyDescent="0.3">
      <c r="A2610" s="73">
        <v>40057</v>
      </c>
      <c r="B2610" s="130">
        <v>998.03997800000002</v>
      </c>
      <c r="C2610" s="125">
        <f t="shared" si="160"/>
        <v>8.4573596691575048E-3</v>
      </c>
      <c r="D2610" s="128">
        <f t="shared" si="161"/>
        <v>8457.359669157504</v>
      </c>
      <c r="E2610" s="128">
        <f t="shared" ca="1" si="162"/>
        <v>-194251.87393978122</v>
      </c>
      <c r="F2610" s="128">
        <f t="shared" ca="1" si="163"/>
        <v>241476.62481038526</v>
      </c>
    </row>
    <row r="2611" spans="1:6" x14ac:dyDescent="0.3">
      <c r="A2611" s="73">
        <v>40056</v>
      </c>
      <c r="B2611" s="130">
        <v>1020.619995</v>
      </c>
      <c r="C2611" s="125">
        <f t="shared" si="160"/>
        <v>4.173600464895455E-2</v>
      </c>
      <c r="D2611" s="128">
        <f t="shared" si="161"/>
        <v>41736.004648954549</v>
      </c>
      <c r="E2611" s="128">
        <f t="shared" ca="1" si="162"/>
        <v>-194251.87393978122</v>
      </c>
      <c r="F2611" s="128">
        <f t="shared" ca="1" si="163"/>
        <v>241476.62481038526</v>
      </c>
    </row>
    <row r="2612" spans="1:6" x14ac:dyDescent="0.3">
      <c r="A2612" s="73">
        <v>40053</v>
      </c>
      <c r="B2612" s="130">
        <v>1028.9300539999999</v>
      </c>
      <c r="C2612" s="125">
        <f t="shared" si="160"/>
        <v>2.4738844458217057E-2</v>
      </c>
      <c r="D2612" s="128">
        <f t="shared" si="161"/>
        <v>24738.844458217056</v>
      </c>
      <c r="E2612" s="128">
        <f t="shared" ca="1" si="162"/>
        <v>-194251.87393978122</v>
      </c>
      <c r="F2612" s="128">
        <f t="shared" ca="1" si="163"/>
        <v>241476.62481038526</v>
      </c>
    </row>
    <row r="2613" spans="1:6" x14ac:dyDescent="0.3">
      <c r="A2613" s="73">
        <v>40052</v>
      </c>
      <c r="B2613" s="130">
        <v>1030.9799800000001</v>
      </c>
      <c r="C2613" s="125">
        <f t="shared" si="160"/>
        <v>1.8020598146013311E-2</v>
      </c>
      <c r="D2613" s="128">
        <f t="shared" si="161"/>
        <v>18020.598146013312</v>
      </c>
      <c r="E2613" s="128">
        <f t="shared" ca="1" si="162"/>
        <v>-194251.87393978122</v>
      </c>
      <c r="F2613" s="128">
        <f t="shared" ca="1" si="163"/>
        <v>241476.62481038526</v>
      </c>
    </row>
    <row r="2614" spans="1:6" x14ac:dyDescent="0.3">
      <c r="A2614" s="73">
        <v>40051</v>
      </c>
      <c r="B2614" s="130">
        <v>1028.119995</v>
      </c>
      <c r="C2614" s="125">
        <f t="shared" si="160"/>
        <v>2.2181124709798494E-2</v>
      </c>
      <c r="D2614" s="128">
        <f t="shared" si="161"/>
        <v>22181.124709798496</v>
      </c>
      <c r="E2614" s="128">
        <f t="shared" ca="1" si="162"/>
        <v>-194251.87393978122</v>
      </c>
      <c r="F2614" s="128">
        <f t="shared" ca="1" si="163"/>
        <v>241476.62481038526</v>
      </c>
    </row>
    <row r="2615" spans="1:6" x14ac:dyDescent="0.3">
      <c r="A2615" s="73">
        <v>40050</v>
      </c>
      <c r="B2615" s="130">
        <v>1028</v>
      </c>
      <c r="C2615" s="125">
        <f t="shared" si="160"/>
        <v>3.3841227748971248E-2</v>
      </c>
      <c r="D2615" s="128">
        <f t="shared" si="161"/>
        <v>33841.227748971251</v>
      </c>
      <c r="E2615" s="128">
        <f t="shared" ca="1" si="162"/>
        <v>-194251.87393978122</v>
      </c>
      <c r="F2615" s="128">
        <f t="shared" ca="1" si="163"/>
        <v>241476.62481038526</v>
      </c>
    </row>
    <row r="2616" spans="1:6" x14ac:dyDescent="0.3">
      <c r="A2616" s="73">
        <v>40049</v>
      </c>
      <c r="B2616" s="130">
        <v>1025.5699460000001</v>
      </c>
      <c r="C2616" s="125">
        <f t="shared" si="160"/>
        <v>1.8339758157237984E-2</v>
      </c>
      <c r="D2616" s="128">
        <f t="shared" si="161"/>
        <v>18339.758157237986</v>
      </c>
      <c r="E2616" s="128">
        <f t="shared" ca="1" si="162"/>
        <v>-194251.87393978122</v>
      </c>
      <c r="F2616" s="128">
        <f t="shared" ca="1" si="163"/>
        <v>241476.62481038526</v>
      </c>
    </row>
    <row r="2617" spans="1:6" x14ac:dyDescent="0.3">
      <c r="A2617" s="73">
        <v>40046</v>
      </c>
      <c r="B2617" s="130">
        <v>1026.130005</v>
      </c>
      <c r="C2617" s="125">
        <f t="shared" si="160"/>
        <v>1.5487714066338976E-2</v>
      </c>
      <c r="D2617" s="128">
        <f t="shared" si="161"/>
        <v>15487.714066338976</v>
      </c>
      <c r="E2617" s="128">
        <f t="shared" ca="1" si="162"/>
        <v>-194251.87393978122</v>
      </c>
      <c r="F2617" s="128">
        <f t="shared" ca="1" si="163"/>
        <v>241476.62481038526</v>
      </c>
    </row>
    <row r="2618" spans="1:6" x14ac:dyDescent="0.3">
      <c r="A2618" s="73">
        <v>40045</v>
      </c>
      <c r="B2618" s="130">
        <v>1007.369995</v>
      </c>
      <c r="C2618" s="125">
        <f t="shared" si="160"/>
        <v>1.0320112553213523E-2</v>
      </c>
      <c r="D2618" s="128">
        <f t="shared" si="161"/>
        <v>10320.112553213523</v>
      </c>
      <c r="E2618" s="128">
        <f t="shared" ca="1" si="162"/>
        <v>-194251.87393978122</v>
      </c>
      <c r="F2618" s="128">
        <f t="shared" ca="1" si="163"/>
        <v>241476.62481038526</v>
      </c>
    </row>
    <row r="2619" spans="1:6" x14ac:dyDescent="0.3">
      <c r="A2619" s="73">
        <v>40044</v>
      </c>
      <c r="B2619" s="130">
        <v>996.46002199999998</v>
      </c>
      <c r="C2619" s="125">
        <f t="shared" si="160"/>
        <v>-6.2429683072503517E-3</v>
      </c>
      <c r="D2619" s="128">
        <f t="shared" si="161"/>
        <v>-6242.9683072503512</v>
      </c>
      <c r="E2619" s="128">
        <f t="shared" ca="1" si="162"/>
        <v>-194251.87393978122</v>
      </c>
      <c r="F2619" s="128">
        <f t="shared" ca="1" si="163"/>
        <v>241476.62481038526</v>
      </c>
    </row>
    <row r="2620" spans="1:6" x14ac:dyDescent="0.3">
      <c r="A2620" s="73">
        <v>40043</v>
      </c>
      <c r="B2620" s="130">
        <v>989.669983</v>
      </c>
      <c r="C2620" s="125">
        <f t="shared" si="160"/>
        <v>-1.5890260645983978E-2</v>
      </c>
      <c r="D2620" s="128">
        <f t="shared" si="161"/>
        <v>-15890.260645983977</v>
      </c>
      <c r="E2620" s="128">
        <f t="shared" ca="1" si="162"/>
        <v>-194251.87393978122</v>
      </c>
      <c r="F2620" s="128">
        <f t="shared" ca="1" si="163"/>
        <v>241476.62481038526</v>
      </c>
    </row>
    <row r="2621" spans="1:6" x14ac:dyDescent="0.3">
      <c r="A2621" s="73">
        <v>40042</v>
      </c>
      <c r="B2621" s="130">
        <v>979.72997999999995</v>
      </c>
      <c r="C2621" s="125">
        <f t="shared" si="160"/>
        <v>-2.2839955802040901E-2</v>
      </c>
      <c r="D2621" s="128">
        <f t="shared" si="161"/>
        <v>-22839.955802040902</v>
      </c>
      <c r="E2621" s="128">
        <f t="shared" ca="1" si="162"/>
        <v>-194251.87393978122</v>
      </c>
      <c r="F2621" s="128">
        <f t="shared" ca="1" si="163"/>
        <v>241476.62481038526</v>
      </c>
    </row>
    <row r="2622" spans="1:6" x14ac:dyDescent="0.3">
      <c r="A2622" s="73">
        <v>40039</v>
      </c>
      <c r="B2622" s="130">
        <v>1004.090027</v>
      </c>
      <c r="C2622" s="125">
        <f t="shared" si="160"/>
        <v>1.6820641771390754E-2</v>
      </c>
      <c r="D2622" s="128">
        <f t="shared" si="161"/>
        <v>16820.641771390754</v>
      </c>
      <c r="E2622" s="128">
        <f t="shared" ca="1" si="162"/>
        <v>-194251.87393978122</v>
      </c>
      <c r="F2622" s="128">
        <f t="shared" ca="1" si="163"/>
        <v>241476.62481038526</v>
      </c>
    </row>
    <row r="2623" spans="1:6" x14ac:dyDescent="0.3">
      <c r="A2623" s="73">
        <v>40038</v>
      </c>
      <c r="B2623" s="130">
        <v>1012.72998</v>
      </c>
      <c r="C2623" s="125">
        <f t="shared" si="160"/>
        <v>2.6328837091461832E-2</v>
      </c>
      <c r="D2623" s="128">
        <f t="shared" si="161"/>
        <v>26328.837091461832</v>
      </c>
      <c r="E2623" s="128">
        <f t="shared" ca="1" si="162"/>
        <v>-194251.87393978122</v>
      </c>
      <c r="F2623" s="128">
        <f t="shared" ca="1" si="163"/>
        <v>241476.62481038526</v>
      </c>
    </row>
    <row r="2624" spans="1:6" x14ac:dyDescent="0.3">
      <c r="A2624" s="73">
        <v>40037</v>
      </c>
      <c r="B2624" s="130">
        <v>1005.809998</v>
      </c>
      <c r="C2624" s="125">
        <f t="shared" si="160"/>
        <v>3.1441289284119378E-2</v>
      </c>
      <c r="D2624" s="128">
        <f t="shared" si="161"/>
        <v>31441.289284119379</v>
      </c>
      <c r="E2624" s="128">
        <f t="shared" ca="1" si="162"/>
        <v>-194251.87393978122</v>
      </c>
      <c r="F2624" s="128">
        <f t="shared" ca="1" si="163"/>
        <v>241476.62481038526</v>
      </c>
    </row>
    <row r="2625" spans="1:6" x14ac:dyDescent="0.3">
      <c r="A2625" s="73">
        <v>40036</v>
      </c>
      <c r="B2625" s="130">
        <v>994.34997599999997</v>
      </c>
      <c r="C2625" s="125">
        <f t="shared" si="160"/>
        <v>1.5036423383742781E-2</v>
      </c>
      <c r="D2625" s="128">
        <f t="shared" si="161"/>
        <v>15036.42338374278</v>
      </c>
      <c r="E2625" s="128">
        <f t="shared" ca="1" si="162"/>
        <v>-194251.87393978122</v>
      </c>
      <c r="F2625" s="128">
        <f t="shared" ca="1" si="163"/>
        <v>241476.62481038526</v>
      </c>
    </row>
    <row r="2626" spans="1:6" x14ac:dyDescent="0.3">
      <c r="A2626" s="73">
        <v>40035</v>
      </c>
      <c r="B2626" s="130">
        <v>1007.099976</v>
      </c>
      <c r="C2626" s="125">
        <f t="shared" si="160"/>
        <v>2.5372114253604083E-2</v>
      </c>
      <c r="D2626" s="128">
        <f t="shared" si="161"/>
        <v>25372.114253604082</v>
      </c>
      <c r="E2626" s="128">
        <f t="shared" ca="1" si="162"/>
        <v>-194251.87393978122</v>
      </c>
      <c r="F2626" s="128">
        <f t="shared" ca="1" si="163"/>
        <v>241476.62481038526</v>
      </c>
    </row>
    <row r="2627" spans="1:6" x14ac:dyDescent="0.3">
      <c r="A2627" s="73">
        <v>40032</v>
      </c>
      <c r="B2627" s="130">
        <v>1010.47998</v>
      </c>
      <c r="C2627" s="125">
        <f t="shared" si="160"/>
        <v>3.1881185467790063E-2</v>
      </c>
      <c r="D2627" s="128">
        <f t="shared" si="161"/>
        <v>31881.185467790063</v>
      </c>
      <c r="E2627" s="128">
        <f t="shared" ca="1" si="162"/>
        <v>-194251.87393978122</v>
      </c>
      <c r="F2627" s="128">
        <f t="shared" ca="1" si="163"/>
        <v>241476.62481038526</v>
      </c>
    </row>
    <row r="2628" spans="1:6" x14ac:dyDescent="0.3">
      <c r="A2628" s="73">
        <v>40031</v>
      </c>
      <c r="B2628" s="130">
        <v>997.080017</v>
      </c>
      <c r="C2628" s="125">
        <f t="shared" si="160"/>
        <v>2.1294942556503438E-2</v>
      </c>
      <c r="D2628" s="128">
        <f t="shared" si="161"/>
        <v>21294.942556503436</v>
      </c>
      <c r="E2628" s="128">
        <f t="shared" ca="1" si="162"/>
        <v>-194251.87393978122</v>
      </c>
      <c r="F2628" s="128">
        <f t="shared" ca="1" si="163"/>
        <v>241476.62481038526</v>
      </c>
    </row>
    <row r="2629" spans="1:6" x14ac:dyDescent="0.3">
      <c r="A2629" s="73">
        <v>40030</v>
      </c>
      <c r="B2629" s="130">
        <v>1002.719971</v>
      </c>
      <c r="C2629" s="125">
        <f t="shared" si="160"/>
        <v>5.0992027464500156E-2</v>
      </c>
      <c r="D2629" s="128">
        <f t="shared" si="161"/>
        <v>50992.027464500155</v>
      </c>
      <c r="E2629" s="128">
        <f t="shared" ca="1" si="162"/>
        <v>-194251.87393978122</v>
      </c>
      <c r="F2629" s="128">
        <f t="shared" ca="1" si="163"/>
        <v>241476.62481038526</v>
      </c>
    </row>
    <row r="2630" spans="1:6" x14ac:dyDescent="0.3">
      <c r="A2630" s="73">
        <v>40029</v>
      </c>
      <c r="B2630" s="130">
        <v>1005.650024</v>
      </c>
      <c r="C2630" s="125">
        <f t="shared" si="160"/>
        <v>5.3499974952859297E-2</v>
      </c>
      <c r="D2630" s="128">
        <f t="shared" si="161"/>
        <v>53499.974952859295</v>
      </c>
      <c r="E2630" s="128">
        <f t="shared" ca="1" si="162"/>
        <v>-194251.87393978122</v>
      </c>
      <c r="F2630" s="128">
        <f t="shared" ca="1" si="163"/>
        <v>241476.62481038526</v>
      </c>
    </row>
    <row r="2631" spans="1:6" x14ac:dyDescent="0.3">
      <c r="A2631" s="73">
        <v>40028</v>
      </c>
      <c r="B2631" s="130">
        <v>1002.630005</v>
      </c>
      <c r="C2631" s="125">
        <f t="shared" si="160"/>
        <v>5.4146120645200302E-2</v>
      </c>
      <c r="D2631" s="128">
        <f t="shared" si="161"/>
        <v>54146.120645200303</v>
      </c>
      <c r="E2631" s="128">
        <f t="shared" ca="1" si="162"/>
        <v>-194251.87393978122</v>
      </c>
      <c r="F2631" s="128">
        <f t="shared" ca="1" si="163"/>
        <v>241476.62481038526</v>
      </c>
    </row>
    <row r="2632" spans="1:6" x14ac:dyDescent="0.3">
      <c r="A2632" s="73">
        <v>40025</v>
      </c>
      <c r="B2632" s="130">
        <v>987.47997999999995</v>
      </c>
      <c r="C2632" s="125">
        <f t="shared" ref="C2632:C2695" si="164">B2632/B2642-1</f>
        <v>5.0086108540770224E-2</v>
      </c>
      <c r="D2632" s="128">
        <f t="shared" ref="D2632:D2695" si="165">C2632*$B$5</f>
        <v>50086.108540770227</v>
      </c>
      <c r="E2632" s="128">
        <f t="shared" ref="E2632:E2695" ca="1" si="166">_xlfn.PERCENTILE.INC(OFFSET(D2632,0,0,Window),1-VaRLevel)</f>
        <v>-194251.87393978122</v>
      </c>
      <c r="F2632" s="128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0">
        <v>986.75</v>
      </c>
      <c r="C2633" s="125">
        <f t="shared" si="164"/>
        <v>4.890831737683432E-2</v>
      </c>
      <c r="D2633" s="128">
        <f t="shared" si="165"/>
        <v>48908.317376834319</v>
      </c>
      <c r="E2633" s="128">
        <f t="shared" ca="1" si="166"/>
        <v>-194251.87393978122</v>
      </c>
      <c r="F2633" s="128">
        <f t="shared" ca="1" si="167"/>
        <v>241476.62481038526</v>
      </c>
    </row>
    <row r="2634" spans="1:6" x14ac:dyDescent="0.3">
      <c r="A2634" s="73">
        <v>40023</v>
      </c>
      <c r="B2634" s="130">
        <v>975.15002400000003</v>
      </c>
      <c r="C2634" s="125">
        <f t="shared" si="164"/>
        <v>4.5535479820247415E-2</v>
      </c>
      <c r="D2634" s="128">
        <f t="shared" si="165"/>
        <v>45535.479820247412</v>
      </c>
      <c r="E2634" s="128">
        <f t="shared" ca="1" si="166"/>
        <v>-194251.87393978122</v>
      </c>
      <c r="F2634" s="128">
        <f t="shared" ca="1" si="167"/>
        <v>241476.62481038526</v>
      </c>
    </row>
    <row r="2635" spans="1:6" x14ac:dyDescent="0.3">
      <c r="A2635" s="73">
        <v>40022</v>
      </c>
      <c r="B2635" s="130">
        <v>979.61999500000002</v>
      </c>
      <c r="C2635" s="125">
        <f t="shared" si="164"/>
        <v>8.1449224808874732E-2</v>
      </c>
      <c r="D2635" s="128">
        <f t="shared" si="165"/>
        <v>81449.224808874729</v>
      </c>
      <c r="E2635" s="128">
        <f t="shared" ca="1" si="166"/>
        <v>-194251.87393978122</v>
      </c>
      <c r="F2635" s="128">
        <f t="shared" ca="1" si="167"/>
        <v>241476.62481038526</v>
      </c>
    </row>
    <row r="2636" spans="1:6" x14ac:dyDescent="0.3">
      <c r="A2636" s="73">
        <v>40021</v>
      </c>
      <c r="B2636" s="130">
        <v>982.17999299999997</v>
      </c>
      <c r="C2636" s="125">
        <f t="shared" si="164"/>
        <v>9.0039405227759772E-2</v>
      </c>
      <c r="D2636" s="128">
        <f t="shared" si="165"/>
        <v>90039.405227759766</v>
      </c>
      <c r="E2636" s="128">
        <f t="shared" ca="1" si="166"/>
        <v>-194251.87393978122</v>
      </c>
      <c r="F2636" s="128">
        <f t="shared" ca="1" si="167"/>
        <v>241476.62481038526</v>
      </c>
    </row>
    <row r="2637" spans="1:6" x14ac:dyDescent="0.3">
      <c r="A2637" s="73">
        <v>40018</v>
      </c>
      <c r="B2637" s="130">
        <v>979.26000999999997</v>
      </c>
      <c r="C2637" s="125">
        <f t="shared" si="164"/>
        <v>0.1138966983614671</v>
      </c>
      <c r="D2637" s="128">
        <f t="shared" si="165"/>
        <v>113896.69836146709</v>
      </c>
      <c r="E2637" s="128">
        <f t="shared" ca="1" si="166"/>
        <v>-194251.87393978122</v>
      </c>
      <c r="F2637" s="128">
        <f t="shared" ca="1" si="167"/>
        <v>241476.62481038526</v>
      </c>
    </row>
    <row r="2638" spans="1:6" x14ac:dyDescent="0.3">
      <c r="A2638" s="73">
        <v>40017</v>
      </c>
      <c r="B2638" s="130">
        <v>976.28997800000002</v>
      </c>
      <c r="C2638" s="125">
        <f t="shared" si="164"/>
        <v>0.10605200723066588</v>
      </c>
      <c r="D2638" s="128">
        <f t="shared" si="165"/>
        <v>106052.00723066588</v>
      </c>
      <c r="E2638" s="128">
        <f t="shared" ca="1" si="166"/>
        <v>-194251.87393978122</v>
      </c>
      <c r="F2638" s="128">
        <f t="shared" ca="1" si="167"/>
        <v>241476.62481038526</v>
      </c>
    </row>
    <row r="2639" spans="1:6" x14ac:dyDescent="0.3">
      <c r="A2639" s="73">
        <v>40016</v>
      </c>
      <c r="B2639" s="130">
        <v>954.07000700000003</v>
      </c>
      <c r="C2639" s="125">
        <f t="shared" si="164"/>
        <v>8.4712821375944491E-2</v>
      </c>
      <c r="D2639" s="128">
        <f t="shared" si="165"/>
        <v>84712.821375944492</v>
      </c>
      <c r="E2639" s="128">
        <f t="shared" ca="1" si="166"/>
        <v>-194251.87393978122</v>
      </c>
      <c r="F2639" s="128">
        <f t="shared" ca="1" si="167"/>
        <v>241476.62481038526</v>
      </c>
    </row>
    <row r="2640" spans="1:6" x14ac:dyDescent="0.3">
      <c r="A2640" s="73">
        <v>40015</v>
      </c>
      <c r="B2640" s="130">
        <v>954.580017</v>
      </c>
      <c r="C2640" s="125">
        <f t="shared" si="164"/>
        <v>8.3481817394444269E-2</v>
      </c>
      <c r="D2640" s="128">
        <f t="shared" si="165"/>
        <v>83481.817394444268</v>
      </c>
      <c r="E2640" s="128">
        <f t="shared" ca="1" si="166"/>
        <v>-194251.87393978122</v>
      </c>
      <c r="F2640" s="128">
        <f t="shared" ca="1" si="167"/>
        <v>241476.62481038526</v>
      </c>
    </row>
    <row r="2641" spans="1:6" x14ac:dyDescent="0.3">
      <c r="A2641" s="73">
        <v>40014</v>
      </c>
      <c r="B2641" s="130">
        <v>951.13000499999998</v>
      </c>
      <c r="C2641" s="125">
        <f t="shared" si="164"/>
        <v>5.8316311744673666E-2</v>
      </c>
      <c r="D2641" s="128">
        <f t="shared" si="165"/>
        <v>58316.311744673665</v>
      </c>
      <c r="E2641" s="128">
        <f t="shared" ca="1" si="166"/>
        <v>-194251.87393978122</v>
      </c>
      <c r="F2641" s="128">
        <f t="shared" ca="1" si="167"/>
        <v>241476.62481038526</v>
      </c>
    </row>
    <row r="2642" spans="1:6" x14ac:dyDescent="0.3">
      <c r="A2642" s="73">
        <v>40011</v>
      </c>
      <c r="B2642" s="130">
        <v>940.38000499999998</v>
      </c>
      <c r="C2642" s="125">
        <f t="shared" si="164"/>
        <v>4.9039538200477573E-2</v>
      </c>
      <c r="D2642" s="128">
        <f t="shared" si="165"/>
        <v>49039.538200477575</v>
      </c>
      <c r="E2642" s="128">
        <f t="shared" ca="1" si="166"/>
        <v>-194251.87393978122</v>
      </c>
      <c r="F2642" s="128">
        <f t="shared" ca="1" si="167"/>
        <v>241476.62481038526</v>
      </c>
    </row>
    <row r="2643" spans="1:6" x14ac:dyDescent="0.3">
      <c r="A2643" s="73">
        <v>40010</v>
      </c>
      <c r="B2643" s="130">
        <v>940.73999000000003</v>
      </c>
      <c r="C2643" s="125">
        <f t="shared" si="164"/>
        <v>1.8855634149712808E-2</v>
      </c>
      <c r="D2643" s="128">
        <f t="shared" si="165"/>
        <v>18855.634149712809</v>
      </c>
      <c r="E2643" s="128">
        <f t="shared" ca="1" si="166"/>
        <v>-194251.87393978122</v>
      </c>
      <c r="F2643" s="128">
        <f t="shared" ca="1" si="167"/>
        <v>241476.62481038526</v>
      </c>
    </row>
    <row r="2644" spans="1:6" x14ac:dyDescent="0.3">
      <c r="A2644" s="73">
        <v>40009</v>
      </c>
      <c r="B2644" s="130">
        <v>932.67999299999997</v>
      </c>
      <c r="C2644" s="125">
        <f t="shared" si="164"/>
        <v>1.453246518978446E-2</v>
      </c>
      <c r="D2644" s="128">
        <f t="shared" si="165"/>
        <v>14532.46518978446</v>
      </c>
      <c r="E2644" s="128">
        <f t="shared" ca="1" si="166"/>
        <v>-194251.87393978122</v>
      </c>
      <c r="F2644" s="128">
        <f t="shared" ca="1" si="167"/>
        <v>241476.62481038526</v>
      </c>
    </row>
    <row r="2645" spans="1:6" x14ac:dyDescent="0.3">
      <c r="A2645" s="73">
        <v>40008</v>
      </c>
      <c r="B2645" s="130">
        <v>905.84002699999996</v>
      </c>
      <c r="C2645" s="125">
        <f t="shared" si="164"/>
        <v>-2.3068659837767513E-2</v>
      </c>
      <c r="D2645" s="128">
        <f t="shared" si="165"/>
        <v>-23068.659837767515</v>
      </c>
      <c r="E2645" s="128">
        <f t="shared" ca="1" si="166"/>
        <v>-194251.87393978122</v>
      </c>
      <c r="F2645" s="128">
        <f t="shared" ca="1" si="167"/>
        <v>241476.62481038526</v>
      </c>
    </row>
    <row r="2646" spans="1:6" x14ac:dyDescent="0.3">
      <c r="A2646" s="73">
        <v>40007</v>
      </c>
      <c r="B2646" s="130">
        <v>901.04998799999998</v>
      </c>
      <c r="C2646" s="125">
        <f t="shared" si="164"/>
        <v>-1.9425438604624534E-2</v>
      </c>
      <c r="D2646" s="128">
        <f t="shared" si="165"/>
        <v>-19425.438604624534</v>
      </c>
      <c r="E2646" s="128">
        <f t="shared" ca="1" si="166"/>
        <v>-194251.87393978122</v>
      </c>
      <c r="F2646" s="128">
        <f t="shared" ca="1" si="167"/>
        <v>241476.62481038526</v>
      </c>
    </row>
    <row r="2647" spans="1:6" x14ac:dyDescent="0.3">
      <c r="A2647" s="73">
        <v>40004</v>
      </c>
      <c r="B2647" s="130">
        <v>879.13000499999998</v>
      </c>
      <c r="C2647" s="125">
        <f t="shared" si="164"/>
        <v>-4.4693895804512884E-2</v>
      </c>
      <c r="D2647" s="128">
        <f t="shared" si="165"/>
        <v>-44693.895804512882</v>
      </c>
      <c r="E2647" s="128">
        <f t="shared" ca="1" si="166"/>
        <v>-194251.87393978122</v>
      </c>
      <c r="F2647" s="128">
        <f t="shared" ca="1" si="167"/>
        <v>241476.62481038526</v>
      </c>
    </row>
    <row r="2648" spans="1:6" x14ac:dyDescent="0.3">
      <c r="A2648" s="73">
        <v>40003</v>
      </c>
      <c r="B2648" s="130">
        <v>882.67999299999997</v>
      </c>
      <c r="C2648" s="125">
        <f t="shared" si="164"/>
        <v>-2.0267730325509548E-2</v>
      </c>
      <c r="D2648" s="128">
        <f t="shared" si="165"/>
        <v>-20267.730325509547</v>
      </c>
      <c r="E2648" s="128">
        <f t="shared" ca="1" si="166"/>
        <v>-194251.87393978122</v>
      </c>
      <c r="F2648" s="128">
        <f t="shared" ca="1" si="167"/>
        <v>241476.62481038526</v>
      </c>
    </row>
    <row r="2649" spans="1:6" x14ac:dyDescent="0.3">
      <c r="A2649" s="73">
        <v>40002</v>
      </c>
      <c r="B2649" s="130">
        <v>879.55999799999995</v>
      </c>
      <c r="C2649" s="125">
        <f t="shared" si="164"/>
        <v>-1.7361164581240041E-2</v>
      </c>
      <c r="D2649" s="128">
        <f t="shared" si="165"/>
        <v>-17361.164581240042</v>
      </c>
      <c r="E2649" s="128">
        <f t="shared" ca="1" si="166"/>
        <v>-194251.87393978122</v>
      </c>
      <c r="F2649" s="128">
        <f t="shared" ca="1" si="167"/>
        <v>241476.62481038526</v>
      </c>
    </row>
    <row r="2650" spans="1:6" x14ac:dyDescent="0.3">
      <c r="A2650" s="73">
        <v>40001</v>
      </c>
      <c r="B2650" s="130">
        <v>881.03002900000001</v>
      </c>
      <c r="C2650" s="125">
        <f t="shared" si="164"/>
        <v>-1.344838898130496E-2</v>
      </c>
      <c r="D2650" s="128">
        <f t="shared" si="165"/>
        <v>-13448.388981304959</v>
      </c>
      <c r="E2650" s="128">
        <f t="shared" ca="1" si="166"/>
        <v>-194251.87393978122</v>
      </c>
      <c r="F2650" s="128">
        <f t="shared" ca="1" si="167"/>
        <v>241476.62481038526</v>
      </c>
    </row>
    <row r="2651" spans="1:6" x14ac:dyDescent="0.3">
      <c r="A2651" s="73">
        <v>40000</v>
      </c>
      <c r="B2651" s="130">
        <v>898.71997099999999</v>
      </c>
      <c r="C2651" s="125">
        <f t="shared" si="164"/>
        <v>-2.4434733441914269E-2</v>
      </c>
      <c r="D2651" s="128">
        <f t="shared" si="165"/>
        <v>-24434.733441914268</v>
      </c>
      <c r="E2651" s="128">
        <f t="shared" ca="1" si="166"/>
        <v>-194251.87393978122</v>
      </c>
      <c r="F2651" s="128">
        <f t="shared" ca="1" si="167"/>
        <v>241476.62481038526</v>
      </c>
    </row>
    <row r="2652" spans="1:6" x14ac:dyDescent="0.3">
      <c r="A2652" s="73">
        <v>39996</v>
      </c>
      <c r="B2652" s="130">
        <v>896.419983</v>
      </c>
      <c r="C2652" s="125">
        <f t="shared" si="164"/>
        <v>-2.3901055260412751E-2</v>
      </c>
      <c r="D2652" s="128">
        <f t="shared" si="165"/>
        <v>-23901.055260412752</v>
      </c>
      <c r="E2652" s="128">
        <f t="shared" ca="1" si="166"/>
        <v>-194251.87393978122</v>
      </c>
      <c r="F2652" s="128">
        <f t="shared" ca="1" si="167"/>
        <v>241476.62481038526</v>
      </c>
    </row>
    <row r="2653" spans="1:6" x14ac:dyDescent="0.3">
      <c r="A2653" s="73">
        <v>39995</v>
      </c>
      <c r="B2653" s="130">
        <v>923.330017</v>
      </c>
      <c r="C2653" s="125">
        <f t="shared" si="164"/>
        <v>1.3857314287906153E-2</v>
      </c>
      <c r="D2653" s="128">
        <f t="shared" si="165"/>
        <v>13857.314287906152</v>
      </c>
      <c r="E2653" s="128">
        <f t="shared" ca="1" si="166"/>
        <v>-194251.87393978122</v>
      </c>
      <c r="F2653" s="128">
        <f t="shared" ca="1" si="167"/>
        <v>241476.62481038526</v>
      </c>
    </row>
    <row r="2654" spans="1:6" x14ac:dyDescent="0.3">
      <c r="A2654" s="73">
        <v>39994</v>
      </c>
      <c r="B2654" s="130">
        <v>919.32000700000003</v>
      </c>
      <c r="C2654" s="125">
        <f t="shared" si="164"/>
        <v>8.0595153719156265E-3</v>
      </c>
      <c r="D2654" s="128">
        <f t="shared" si="165"/>
        <v>8059.5153719156269</v>
      </c>
      <c r="E2654" s="128">
        <f t="shared" ca="1" si="166"/>
        <v>-194251.87393978122</v>
      </c>
      <c r="F2654" s="128">
        <f t="shared" ca="1" si="167"/>
        <v>241476.62481038526</v>
      </c>
    </row>
    <row r="2655" spans="1:6" x14ac:dyDescent="0.3">
      <c r="A2655" s="73">
        <v>39993</v>
      </c>
      <c r="B2655" s="130">
        <v>927.22997999999995</v>
      </c>
      <c r="C2655" s="125">
        <f t="shared" si="164"/>
        <v>3.7998626317454764E-3</v>
      </c>
      <c r="D2655" s="128">
        <f t="shared" si="165"/>
        <v>3799.8626317454764</v>
      </c>
      <c r="E2655" s="128">
        <f t="shared" ca="1" si="166"/>
        <v>-194251.87393978122</v>
      </c>
      <c r="F2655" s="128">
        <f t="shared" ca="1" si="167"/>
        <v>241476.62481038526</v>
      </c>
    </row>
    <row r="2656" spans="1:6" x14ac:dyDescent="0.3">
      <c r="A2656" s="73">
        <v>39990</v>
      </c>
      <c r="B2656" s="130">
        <v>918.90002400000003</v>
      </c>
      <c r="C2656" s="125">
        <f t="shared" si="164"/>
        <v>-2.8862511878995911E-2</v>
      </c>
      <c r="D2656" s="128">
        <f t="shared" si="165"/>
        <v>-28862.511878995912</v>
      </c>
      <c r="E2656" s="128">
        <f t="shared" ca="1" si="166"/>
        <v>-194251.87393978122</v>
      </c>
      <c r="F2656" s="128">
        <f t="shared" ca="1" si="167"/>
        <v>241476.62481038526</v>
      </c>
    </row>
    <row r="2657" spans="1:6" x14ac:dyDescent="0.3">
      <c r="A2657" s="73">
        <v>39989</v>
      </c>
      <c r="B2657" s="130">
        <v>920.26000999999997</v>
      </c>
      <c r="C2657" s="125">
        <f t="shared" si="164"/>
        <v>-2.6066531140134797E-2</v>
      </c>
      <c r="D2657" s="128">
        <f t="shared" si="165"/>
        <v>-26066.531140134797</v>
      </c>
      <c r="E2657" s="128">
        <f t="shared" ca="1" si="166"/>
        <v>-194251.87393978122</v>
      </c>
      <c r="F2657" s="128">
        <f t="shared" ca="1" si="167"/>
        <v>241476.62481038526</v>
      </c>
    </row>
    <row r="2658" spans="1:6" x14ac:dyDescent="0.3">
      <c r="A2658" s="73">
        <v>39988</v>
      </c>
      <c r="B2658" s="130">
        <v>900.94000200000005</v>
      </c>
      <c r="C2658" s="125">
        <f t="shared" si="164"/>
        <v>-4.0685748840485592E-2</v>
      </c>
      <c r="D2658" s="128">
        <f t="shared" si="165"/>
        <v>-40685.74884048559</v>
      </c>
      <c r="E2658" s="128">
        <f t="shared" ca="1" si="166"/>
        <v>-194251.87393978122</v>
      </c>
      <c r="F2658" s="128">
        <f t="shared" ca="1" si="167"/>
        <v>241476.62481038526</v>
      </c>
    </row>
    <row r="2659" spans="1:6" x14ac:dyDescent="0.3">
      <c r="A2659" s="73">
        <v>39987</v>
      </c>
      <c r="B2659" s="130">
        <v>895.09997599999997</v>
      </c>
      <c r="C2659" s="125">
        <f t="shared" si="164"/>
        <v>-5.0221255002014797E-2</v>
      </c>
      <c r="D2659" s="128">
        <f t="shared" si="165"/>
        <v>-50221.255002014797</v>
      </c>
      <c r="E2659" s="128">
        <f t="shared" ca="1" si="166"/>
        <v>-194251.87393978122</v>
      </c>
      <c r="F2659" s="128">
        <f t="shared" ca="1" si="167"/>
        <v>241476.62481038526</v>
      </c>
    </row>
    <row r="2660" spans="1:6" x14ac:dyDescent="0.3">
      <c r="A2660" s="73">
        <v>39986</v>
      </c>
      <c r="B2660" s="130">
        <v>893.03997800000002</v>
      </c>
      <c r="C2660" s="125">
        <f t="shared" si="164"/>
        <v>-4.9087501611780326E-2</v>
      </c>
      <c r="D2660" s="128">
        <f t="shared" si="165"/>
        <v>-49087.501611780324</v>
      </c>
      <c r="E2660" s="128">
        <f t="shared" ca="1" si="166"/>
        <v>-194251.87393978122</v>
      </c>
      <c r="F2660" s="128">
        <f t="shared" ca="1" si="167"/>
        <v>241476.62481038526</v>
      </c>
    </row>
    <row r="2661" spans="1:6" x14ac:dyDescent="0.3">
      <c r="A2661" s="73">
        <v>39983</v>
      </c>
      <c r="B2661" s="130">
        <v>921.22997999999995</v>
      </c>
      <c r="C2661" s="125">
        <f t="shared" si="164"/>
        <v>-2.0061958385183432E-2</v>
      </c>
      <c r="D2661" s="128">
        <f t="shared" si="165"/>
        <v>-20061.958385183432</v>
      </c>
      <c r="E2661" s="128">
        <f t="shared" ca="1" si="166"/>
        <v>-194251.87393978122</v>
      </c>
      <c r="F2661" s="128">
        <f t="shared" ca="1" si="167"/>
        <v>241476.62481038526</v>
      </c>
    </row>
    <row r="2662" spans="1:6" x14ac:dyDescent="0.3">
      <c r="A2662" s="73">
        <v>39982</v>
      </c>
      <c r="B2662" s="130">
        <v>918.36999500000002</v>
      </c>
      <c r="C2662" s="125">
        <f t="shared" si="164"/>
        <v>-2.5560794556440003E-2</v>
      </c>
      <c r="D2662" s="128">
        <f t="shared" si="165"/>
        <v>-25560.794556440003</v>
      </c>
      <c r="E2662" s="128">
        <f t="shared" ca="1" si="166"/>
        <v>-194251.87393978122</v>
      </c>
      <c r="F2662" s="128">
        <f t="shared" ca="1" si="167"/>
        <v>241476.62481038526</v>
      </c>
    </row>
    <row r="2663" spans="1:6" x14ac:dyDescent="0.3">
      <c r="A2663" s="73">
        <v>39981</v>
      </c>
      <c r="B2663" s="130">
        <v>910.71002199999998</v>
      </c>
      <c r="C2663" s="125">
        <f t="shared" si="164"/>
        <v>-2.2591641381990657E-2</v>
      </c>
      <c r="D2663" s="128">
        <f t="shared" si="165"/>
        <v>-22591.641381990656</v>
      </c>
      <c r="E2663" s="128">
        <f t="shared" ca="1" si="166"/>
        <v>-194251.87393978122</v>
      </c>
      <c r="F2663" s="128">
        <f t="shared" ca="1" si="167"/>
        <v>241476.62481038526</v>
      </c>
    </row>
    <row r="2664" spans="1:6" x14ac:dyDescent="0.3">
      <c r="A2664" s="73">
        <v>39980</v>
      </c>
      <c r="B2664" s="130">
        <v>911.96997099999999</v>
      </c>
      <c r="C2664" s="125">
        <f t="shared" si="164"/>
        <v>-3.468681261179607E-2</v>
      </c>
      <c r="D2664" s="128">
        <f t="shared" si="165"/>
        <v>-34686.812611796071</v>
      </c>
      <c r="E2664" s="128">
        <f t="shared" ca="1" si="166"/>
        <v>-194251.87393978122</v>
      </c>
      <c r="F2664" s="128">
        <f t="shared" ca="1" si="167"/>
        <v>241476.62481038526</v>
      </c>
    </row>
    <row r="2665" spans="1:6" x14ac:dyDescent="0.3">
      <c r="A2665" s="73">
        <v>39979</v>
      </c>
      <c r="B2665" s="130">
        <v>923.71997099999999</v>
      </c>
      <c r="C2665" s="125">
        <f t="shared" si="164"/>
        <v>-2.0310354663476193E-2</v>
      </c>
      <c r="D2665" s="128">
        <f t="shared" si="165"/>
        <v>-20310.354663476195</v>
      </c>
      <c r="E2665" s="128">
        <f t="shared" ca="1" si="166"/>
        <v>-194251.87393978122</v>
      </c>
      <c r="F2665" s="128">
        <f t="shared" ca="1" si="167"/>
        <v>241476.62481038526</v>
      </c>
    </row>
    <row r="2666" spans="1:6" x14ac:dyDescent="0.3">
      <c r="A2666" s="73">
        <v>39976</v>
      </c>
      <c r="B2666" s="130">
        <v>946.21002199999998</v>
      </c>
      <c r="C2666" s="125">
        <f t="shared" si="164"/>
        <v>2.9451450876067042E-2</v>
      </c>
      <c r="D2666" s="128">
        <f t="shared" si="165"/>
        <v>29451.450876067043</v>
      </c>
      <c r="E2666" s="128">
        <f t="shared" ca="1" si="166"/>
        <v>-194251.87393978122</v>
      </c>
      <c r="F2666" s="128">
        <f t="shared" ca="1" si="167"/>
        <v>241476.62481038526</v>
      </c>
    </row>
    <row r="2667" spans="1:6" x14ac:dyDescent="0.3">
      <c r="A2667" s="73">
        <v>39975</v>
      </c>
      <c r="B2667" s="130">
        <v>944.89001499999995</v>
      </c>
      <c r="C2667" s="125">
        <f t="shared" si="164"/>
        <v>4.1970377343607534E-2</v>
      </c>
      <c r="D2667" s="128">
        <f t="shared" si="165"/>
        <v>41970.377343607535</v>
      </c>
      <c r="E2667" s="128">
        <f t="shared" ca="1" si="166"/>
        <v>-194251.87393978122</v>
      </c>
      <c r="F2667" s="128">
        <f t="shared" ca="1" si="167"/>
        <v>241476.62481038526</v>
      </c>
    </row>
    <row r="2668" spans="1:6" x14ac:dyDescent="0.3">
      <c r="A2668" s="73">
        <v>39974</v>
      </c>
      <c r="B2668" s="130">
        <v>939.15002400000003</v>
      </c>
      <c r="C2668" s="125">
        <f t="shared" si="164"/>
        <v>5.1609103647255905E-2</v>
      </c>
      <c r="D2668" s="128">
        <f t="shared" si="165"/>
        <v>51609.103647255906</v>
      </c>
      <c r="E2668" s="128">
        <f t="shared" ca="1" si="166"/>
        <v>-194251.87393978122</v>
      </c>
      <c r="F2668" s="128">
        <f t="shared" ca="1" si="167"/>
        <v>241476.62481038526</v>
      </c>
    </row>
    <row r="2669" spans="1:6" x14ac:dyDescent="0.3">
      <c r="A2669" s="73">
        <v>39973</v>
      </c>
      <c r="B2669" s="130">
        <v>942.42999299999997</v>
      </c>
      <c r="C2669" s="125">
        <f t="shared" si="164"/>
        <v>3.5261910955969311E-2</v>
      </c>
      <c r="D2669" s="128">
        <f t="shared" si="165"/>
        <v>35261.91095596931</v>
      </c>
      <c r="E2669" s="128">
        <f t="shared" ca="1" si="166"/>
        <v>-194251.87393978122</v>
      </c>
      <c r="F2669" s="128">
        <f t="shared" ca="1" si="167"/>
        <v>241476.62481038526</v>
      </c>
    </row>
    <row r="2670" spans="1:6" x14ac:dyDescent="0.3">
      <c r="A2670" s="73">
        <v>39972</v>
      </c>
      <c r="B2670" s="130">
        <v>939.14001499999995</v>
      </c>
      <c r="C2670" s="125">
        <f t="shared" si="164"/>
        <v>5.8782429537767689E-2</v>
      </c>
      <c r="D2670" s="128">
        <f t="shared" si="165"/>
        <v>58782.42953776769</v>
      </c>
      <c r="E2670" s="128">
        <f t="shared" ca="1" si="166"/>
        <v>-194251.87393978122</v>
      </c>
      <c r="F2670" s="128">
        <f t="shared" ca="1" si="167"/>
        <v>241476.62481038526</v>
      </c>
    </row>
    <row r="2671" spans="1:6" x14ac:dyDescent="0.3">
      <c r="A2671" s="73">
        <v>39969</v>
      </c>
      <c r="B2671" s="130">
        <v>940.09002699999996</v>
      </c>
      <c r="C2671" s="125">
        <f t="shared" si="164"/>
        <v>5.8266645288875818E-2</v>
      </c>
      <c r="D2671" s="128">
        <f t="shared" si="165"/>
        <v>58266.645288875821</v>
      </c>
      <c r="E2671" s="128">
        <f t="shared" ca="1" si="166"/>
        <v>-194251.87393978122</v>
      </c>
      <c r="F2671" s="128">
        <f t="shared" ca="1" si="167"/>
        <v>241476.62481038526</v>
      </c>
    </row>
    <row r="2672" spans="1:6" x14ac:dyDescent="0.3">
      <c r="A2672" s="73">
        <v>39968</v>
      </c>
      <c r="B2672" s="130">
        <v>942.46002199999998</v>
      </c>
      <c r="C2672" s="125">
        <f t="shared" si="164"/>
        <v>4.3155890346686432E-2</v>
      </c>
      <c r="D2672" s="128">
        <f t="shared" si="165"/>
        <v>43155.890346686429</v>
      </c>
      <c r="E2672" s="128">
        <f t="shared" ca="1" si="166"/>
        <v>-194251.87393978122</v>
      </c>
      <c r="F2672" s="128">
        <f t="shared" ca="1" si="167"/>
        <v>241476.62481038526</v>
      </c>
    </row>
    <row r="2673" spans="1:6" x14ac:dyDescent="0.3">
      <c r="A2673" s="73">
        <v>39967</v>
      </c>
      <c r="B2673" s="130">
        <v>931.76000999999997</v>
      </c>
      <c r="C2673" s="125">
        <f t="shared" si="164"/>
        <v>2.6020509034937023E-2</v>
      </c>
      <c r="D2673" s="128">
        <f t="shared" si="165"/>
        <v>26020.509034937022</v>
      </c>
      <c r="E2673" s="128">
        <f t="shared" ca="1" si="166"/>
        <v>-194251.87393978122</v>
      </c>
      <c r="F2673" s="128">
        <f t="shared" ca="1" si="167"/>
        <v>241476.62481038526</v>
      </c>
    </row>
    <row r="2674" spans="1:6" x14ac:dyDescent="0.3">
      <c r="A2674" s="73">
        <v>39966</v>
      </c>
      <c r="B2674" s="130">
        <v>944.73999000000003</v>
      </c>
      <c r="C2674" s="125">
        <f t="shared" si="164"/>
        <v>3.8506740777667359E-2</v>
      </c>
      <c r="D2674" s="128">
        <f t="shared" si="165"/>
        <v>38506.740777667357</v>
      </c>
      <c r="E2674" s="128">
        <f t="shared" ca="1" si="166"/>
        <v>-194251.87393978122</v>
      </c>
      <c r="F2674" s="128">
        <f t="shared" ca="1" si="167"/>
        <v>241476.62481038526</v>
      </c>
    </row>
    <row r="2675" spans="1:6" x14ac:dyDescent="0.3">
      <c r="A2675" s="73">
        <v>39965</v>
      </c>
      <c r="B2675" s="130">
        <v>942.86999500000002</v>
      </c>
      <c r="C2675" s="125">
        <f t="shared" si="164"/>
        <v>6.7948067302758819E-2</v>
      </c>
      <c r="D2675" s="128">
        <f t="shared" si="165"/>
        <v>67948.06730275882</v>
      </c>
      <c r="E2675" s="128">
        <f t="shared" ca="1" si="166"/>
        <v>-194251.87393978122</v>
      </c>
      <c r="F2675" s="128">
        <f t="shared" ca="1" si="167"/>
        <v>241476.62481038526</v>
      </c>
    </row>
    <row r="2676" spans="1:6" x14ac:dyDescent="0.3">
      <c r="A2676" s="73">
        <v>39962</v>
      </c>
      <c r="B2676" s="130">
        <v>919.14001499999995</v>
      </c>
      <c r="C2676" s="125">
        <f t="shared" si="164"/>
        <v>2.9191449489580634E-2</v>
      </c>
      <c r="D2676" s="128">
        <f t="shared" si="165"/>
        <v>29191.449489580635</v>
      </c>
      <c r="E2676" s="128">
        <f t="shared" ca="1" si="166"/>
        <v>-194251.87393978122</v>
      </c>
      <c r="F2676" s="128">
        <f t="shared" ca="1" si="167"/>
        <v>241476.62481038526</v>
      </c>
    </row>
    <row r="2677" spans="1:6" x14ac:dyDescent="0.3">
      <c r="A2677" s="73">
        <v>39961</v>
      </c>
      <c r="B2677" s="130">
        <v>906.830017</v>
      </c>
      <c r="C2677" s="125">
        <f t="shared" si="164"/>
        <v>2.5918674134104203E-2</v>
      </c>
      <c r="D2677" s="128">
        <f t="shared" si="165"/>
        <v>25918.674134104203</v>
      </c>
      <c r="E2677" s="128">
        <f t="shared" ca="1" si="166"/>
        <v>-194251.87393978122</v>
      </c>
      <c r="F2677" s="128">
        <f t="shared" ca="1" si="167"/>
        <v>241476.62481038526</v>
      </c>
    </row>
    <row r="2678" spans="1:6" x14ac:dyDescent="0.3">
      <c r="A2678" s="73">
        <v>39960</v>
      </c>
      <c r="B2678" s="130">
        <v>893.05999799999995</v>
      </c>
      <c r="C2678" s="125">
        <f t="shared" si="164"/>
        <v>-1.6832694890719146E-2</v>
      </c>
      <c r="D2678" s="128">
        <f t="shared" si="165"/>
        <v>-16832.694890719147</v>
      </c>
      <c r="E2678" s="128">
        <f t="shared" ca="1" si="166"/>
        <v>-194251.87393978122</v>
      </c>
      <c r="F2678" s="128">
        <f t="shared" ca="1" si="167"/>
        <v>241476.62481038526</v>
      </c>
    </row>
    <row r="2679" spans="1:6" x14ac:dyDescent="0.3">
      <c r="A2679" s="73">
        <v>39959</v>
      </c>
      <c r="B2679" s="130">
        <v>910.330017</v>
      </c>
      <c r="C2679" s="125">
        <f t="shared" si="164"/>
        <v>1.1988331045580392E-3</v>
      </c>
      <c r="D2679" s="128">
        <f t="shared" si="165"/>
        <v>1198.8331045580392</v>
      </c>
      <c r="E2679" s="128">
        <f t="shared" ca="1" si="166"/>
        <v>-194251.87393978122</v>
      </c>
      <c r="F2679" s="128">
        <f t="shared" ca="1" si="167"/>
        <v>241476.62481038526</v>
      </c>
    </row>
    <row r="2680" spans="1:6" x14ac:dyDescent="0.3">
      <c r="A2680" s="73">
        <v>39955</v>
      </c>
      <c r="B2680" s="130">
        <v>887</v>
      </c>
      <c r="C2680" s="125">
        <f t="shared" si="164"/>
        <v>-4.5446209128982229E-2</v>
      </c>
      <c r="D2680" s="128">
        <f t="shared" si="165"/>
        <v>-45446.209128982227</v>
      </c>
      <c r="E2680" s="128">
        <f t="shared" ca="1" si="166"/>
        <v>-194251.87393978122</v>
      </c>
      <c r="F2680" s="128">
        <f t="shared" ca="1" si="167"/>
        <v>241476.62481038526</v>
      </c>
    </row>
    <row r="2681" spans="1:6" x14ac:dyDescent="0.3">
      <c r="A2681" s="73">
        <v>39954</v>
      </c>
      <c r="B2681" s="130">
        <v>888.330017</v>
      </c>
      <c r="C2681" s="125">
        <f t="shared" si="164"/>
        <v>-2.1005298366656544E-2</v>
      </c>
      <c r="D2681" s="128">
        <f t="shared" si="165"/>
        <v>-21005.298366656545</v>
      </c>
      <c r="E2681" s="128">
        <f t="shared" ca="1" si="166"/>
        <v>-194251.87393978122</v>
      </c>
      <c r="F2681" s="128">
        <f t="shared" ca="1" si="167"/>
        <v>241476.62481038526</v>
      </c>
    </row>
    <row r="2682" spans="1:6" x14ac:dyDescent="0.3">
      <c r="A2682" s="73">
        <v>39953</v>
      </c>
      <c r="B2682" s="130">
        <v>903.46997099999999</v>
      </c>
      <c r="C2682" s="125">
        <f t="shared" si="164"/>
        <v>-1.7465506827945121E-2</v>
      </c>
      <c r="D2682" s="128">
        <f t="shared" si="165"/>
        <v>-17465.506827945122</v>
      </c>
      <c r="E2682" s="128">
        <f t="shared" ca="1" si="166"/>
        <v>-194251.87393978122</v>
      </c>
      <c r="F2682" s="128">
        <f t="shared" ca="1" si="167"/>
        <v>241476.62481038526</v>
      </c>
    </row>
    <row r="2683" spans="1:6" x14ac:dyDescent="0.3">
      <c r="A2683" s="73">
        <v>39952</v>
      </c>
      <c r="B2683" s="130">
        <v>908.13000499999998</v>
      </c>
      <c r="C2683" s="125">
        <f t="shared" si="164"/>
        <v>4.7909018117844315E-3</v>
      </c>
      <c r="D2683" s="128">
        <f t="shared" si="165"/>
        <v>4790.9018117844316</v>
      </c>
      <c r="E2683" s="128">
        <f t="shared" ca="1" si="166"/>
        <v>-194251.87393978122</v>
      </c>
      <c r="F2683" s="128">
        <f t="shared" ca="1" si="167"/>
        <v>241476.62481038526</v>
      </c>
    </row>
    <row r="2684" spans="1:6" x14ac:dyDescent="0.3">
      <c r="A2684" s="73">
        <v>39951</v>
      </c>
      <c r="B2684" s="130">
        <v>909.71002199999998</v>
      </c>
      <c r="C2684" s="125">
        <f t="shared" si="164"/>
        <v>2.7225783995699082E-3</v>
      </c>
      <c r="D2684" s="128">
        <f t="shared" si="165"/>
        <v>2722.578399569908</v>
      </c>
      <c r="E2684" s="128">
        <f t="shared" ca="1" si="166"/>
        <v>-194251.87393978122</v>
      </c>
      <c r="F2684" s="128">
        <f t="shared" ca="1" si="167"/>
        <v>241476.62481038526</v>
      </c>
    </row>
    <row r="2685" spans="1:6" x14ac:dyDescent="0.3">
      <c r="A2685" s="73">
        <v>39948</v>
      </c>
      <c r="B2685" s="130">
        <v>882.88000499999998</v>
      </c>
      <c r="C2685" s="125">
        <f t="shared" si="164"/>
        <v>6.1081056589453731E-3</v>
      </c>
      <c r="D2685" s="128">
        <f t="shared" si="165"/>
        <v>6108.1056589453729</v>
      </c>
      <c r="E2685" s="128">
        <f t="shared" ca="1" si="166"/>
        <v>-194251.87393978122</v>
      </c>
      <c r="F2685" s="128">
        <f t="shared" ca="1" si="167"/>
        <v>241476.62481038526</v>
      </c>
    </row>
    <row r="2686" spans="1:6" x14ac:dyDescent="0.3">
      <c r="A2686" s="73">
        <v>39947</v>
      </c>
      <c r="B2686" s="130">
        <v>893.07000700000003</v>
      </c>
      <c r="C2686" s="125">
        <f t="shared" si="164"/>
        <v>2.3212393357574745E-2</v>
      </c>
      <c r="D2686" s="128">
        <f t="shared" si="165"/>
        <v>23212.393357574747</v>
      </c>
      <c r="E2686" s="128">
        <f t="shared" ca="1" si="166"/>
        <v>-194251.87393978122</v>
      </c>
      <c r="F2686" s="128">
        <f t="shared" ca="1" si="167"/>
        <v>241476.62481038526</v>
      </c>
    </row>
    <row r="2687" spans="1:6" x14ac:dyDescent="0.3">
      <c r="A2687" s="73">
        <v>39946</v>
      </c>
      <c r="B2687" s="130">
        <v>883.919983</v>
      </c>
      <c r="C2687" s="125">
        <f t="shared" si="164"/>
        <v>1.1766823661345294E-2</v>
      </c>
      <c r="D2687" s="128">
        <f t="shared" si="165"/>
        <v>11766.823661345294</v>
      </c>
      <c r="E2687" s="128">
        <f t="shared" ca="1" si="166"/>
        <v>-194251.87393978122</v>
      </c>
      <c r="F2687" s="128">
        <f t="shared" ca="1" si="167"/>
        <v>241476.62481038526</v>
      </c>
    </row>
    <row r="2688" spans="1:6" x14ac:dyDescent="0.3">
      <c r="A2688" s="73">
        <v>39945</v>
      </c>
      <c r="B2688" s="130">
        <v>908.34997599999997</v>
      </c>
      <c r="C2688" s="125">
        <f t="shared" si="164"/>
        <v>6.2198892229957004E-2</v>
      </c>
      <c r="D2688" s="128">
        <f t="shared" si="165"/>
        <v>62198.892229957004</v>
      </c>
      <c r="E2688" s="128">
        <f t="shared" ca="1" si="166"/>
        <v>-194251.87393978122</v>
      </c>
      <c r="F2688" s="128">
        <f t="shared" ca="1" si="167"/>
        <v>241476.62481038526</v>
      </c>
    </row>
    <row r="2689" spans="1:6" x14ac:dyDescent="0.3">
      <c r="A2689" s="73">
        <v>39944</v>
      </c>
      <c r="B2689" s="130">
        <v>909.23999000000003</v>
      </c>
      <c r="C2689" s="125">
        <f t="shared" si="164"/>
        <v>6.0325803077214246E-2</v>
      </c>
      <c r="D2689" s="128">
        <f t="shared" si="165"/>
        <v>60325.803077214245</v>
      </c>
      <c r="E2689" s="128">
        <f t="shared" ca="1" si="166"/>
        <v>-194251.87393978122</v>
      </c>
      <c r="F2689" s="128">
        <f t="shared" ca="1" si="167"/>
        <v>241476.62481038526</v>
      </c>
    </row>
    <row r="2690" spans="1:6" x14ac:dyDescent="0.3">
      <c r="A2690" s="73">
        <v>39941</v>
      </c>
      <c r="B2690" s="130">
        <v>929.22997999999995</v>
      </c>
      <c r="C2690" s="125">
        <f t="shared" si="164"/>
        <v>7.2728953574199728E-2</v>
      </c>
      <c r="D2690" s="128">
        <f t="shared" si="165"/>
        <v>72728.953574199724</v>
      </c>
      <c r="E2690" s="128">
        <f t="shared" ca="1" si="166"/>
        <v>-194251.87393978122</v>
      </c>
      <c r="F2690" s="128">
        <f t="shared" ca="1" si="167"/>
        <v>241476.62481038526</v>
      </c>
    </row>
    <row r="2691" spans="1:6" x14ac:dyDescent="0.3">
      <c r="A2691" s="73">
        <v>39940</v>
      </c>
      <c r="B2691" s="130">
        <v>907.39001499999995</v>
      </c>
      <c r="C2691" s="125">
        <f t="shared" si="164"/>
        <v>6.511178644344584E-2</v>
      </c>
      <c r="D2691" s="128">
        <f t="shared" si="165"/>
        <v>65111.786443445839</v>
      </c>
      <c r="E2691" s="128">
        <f t="shared" ca="1" si="166"/>
        <v>-194251.87393978122</v>
      </c>
      <c r="F2691" s="128">
        <f t="shared" ca="1" si="167"/>
        <v>241476.62481038526</v>
      </c>
    </row>
    <row r="2692" spans="1:6" x14ac:dyDescent="0.3">
      <c r="A2692" s="73">
        <v>39939</v>
      </c>
      <c r="B2692" s="130">
        <v>919.53002900000001</v>
      </c>
      <c r="C2692" s="125">
        <f t="shared" si="164"/>
        <v>9.0071770589605027E-2</v>
      </c>
      <c r="D2692" s="128">
        <f t="shared" si="165"/>
        <v>90071.770589605032</v>
      </c>
      <c r="E2692" s="128">
        <f t="shared" ca="1" si="166"/>
        <v>-194251.87393978122</v>
      </c>
      <c r="F2692" s="128">
        <f t="shared" ca="1" si="167"/>
        <v>241476.62481038526</v>
      </c>
    </row>
    <row r="2693" spans="1:6" x14ac:dyDescent="0.3">
      <c r="A2693" s="73">
        <v>39938</v>
      </c>
      <c r="B2693" s="130">
        <v>903.79998799999998</v>
      </c>
      <c r="C2693" s="125">
        <f t="shared" si="164"/>
        <v>6.3194016946289455E-2</v>
      </c>
      <c r="D2693" s="128">
        <f t="shared" si="165"/>
        <v>63194.016946289456</v>
      </c>
      <c r="E2693" s="128">
        <f t="shared" ca="1" si="166"/>
        <v>-194251.87393978122</v>
      </c>
      <c r="F2693" s="128">
        <f t="shared" ca="1" si="167"/>
        <v>241476.62481038526</v>
      </c>
    </row>
    <row r="2694" spans="1:6" x14ac:dyDescent="0.3">
      <c r="A2694" s="73">
        <v>39937</v>
      </c>
      <c r="B2694" s="130">
        <v>907.23999000000003</v>
      </c>
      <c r="C2694" s="125">
        <f t="shared" si="164"/>
        <v>8.9921759813517355E-2</v>
      </c>
      <c r="D2694" s="128">
        <f t="shared" si="165"/>
        <v>89921.759813517361</v>
      </c>
      <c r="E2694" s="128">
        <f t="shared" ca="1" si="166"/>
        <v>-194251.87393978122</v>
      </c>
      <c r="F2694" s="128">
        <f t="shared" ca="1" si="167"/>
        <v>241476.62481038526</v>
      </c>
    </row>
    <row r="2695" spans="1:6" x14ac:dyDescent="0.3">
      <c r="A2695" s="73">
        <v>39934</v>
      </c>
      <c r="B2695" s="130">
        <v>877.52002000000005</v>
      </c>
      <c r="C2695" s="125">
        <f t="shared" si="164"/>
        <v>9.107686543910587E-3</v>
      </c>
      <c r="D2695" s="128">
        <f t="shared" si="165"/>
        <v>9107.6865439105877</v>
      </c>
      <c r="E2695" s="128">
        <f t="shared" ca="1" si="166"/>
        <v>-194251.87393978122</v>
      </c>
      <c r="F2695" s="128">
        <f t="shared" ca="1" si="167"/>
        <v>241476.62481038526</v>
      </c>
    </row>
    <row r="2696" spans="1:6" x14ac:dyDescent="0.3">
      <c r="A2696" s="73">
        <v>39933</v>
      </c>
      <c r="B2696" s="130">
        <v>872.80999799999995</v>
      </c>
      <c r="C2696" s="125">
        <f t="shared" ref="C2696:C2759" si="168">B2696/B2706-1</f>
        <v>8.6790825195295351E-3</v>
      </c>
      <c r="D2696" s="128">
        <f t="shared" ref="D2696:D2759" si="169">C2696*$B$5</f>
        <v>8679.0825195295347</v>
      </c>
      <c r="E2696" s="128">
        <f t="shared" ref="E2696:E2759" ca="1" si="170">_xlfn.PERCENTILE.INC(OFFSET(D2696,0,0,Window),1-VaRLevel)</f>
        <v>-194251.87393978122</v>
      </c>
      <c r="F2696" s="128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0">
        <v>873.64001499999995</v>
      </c>
      <c r="C2697" s="125">
        <f t="shared" si="168"/>
        <v>2.5326874927415588E-2</v>
      </c>
      <c r="D2697" s="128">
        <f t="shared" si="169"/>
        <v>25326.874927415589</v>
      </c>
      <c r="E2697" s="128">
        <f t="shared" ca="1" si="170"/>
        <v>-194251.87393978122</v>
      </c>
      <c r="F2697" s="128">
        <f t="shared" ca="1" si="171"/>
        <v>241476.62481038526</v>
      </c>
    </row>
    <row r="2698" spans="1:6" x14ac:dyDescent="0.3">
      <c r="A2698" s="73">
        <v>39931</v>
      </c>
      <c r="B2698" s="130">
        <v>855.15997300000004</v>
      </c>
      <c r="C2698" s="125">
        <f t="shared" si="168"/>
        <v>1.6232885323826496E-2</v>
      </c>
      <c r="D2698" s="128">
        <f t="shared" si="169"/>
        <v>16232.885323826496</v>
      </c>
      <c r="E2698" s="128">
        <f t="shared" ca="1" si="170"/>
        <v>-194251.87393978122</v>
      </c>
      <c r="F2698" s="128">
        <f t="shared" ca="1" si="171"/>
        <v>241476.62481038526</v>
      </c>
    </row>
    <row r="2699" spans="1:6" x14ac:dyDescent="0.3">
      <c r="A2699" s="73">
        <v>39930</v>
      </c>
      <c r="B2699" s="130">
        <v>857.51000999999997</v>
      </c>
      <c r="C2699" s="125">
        <f t="shared" si="168"/>
        <v>-1.4206677633404885E-3</v>
      </c>
      <c r="D2699" s="128">
        <f t="shared" si="169"/>
        <v>-1420.6677633404886</v>
      </c>
      <c r="E2699" s="128">
        <f t="shared" ca="1" si="170"/>
        <v>-194251.87393978122</v>
      </c>
      <c r="F2699" s="128">
        <f t="shared" ca="1" si="171"/>
        <v>241476.62481038526</v>
      </c>
    </row>
    <row r="2700" spans="1:6" x14ac:dyDescent="0.3">
      <c r="A2700" s="73">
        <v>39927</v>
      </c>
      <c r="B2700" s="130">
        <v>866.22997999999995</v>
      </c>
      <c r="C2700" s="125">
        <f t="shared" si="168"/>
        <v>1.1289322432262328E-2</v>
      </c>
      <c r="D2700" s="128">
        <f t="shared" si="169"/>
        <v>11289.322432262328</v>
      </c>
      <c r="E2700" s="128">
        <f t="shared" ca="1" si="170"/>
        <v>-194251.87393978122</v>
      </c>
      <c r="F2700" s="128">
        <f t="shared" ca="1" si="171"/>
        <v>241476.62481038526</v>
      </c>
    </row>
    <row r="2701" spans="1:6" x14ac:dyDescent="0.3">
      <c r="A2701" s="73">
        <v>39926</v>
      </c>
      <c r="B2701" s="130">
        <v>851.919983</v>
      </c>
      <c r="C2701" s="125">
        <f t="shared" si="168"/>
        <v>3.2430087347438574E-2</v>
      </c>
      <c r="D2701" s="128">
        <f t="shared" si="169"/>
        <v>32430.087347438573</v>
      </c>
      <c r="E2701" s="128">
        <f t="shared" ca="1" si="170"/>
        <v>-194251.87393978122</v>
      </c>
      <c r="F2701" s="128">
        <f t="shared" ca="1" si="171"/>
        <v>241476.62481038526</v>
      </c>
    </row>
    <row r="2702" spans="1:6" x14ac:dyDescent="0.3">
      <c r="A2702" s="73">
        <v>39925</v>
      </c>
      <c r="B2702" s="130">
        <v>843.54998799999998</v>
      </c>
      <c r="C2702" s="125">
        <f t="shared" si="168"/>
        <v>3.4332659446989044E-2</v>
      </c>
      <c r="D2702" s="128">
        <f t="shared" si="169"/>
        <v>34332.659446989048</v>
      </c>
      <c r="E2702" s="128">
        <f t="shared" ca="1" si="170"/>
        <v>-194251.87393978122</v>
      </c>
      <c r="F2702" s="128">
        <f t="shared" ca="1" si="171"/>
        <v>241476.62481038526</v>
      </c>
    </row>
    <row r="2703" spans="1:6" x14ac:dyDescent="0.3">
      <c r="A2703" s="73">
        <v>39924</v>
      </c>
      <c r="B2703" s="130">
        <v>850.080017</v>
      </c>
      <c r="C2703" s="125">
        <f t="shared" si="168"/>
        <v>1.7475029144324861E-2</v>
      </c>
      <c r="D2703" s="128">
        <f t="shared" si="169"/>
        <v>17475.029144324861</v>
      </c>
      <c r="E2703" s="128">
        <f t="shared" ca="1" si="170"/>
        <v>-194251.87393978122</v>
      </c>
      <c r="F2703" s="128">
        <f t="shared" ca="1" si="171"/>
        <v>241476.62481038526</v>
      </c>
    </row>
    <row r="2704" spans="1:6" x14ac:dyDescent="0.3">
      <c r="A2704" s="73">
        <v>39923</v>
      </c>
      <c r="B2704" s="130">
        <v>832.39001499999995</v>
      </c>
      <c r="C2704" s="125">
        <f t="shared" si="168"/>
        <v>-1.1999982195845749E-2</v>
      </c>
      <c r="D2704" s="128">
        <f t="shared" si="169"/>
        <v>-11999.982195845749</v>
      </c>
      <c r="E2704" s="128">
        <f t="shared" ca="1" si="170"/>
        <v>-194251.87393978122</v>
      </c>
      <c r="F2704" s="128">
        <f t="shared" ca="1" si="171"/>
        <v>241476.62481038526</v>
      </c>
    </row>
    <row r="2705" spans="1:6" x14ac:dyDescent="0.3">
      <c r="A2705" s="73">
        <v>39920</v>
      </c>
      <c r="B2705" s="130">
        <v>869.59997599999997</v>
      </c>
      <c r="C2705" s="125">
        <f t="shared" si="168"/>
        <v>4.2210947996051296E-2</v>
      </c>
      <c r="D2705" s="128">
        <f t="shared" si="169"/>
        <v>42210.947996051298</v>
      </c>
      <c r="E2705" s="128">
        <f t="shared" ca="1" si="170"/>
        <v>-194251.87393978122</v>
      </c>
      <c r="F2705" s="128">
        <f t="shared" ca="1" si="171"/>
        <v>241476.62481038526</v>
      </c>
    </row>
    <row r="2706" spans="1:6" x14ac:dyDescent="0.3">
      <c r="A2706" s="73">
        <v>39919</v>
      </c>
      <c r="B2706" s="130">
        <v>865.29998799999998</v>
      </c>
      <c r="C2706" s="125">
        <f t="shared" si="168"/>
        <v>6.6849102263112359E-2</v>
      </c>
      <c r="D2706" s="128">
        <f t="shared" si="169"/>
        <v>66849.102263112363</v>
      </c>
      <c r="E2706" s="128">
        <f t="shared" ca="1" si="170"/>
        <v>-194251.87393978122</v>
      </c>
      <c r="F2706" s="128">
        <f t="shared" ca="1" si="171"/>
        <v>241476.62481038526</v>
      </c>
    </row>
    <row r="2707" spans="1:6" x14ac:dyDescent="0.3">
      <c r="A2707" s="73">
        <v>39918</v>
      </c>
      <c r="B2707" s="130">
        <v>852.05999799999995</v>
      </c>
      <c r="C2707" s="125">
        <f t="shared" si="168"/>
        <v>6.7918336746076058E-2</v>
      </c>
      <c r="D2707" s="128">
        <f t="shared" si="169"/>
        <v>67918.336746076064</v>
      </c>
      <c r="E2707" s="128">
        <f t="shared" ca="1" si="170"/>
        <v>-194251.87393978122</v>
      </c>
      <c r="F2707" s="128">
        <f t="shared" ca="1" si="171"/>
        <v>241476.62481038526</v>
      </c>
    </row>
    <row r="2708" spans="1:6" x14ac:dyDescent="0.3">
      <c r="A2708" s="73">
        <v>39917</v>
      </c>
      <c r="B2708" s="130">
        <v>841.5</v>
      </c>
      <c r="C2708" s="125">
        <f t="shared" si="168"/>
        <v>6.8530683291569972E-2</v>
      </c>
      <c r="D2708" s="128">
        <f t="shared" si="169"/>
        <v>68530.683291569978</v>
      </c>
      <c r="E2708" s="128">
        <f t="shared" ca="1" si="170"/>
        <v>-194251.87393978122</v>
      </c>
      <c r="F2708" s="128">
        <f t="shared" ca="1" si="171"/>
        <v>241476.62481038526</v>
      </c>
    </row>
    <row r="2709" spans="1:6" x14ac:dyDescent="0.3">
      <c r="A2709" s="73">
        <v>39916</v>
      </c>
      <c r="B2709" s="130">
        <v>858.72997999999995</v>
      </c>
      <c r="C2709" s="125">
        <f t="shared" si="168"/>
        <v>5.2442554471057612E-2</v>
      </c>
      <c r="D2709" s="128">
        <f t="shared" si="169"/>
        <v>52442.554471057614</v>
      </c>
      <c r="E2709" s="128">
        <f t="shared" ca="1" si="170"/>
        <v>-194251.87393978122</v>
      </c>
      <c r="F2709" s="128">
        <f t="shared" ca="1" si="171"/>
        <v>241476.62481038526</v>
      </c>
    </row>
    <row r="2710" spans="1:6" x14ac:dyDescent="0.3">
      <c r="A2710" s="73">
        <v>39912</v>
      </c>
      <c r="B2710" s="130">
        <v>856.55999799999995</v>
      </c>
      <c r="C2710" s="125">
        <f t="shared" si="168"/>
        <v>2.845617922200927E-2</v>
      </c>
      <c r="D2710" s="128">
        <f t="shared" si="169"/>
        <v>28456.179222009268</v>
      </c>
      <c r="E2710" s="128">
        <f t="shared" ca="1" si="170"/>
        <v>-194251.87393978122</v>
      </c>
      <c r="F2710" s="128">
        <f t="shared" ca="1" si="171"/>
        <v>241476.62481038526</v>
      </c>
    </row>
    <row r="2711" spans="1:6" x14ac:dyDescent="0.3">
      <c r="A2711" s="73">
        <v>39911</v>
      </c>
      <c r="B2711" s="130">
        <v>825.15997300000004</v>
      </c>
      <c r="C2711" s="125">
        <f t="shared" si="168"/>
        <v>1.3859497629506334E-2</v>
      </c>
      <c r="D2711" s="128">
        <f t="shared" si="169"/>
        <v>13859.497629506335</v>
      </c>
      <c r="E2711" s="128">
        <f t="shared" ca="1" si="170"/>
        <v>-194251.87393978122</v>
      </c>
      <c r="F2711" s="128">
        <f t="shared" ca="1" si="171"/>
        <v>241476.62481038526</v>
      </c>
    </row>
    <row r="2712" spans="1:6" x14ac:dyDescent="0.3">
      <c r="A2712" s="73">
        <v>39910</v>
      </c>
      <c r="B2712" s="130">
        <v>815.54998799999998</v>
      </c>
      <c r="C2712" s="125">
        <f t="shared" si="168"/>
        <v>1.1698001610789932E-2</v>
      </c>
      <c r="D2712" s="128">
        <f t="shared" si="169"/>
        <v>11698.001610789932</v>
      </c>
      <c r="E2712" s="128">
        <f t="shared" ca="1" si="170"/>
        <v>-194251.87393978122</v>
      </c>
      <c r="F2712" s="128">
        <f t="shared" ca="1" si="171"/>
        <v>241476.62481038526</v>
      </c>
    </row>
    <row r="2713" spans="1:6" x14ac:dyDescent="0.3">
      <c r="A2713" s="73">
        <v>39909</v>
      </c>
      <c r="B2713" s="130">
        <v>835.47997999999995</v>
      </c>
      <c r="C2713" s="125">
        <f t="shared" si="168"/>
        <v>1.5262719656183199E-2</v>
      </c>
      <c r="D2713" s="128">
        <f t="shared" si="169"/>
        <v>15262.719656183199</v>
      </c>
      <c r="E2713" s="128">
        <f t="shared" ca="1" si="170"/>
        <v>-194251.87393978122</v>
      </c>
      <c r="F2713" s="128">
        <f t="shared" ca="1" si="171"/>
        <v>241476.62481038526</v>
      </c>
    </row>
    <row r="2714" spans="1:6" x14ac:dyDescent="0.3">
      <c r="A2714" s="73">
        <v>39906</v>
      </c>
      <c r="B2714" s="130">
        <v>842.5</v>
      </c>
      <c r="C2714" s="125">
        <f t="shared" si="168"/>
        <v>9.6234449888304985E-2</v>
      </c>
      <c r="D2714" s="128">
        <f t="shared" si="169"/>
        <v>96234.449888304982</v>
      </c>
      <c r="E2714" s="128">
        <f t="shared" ca="1" si="170"/>
        <v>-194251.87393978122</v>
      </c>
      <c r="F2714" s="128">
        <f t="shared" ca="1" si="171"/>
        <v>241476.62481038526</v>
      </c>
    </row>
    <row r="2715" spans="1:6" x14ac:dyDescent="0.3">
      <c r="A2715" s="73">
        <v>39905</v>
      </c>
      <c r="B2715" s="130">
        <v>834.38000499999998</v>
      </c>
      <c r="C2715" s="125">
        <f t="shared" si="168"/>
        <v>6.4205944100467649E-2</v>
      </c>
      <c r="D2715" s="128">
        <f t="shared" si="169"/>
        <v>64205.944100467648</v>
      </c>
      <c r="E2715" s="128">
        <f t="shared" ca="1" si="170"/>
        <v>-194251.87393978122</v>
      </c>
      <c r="F2715" s="128">
        <f t="shared" ca="1" si="171"/>
        <v>241476.62481038526</v>
      </c>
    </row>
    <row r="2716" spans="1:6" x14ac:dyDescent="0.3">
      <c r="A2716" s="73">
        <v>39904</v>
      </c>
      <c r="B2716" s="130">
        <v>811.080017</v>
      </c>
      <c r="C2716" s="125">
        <f t="shared" si="168"/>
        <v>2.1061297293977654E-2</v>
      </c>
      <c r="D2716" s="128">
        <f t="shared" si="169"/>
        <v>21061.297293977655</v>
      </c>
      <c r="E2716" s="128">
        <f t="shared" ca="1" si="170"/>
        <v>-194251.87393978122</v>
      </c>
      <c r="F2716" s="128">
        <f t="shared" ca="1" si="171"/>
        <v>241476.62481038526</v>
      </c>
    </row>
    <row r="2717" spans="1:6" x14ac:dyDescent="0.3">
      <c r="A2717" s="73">
        <v>39903</v>
      </c>
      <c r="B2717" s="130">
        <v>797.86999500000002</v>
      </c>
      <c r="C2717" s="125">
        <f t="shared" si="168"/>
        <v>2.5381689362705462E-2</v>
      </c>
      <c r="D2717" s="128">
        <f t="shared" si="169"/>
        <v>25381.689362705463</v>
      </c>
      <c r="E2717" s="128">
        <f t="shared" ca="1" si="170"/>
        <v>-194251.87393978122</v>
      </c>
      <c r="F2717" s="128">
        <f t="shared" ca="1" si="171"/>
        <v>241476.62481038526</v>
      </c>
    </row>
    <row r="2718" spans="1:6" x14ac:dyDescent="0.3">
      <c r="A2718" s="73">
        <v>39902</v>
      </c>
      <c r="B2718" s="130">
        <v>787.53002900000001</v>
      </c>
      <c r="C2718" s="125">
        <f t="shared" si="168"/>
        <v>4.462191212334865E-2</v>
      </c>
      <c r="D2718" s="128">
        <f t="shared" si="169"/>
        <v>44621.912123348651</v>
      </c>
      <c r="E2718" s="128">
        <f t="shared" ca="1" si="170"/>
        <v>-194251.87393978122</v>
      </c>
      <c r="F2718" s="128">
        <f t="shared" ca="1" si="171"/>
        <v>241476.62481038526</v>
      </c>
    </row>
    <row r="2719" spans="1:6" x14ac:dyDescent="0.3">
      <c r="A2719" s="73">
        <v>39899</v>
      </c>
      <c r="B2719" s="130">
        <v>815.94000200000005</v>
      </c>
      <c r="C2719" s="125">
        <f t="shared" si="168"/>
        <v>7.8501110226704585E-2</v>
      </c>
      <c r="D2719" s="128">
        <f t="shared" si="169"/>
        <v>78501.110226704579</v>
      </c>
      <c r="E2719" s="128">
        <f t="shared" ca="1" si="170"/>
        <v>-194251.87393978122</v>
      </c>
      <c r="F2719" s="128">
        <f t="shared" ca="1" si="171"/>
        <v>241476.62481038526</v>
      </c>
    </row>
    <row r="2720" spans="1:6" x14ac:dyDescent="0.3">
      <c r="A2720" s="73">
        <v>39898</v>
      </c>
      <c r="B2720" s="130">
        <v>832.85998500000005</v>
      </c>
      <c r="C2720" s="125">
        <f t="shared" si="168"/>
        <v>0.10938540119595874</v>
      </c>
      <c r="D2720" s="128">
        <f t="shared" si="169"/>
        <v>109385.40119595874</v>
      </c>
      <c r="E2720" s="128">
        <f t="shared" ca="1" si="170"/>
        <v>-194251.87393978122</v>
      </c>
      <c r="F2720" s="128">
        <f t="shared" ca="1" si="171"/>
        <v>241476.62481038526</v>
      </c>
    </row>
    <row r="2721" spans="1:6" x14ac:dyDescent="0.3">
      <c r="A2721" s="73">
        <v>39897</v>
      </c>
      <c r="B2721" s="130">
        <v>813.88000499999998</v>
      </c>
      <c r="C2721" s="125">
        <f t="shared" si="168"/>
        <v>0.12825776578111681</v>
      </c>
      <c r="D2721" s="128">
        <f t="shared" si="169"/>
        <v>128257.7657811168</v>
      </c>
      <c r="E2721" s="128">
        <f t="shared" ca="1" si="170"/>
        <v>-194251.87393978122</v>
      </c>
      <c r="F2721" s="128">
        <f t="shared" ca="1" si="171"/>
        <v>241476.62481038526</v>
      </c>
    </row>
    <row r="2722" spans="1:6" x14ac:dyDescent="0.3">
      <c r="A2722" s="73">
        <v>39896</v>
      </c>
      <c r="B2722" s="130">
        <v>806.11999500000002</v>
      </c>
      <c r="C2722" s="125">
        <f t="shared" si="168"/>
        <v>0.12023349344858802</v>
      </c>
      <c r="D2722" s="128">
        <f t="shared" si="169"/>
        <v>120233.49344858802</v>
      </c>
      <c r="E2722" s="128">
        <f t="shared" ca="1" si="170"/>
        <v>-194251.87393978122</v>
      </c>
      <c r="F2722" s="128">
        <f t="shared" ca="1" si="171"/>
        <v>241476.62481038526</v>
      </c>
    </row>
    <row r="2723" spans="1:6" x14ac:dyDescent="0.3">
      <c r="A2723" s="73">
        <v>39895</v>
      </c>
      <c r="B2723" s="130">
        <v>822.919983</v>
      </c>
      <c r="C2723" s="125">
        <f t="shared" si="168"/>
        <v>0.21638352730089983</v>
      </c>
      <c r="D2723" s="128">
        <f t="shared" si="169"/>
        <v>216383.52730089982</v>
      </c>
      <c r="E2723" s="128">
        <f t="shared" ca="1" si="170"/>
        <v>-194251.87393978122</v>
      </c>
      <c r="F2723" s="128">
        <f t="shared" ca="1" si="171"/>
        <v>241476.62481038526</v>
      </c>
    </row>
    <row r="2724" spans="1:6" x14ac:dyDescent="0.3">
      <c r="A2724" s="73">
        <v>39892</v>
      </c>
      <c r="B2724" s="130">
        <v>768.53997800000002</v>
      </c>
      <c r="C2724" s="125">
        <f t="shared" si="168"/>
        <v>0.12461583946987154</v>
      </c>
      <c r="D2724" s="128">
        <f t="shared" si="169"/>
        <v>124615.83946987154</v>
      </c>
      <c r="E2724" s="128">
        <f t="shared" ca="1" si="170"/>
        <v>-194251.87393978122</v>
      </c>
      <c r="F2724" s="128">
        <f t="shared" ca="1" si="171"/>
        <v>241476.62481038526</v>
      </c>
    </row>
    <row r="2725" spans="1:6" x14ac:dyDescent="0.3">
      <c r="A2725" s="73">
        <v>39891</v>
      </c>
      <c r="B2725" s="130">
        <v>784.03997800000002</v>
      </c>
      <c r="C2725" s="125">
        <f t="shared" si="168"/>
        <v>0.148692391450163</v>
      </c>
      <c r="D2725" s="128">
        <f t="shared" si="169"/>
        <v>148692.39145016301</v>
      </c>
      <c r="E2725" s="128">
        <f t="shared" ca="1" si="170"/>
        <v>-194251.87393978122</v>
      </c>
      <c r="F2725" s="128">
        <f t="shared" ca="1" si="171"/>
        <v>241476.62481038526</v>
      </c>
    </row>
    <row r="2726" spans="1:6" x14ac:dyDescent="0.3">
      <c r="A2726" s="73">
        <v>39890</v>
      </c>
      <c r="B2726" s="130">
        <v>794.34997599999997</v>
      </c>
      <c r="C2726" s="125">
        <f t="shared" si="168"/>
        <v>0.11429851385454914</v>
      </c>
      <c r="D2726" s="128">
        <f t="shared" si="169"/>
        <v>114298.51385454915</v>
      </c>
      <c r="E2726" s="128">
        <f t="shared" ca="1" si="170"/>
        <v>-194251.87393978122</v>
      </c>
      <c r="F2726" s="128">
        <f t="shared" ca="1" si="171"/>
        <v>241476.62481038526</v>
      </c>
    </row>
    <row r="2727" spans="1:6" x14ac:dyDescent="0.3">
      <c r="A2727" s="73">
        <v>39889</v>
      </c>
      <c r="B2727" s="130">
        <v>778.11999500000002</v>
      </c>
      <c r="C2727" s="125">
        <f t="shared" si="168"/>
        <v>0.11745864174055853</v>
      </c>
      <c r="D2727" s="128">
        <f t="shared" si="169"/>
        <v>117458.64174055854</v>
      </c>
      <c r="E2727" s="128">
        <f t="shared" ca="1" si="170"/>
        <v>-194251.87393978122</v>
      </c>
      <c r="F2727" s="128">
        <f t="shared" ca="1" si="171"/>
        <v>241476.62481038526</v>
      </c>
    </row>
    <row r="2728" spans="1:6" x14ac:dyDescent="0.3">
      <c r="A2728" s="73">
        <v>39888</v>
      </c>
      <c r="B2728" s="130">
        <v>753.89001499999995</v>
      </c>
      <c r="C2728" s="125">
        <f t="shared" si="168"/>
        <v>7.5725589266745885E-2</v>
      </c>
      <c r="D2728" s="128">
        <f t="shared" si="169"/>
        <v>75725.589266745883</v>
      </c>
      <c r="E2728" s="128">
        <f t="shared" ca="1" si="170"/>
        <v>-194251.87393978122</v>
      </c>
      <c r="F2728" s="128">
        <f t="shared" ca="1" si="171"/>
        <v>241476.62481038526</v>
      </c>
    </row>
    <row r="2729" spans="1:6" x14ac:dyDescent="0.3">
      <c r="A2729" s="73">
        <v>39885</v>
      </c>
      <c r="B2729" s="130">
        <v>756.54998799999998</v>
      </c>
      <c r="C2729" s="125">
        <f t="shared" si="168"/>
        <v>2.9193650045261865E-2</v>
      </c>
      <c r="D2729" s="128">
        <f t="shared" si="169"/>
        <v>29193.650045261864</v>
      </c>
      <c r="E2729" s="128">
        <f t="shared" ca="1" si="170"/>
        <v>-194251.87393978122</v>
      </c>
      <c r="F2729" s="128">
        <f t="shared" ca="1" si="171"/>
        <v>241476.62481038526</v>
      </c>
    </row>
    <row r="2730" spans="1:6" x14ac:dyDescent="0.3">
      <c r="A2730" s="73">
        <v>39884</v>
      </c>
      <c r="B2730" s="130">
        <v>750.73999000000003</v>
      </c>
      <c r="C2730" s="125">
        <f t="shared" si="168"/>
        <v>-2.7762269739570744E-3</v>
      </c>
      <c r="D2730" s="128">
        <f t="shared" si="169"/>
        <v>-2776.2269739570743</v>
      </c>
      <c r="E2730" s="128">
        <f t="shared" ca="1" si="170"/>
        <v>-194251.87393978122</v>
      </c>
      <c r="F2730" s="128">
        <f t="shared" ca="1" si="171"/>
        <v>241476.62481038526</v>
      </c>
    </row>
    <row r="2731" spans="1:6" x14ac:dyDescent="0.3">
      <c r="A2731" s="73">
        <v>39883</v>
      </c>
      <c r="B2731" s="130">
        <v>721.35998500000005</v>
      </c>
      <c r="C2731" s="125">
        <f t="shared" si="168"/>
        <v>-5.6922522726970071E-2</v>
      </c>
      <c r="D2731" s="128">
        <f t="shared" si="169"/>
        <v>-56922.52272697007</v>
      </c>
      <c r="E2731" s="128">
        <f t="shared" ca="1" si="170"/>
        <v>-194251.87393978122</v>
      </c>
      <c r="F2731" s="128">
        <f t="shared" ca="1" si="171"/>
        <v>241476.62481038526</v>
      </c>
    </row>
    <row r="2732" spans="1:6" x14ac:dyDescent="0.3">
      <c r="A2732" s="73">
        <v>39882</v>
      </c>
      <c r="B2732" s="130">
        <v>719.59997599999997</v>
      </c>
      <c r="C2732" s="125">
        <f t="shared" si="168"/>
        <v>-6.9250120238570245E-2</v>
      </c>
      <c r="D2732" s="128">
        <f t="shared" si="169"/>
        <v>-69250.120238570249</v>
      </c>
      <c r="E2732" s="128">
        <f t="shared" ca="1" si="170"/>
        <v>-194251.87393978122</v>
      </c>
      <c r="F2732" s="128">
        <f t="shared" ca="1" si="171"/>
        <v>241476.62481038526</v>
      </c>
    </row>
    <row r="2733" spans="1:6" x14ac:dyDescent="0.3">
      <c r="A2733" s="73">
        <v>39881</v>
      </c>
      <c r="B2733" s="130">
        <v>676.53002900000001</v>
      </c>
      <c r="C2733" s="125">
        <f t="shared" si="168"/>
        <v>-8.9865855639191805E-2</v>
      </c>
      <c r="D2733" s="128">
        <f t="shared" si="169"/>
        <v>-89865.85563919181</v>
      </c>
      <c r="E2733" s="128">
        <f t="shared" ca="1" si="170"/>
        <v>-194251.87393978122</v>
      </c>
      <c r="F2733" s="128">
        <f t="shared" ca="1" si="171"/>
        <v>241476.62481038526</v>
      </c>
    </row>
    <row r="2734" spans="1:6" x14ac:dyDescent="0.3">
      <c r="A2734" s="73">
        <v>39878</v>
      </c>
      <c r="B2734" s="130">
        <v>683.38000499999998</v>
      </c>
      <c r="C2734" s="125">
        <f t="shared" si="168"/>
        <v>-0.1125511127207498</v>
      </c>
      <c r="D2734" s="128">
        <f t="shared" si="169"/>
        <v>-112551.11272074981</v>
      </c>
      <c r="E2734" s="128">
        <f t="shared" ca="1" si="170"/>
        <v>-194251.87393978122</v>
      </c>
      <c r="F2734" s="128">
        <f t="shared" ca="1" si="171"/>
        <v>241476.62481038526</v>
      </c>
    </row>
    <row r="2735" spans="1:6" x14ac:dyDescent="0.3">
      <c r="A2735" s="73">
        <v>39877</v>
      </c>
      <c r="B2735" s="130">
        <v>682.54998799999998</v>
      </c>
      <c r="C2735" s="125">
        <f t="shared" si="168"/>
        <v>-0.12374510713599229</v>
      </c>
      <c r="D2735" s="128">
        <f t="shared" si="169"/>
        <v>-123745.10713599229</v>
      </c>
      <c r="E2735" s="128">
        <f t="shared" ca="1" si="170"/>
        <v>-194251.87393978122</v>
      </c>
      <c r="F2735" s="128">
        <f t="shared" ca="1" si="171"/>
        <v>241476.62481038526</v>
      </c>
    </row>
    <row r="2736" spans="1:6" x14ac:dyDescent="0.3">
      <c r="A2736" s="73">
        <v>39876</v>
      </c>
      <c r="B2736" s="130">
        <v>712.86999500000002</v>
      </c>
      <c r="C2736" s="125">
        <f t="shared" si="168"/>
        <v>-9.5824547359297463E-2</v>
      </c>
      <c r="D2736" s="128">
        <f t="shared" si="169"/>
        <v>-95824.547359297459</v>
      </c>
      <c r="E2736" s="128">
        <f t="shared" ca="1" si="170"/>
        <v>-194251.87393978122</v>
      </c>
      <c r="F2736" s="128">
        <f t="shared" ca="1" si="171"/>
        <v>241476.62481038526</v>
      </c>
    </row>
    <row r="2737" spans="1:6" x14ac:dyDescent="0.3">
      <c r="A2737" s="73">
        <v>39875</v>
      </c>
      <c r="B2737" s="130">
        <v>696.330017</v>
      </c>
      <c r="C2737" s="125">
        <f t="shared" si="168"/>
        <v>-0.11764254596591772</v>
      </c>
      <c r="D2737" s="128">
        <f t="shared" si="169"/>
        <v>-117642.54596591773</v>
      </c>
      <c r="E2737" s="128">
        <f t="shared" ca="1" si="170"/>
        <v>-194251.87393978122</v>
      </c>
      <c r="F2737" s="128">
        <f t="shared" ca="1" si="171"/>
        <v>241476.62481038526</v>
      </c>
    </row>
    <row r="2738" spans="1:6" x14ac:dyDescent="0.3">
      <c r="A2738" s="73">
        <v>39874</v>
      </c>
      <c r="B2738" s="130">
        <v>700.82000700000003</v>
      </c>
      <c r="C2738" s="125">
        <f t="shared" si="168"/>
        <v>-0.15241161032955164</v>
      </c>
      <c r="D2738" s="128">
        <f t="shared" si="169"/>
        <v>-152411.61032955165</v>
      </c>
      <c r="E2738" s="128">
        <f t="shared" ca="1" si="170"/>
        <v>-194251.87393978122</v>
      </c>
      <c r="F2738" s="128">
        <f t="shared" ca="1" si="171"/>
        <v>241476.62481038526</v>
      </c>
    </row>
    <row r="2739" spans="1:6" x14ac:dyDescent="0.3">
      <c r="A2739" s="73">
        <v>39871</v>
      </c>
      <c r="B2739" s="130">
        <v>735.09002699999996</v>
      </c>
      <c r="C2739" s="125">
        <f t="shared" si="168"/>
        <v>-0.11985293736789737</v>
      </c>
      <c r="D2739" s="128">
        <f t="shared" si="169"/>
        <v>-119852.93736789738</v>
      </c>
      <c r="E2739" s="128">
        <f t="shared" ca="1" si="170"/>
        <v>-194251.87393978122</v>
      </c>
      <c r="F2739" s="128">
        <f t="shared" ca="1" si="171"/>
        <v>241476.62481038526</v>
      </c>
    </row>
    <row r="2740" spans="1:6" x14ac:dyDescent="0.3">
      <c r="A2740" s="73">
        <v>39870</v>
      </c>
      <c r="B2740" s="130">
        <v>752.830017</v>
      </c>
      <c r="C2740" s="125">
        <f t="shared" si="168"/>
        <v>-9.7044610994370117E-2</v>
      </c>
      <c r="D2740" s="128">
        <f t="shared" si="169"/>
        <v>-97044.610994370116</v>
      </c>
      <c r="E2740" s="128">
        <f t="shared" ca="1" si="170"/>
        <v>-194251.87393978122</v>
      </c>
      <c r="F2740" s="128">
        <f t="shared" ca="1" si="171"/>
        <v>241476.62481038526</v>
      </c>
    </row>
    <row r="2741" spans="1:6" x14ac:dyDescent="0.3">
      <c r="A2741" s="73">
        <v>39869</v>
      </c>
      <c r="B2741" s="130">
        <v>764.90002400000003</v>
      </c>
      <c r="C2741" s="125">
        <f t="shared" si="168"/>
        <v>-7.5269537976059731E-2</v>
      </c>
      <c r="D2741" s="128">
        <f t="shared" si="169"/>
        <v>-75269.537976059728</v>
      </c>
      <c r="E2741" s="128">
        <f t="shared" ca="1" si="170"/>
        <v>-194251.87393978122</v>
      </c>
      <c r="F2741" s="128">
        <f t="shared" ca="1" si="171"/>
        <v>241476.62481038526</v>
      </c>
    </row>
    <row r="2742" spans="1:6" x14ac:dyDescent="0.3">
      <c r="A2742" s="73">
        <v>39868</v>
      </c>
      <c r="B2742" s="130">
        <v>773.14001499999995</v>
      </c>
      <c r="C2742" s="125">
        <f t="shared" si="168"/>
        <v>-0.11122095705397883</v>
      </c>
      <c r="D2742" s="128">
        <f t="shared" si="169"/>
        <v>-111220.95705397883</v>
      </c>
      <c r="E2742" s="128">
        <f t="shared" ca="1" si="170"/>
        <v>-194251.87393978122</v>
      </c>
      <c r="F2742" s="128">
        <f t="shared" ca="1" si="171"/>
        <v>241476.62481038526</v>
      </c>
    </row>
    <row r="2743" spans="1:6" x14ac:dyDescent="0.3">
      <c r="A2743" s="73">
        <v>39867</v>
      </c>
      <c r="B2743" s="130">
        <v>743.330017</v>
      </c>
      <c r="C2743" s="125">
        <f t="shared" si="168"/>
        <v>-0.14422054163169806</v>
      </c>
      <c r="D2743" s="128">
        <f t="shared" si="169"/>
        <v>-144220.54163169806</v>
      </c>
      <c r="E2743" s="128">
        <f t="shared" ca="1" si="170"/>
        <v>-194251.87393978122</v>
      </c>
      <c r="F2743" s="128">
        <f t="shared" ca="1" si="171"/>
        <v>241476.62481038526</v>
      </c>
    </row>
    <row r="2744" spans="1:6" x14ac:dyDescent="0.3">
      <c r="A2744" s="73">
        <v>39864</v>
      </c>
      <c r="B2744" s="130">
        <v>770.04998799999998</v>
      </c>
      <c r="C2744" s="125">
        <f t="shared" si="168"/>
        <v>-8.9613986109517874E-2</v>
      </c>
      <c r="D2744" s="128">
        <f t="shared" si="169"/>
        <v>-89613.986109517879</v>
      </c>
      <c r="E2744" s="128">
        <f t="shared" ca="1" si="170"/>
        <v>-194251.87393978122</v>
      </c>
      <c r="F2744" s="128">
        <f t="shared" ca="1" si="171"/>
        <v>241476.62481038526</v>
      </c>
    </row>
    <row r="2745" spans="1:6" x14ac:dyDescent="0.3">
      <c r="A2745" s="73">
        <v>39863</v>
      </c>
      <c r="B2745" s="130">
        <v>778.94000200000005</v>
      </c>
      <c r="C2745" s="125">
        <f t="shared" si="168"/>
        <v>-6.4032754503749012E-2</v>
      </c>
      <c r="D2745" s="128">
        <f t="shared" si="169"/>
        <v>-64032.754503749013</v>
      </c>
      <c r="E2745" s="128">
        <f t="shared" ca="1" si="170"/>
        <v>-194251.87393978122</v>
      </c>
      <c r="F2745" s="128">
        <f t="shared" ca="1" si="171"/>
        <v>241476.62481038526</v>
      </c>
    </row>
    <row r="2746" spans="1:6" x14ac:dyDescent="0.3">
      <c r="A2746" s="73">
        <v>39862</v>
      </c>
      <c r="B2746" s="130">
        <v>788.419983</v>
      </c>
      <c r="C2746" s="125">
        <f t="shared" si="168"/>
        <v>-5.9736945775996086E-2</v>
      </c>
      <c r="D2746" s="128">
        <f t="shared" si="169"/>
        <v>-59736.945775996086</v>
      </c>
      <c r="E2746" s="128">
        <f t="shared" ca="1" si="170"/>
        <v>-194251.87393978122</v>
      </c>
      <c r="F2746" s="128">
        <f t="shared" ca="1" si="171"/>
        <v>241476.62481038526</v>
      </c>
    </row>
    <row r="2747" spans="1:6" x14ac:dyDescent="0.3">
      <c r="A2747" s="73">
        <v>39861</v>
      </c>
      <c r="B2747" s="130">
        <v>789.169983</v>
      </c>
      <c r="C2747" s="125">
        <f t="shared" si="168"/>
        <v>-4.39402245010172E-2</v>
      </c>
      <c r="D2747" s="128">
        <f t="shared" si="169"/>
        <v>-43940.224501017197</v>
      </c>
      <c r="E2747" s="128">
        <f t="shared" ca="1" si="170"/>
        <v>-194251.87393978122</v>
      </c>
      <c r="F2747" s="128">
        <f t="shared" ca="1" si="171"/>
        <v>241476.62481038526</v>
      </c>
    </row>
    <row r="2748" spans="1:6" x14ac:dyDescent="0.3">
      <c r="A2748" s="73">
        <v>39857</v>
      </c>
      <c r="B2748" s="130">
        <v>826.84002699999996</v>
      </c>
      <c r="C2748" s="125">
        <f t="shared" si="168"/>
        <v>1.1624231052791423E-3</v>
      </c>
      <c r="D2748" s="128">
        <f t="shared" si="169"/>
        <v>1162.4231052791422</v>
      </c>
      <c r="E2748" s="128">
        <f t="shared" ca="1" si="170"/>
        <v>-194251.87393978122</v>
      </c>
      <c r="F2748" s="128">
        <f t="shared" ca="1" si="171"/>
        <v>241476.62481038526</v>
      </c>
    </row>
    <row r="2749" spans="1:6" x14ac:dyDescent="0.3">
      <c r="A2749" s="73">
        <v>39856</v>
      </c>
      <c r="B2749" s="130">
        <v>835.19000200000005</v>
      </c>
      <c r="C2749" s="125">
        <f t="shared" si="168"/>
        <v>-1.1773212513195075E-2</v>
      </c>
      <c r="D2749" s="128">
        <f t="shared" si="169"/>
        <v>-11773.212513195074</v>
      </c>
      <c r="E2749" s="128">
        <f t="shared" ca="1" si="170"/>
        <v>-194251.87393978122</v>
      </c>
      <c r="F2749" s="128">
        <f t="shared" ca="1" si="171"/>
        <v>241476.62481038526</v>
      </c>
    </row>
    <row r="2750" spans="1:6" x14ac:dyDescent="0.3">
      <c r="A2750" s="73">
        <v>39855</v>
      </c>
      <c r="B2750" s="130">
        <v>833.73999000000003</v>
      </c>
      <c r="C2750" s="125">
        <f t="shared" si="168"/>
        <v>-4.6162335404382748E-2</v>
      </c>
      <c r="D2750" s="128">
        <f t="shared" si="169"/>
        <v>-46162.335404382749</v>
      </c>
      <c r="E2750" s="128">
        <f t="shared" ca="1" si="170"/>
        <v>-194251.87393978122</v>
      </c>
      <c r="F2750" s="128">
        <f t="shared" ca="1" si="171"/>
        <v>241476.62481038526</v>
      </c>
    </row>
    <row r="2751" spans="1:6" x14ac:dyDescent="0.3">
      <c r="A2751" s="73">
        <v>39854</v>
      </c>
      <c r="B2751" s="130">
        <v>827.15997300000004</v>
      </c>
      <c r="C2751" s="125">
        <f t="shared" si="168"/>
        <v>-2.193429014372017E-2</v>
      </c>
      <c r="D2751" s="128">
        <f t="shared" si="169"/>
        <v>-21934.290143720169</v>
      </c>
      <c r="E2751" s="128">
        <f t="shared" ca="1" si="170"/>
        <v>-194251.87393978122</v>
      </c>
      <c r="F2751" s="128">
        <f t="shared" ca="1" si="171"/>
        <v>241476.62481038526</v>
      </c>
    </row>
    <row r="2752" spans="1:6" x14ac:dyDescent="0.3">
      <c r="A2752" s="73">
        <v>39853</v>
      </c>
      <c r="B2752" s="130">
        <v>869.89001499999995</v>
      </c>
      <c r="C2752" s="125">
        <f t="shared" si="168"/>
        <v>3.9829312216783652E-2</v>
      </c>
      <c r="D2752" s="128">
        <f t="shared" si="169"/>
        <v>39829.312216783655</v>
      </c>
      <c r="E2752" s="128">
        <f t="shared" ca="1" si="170"/>
        <v>-194251.87393978122</v>
      </c>
      <c r="F2752" s="128">
        <f t="shared" ca="1" si="171"/>
        <v>241476.62481038526</v>
      </c>
    </row>
    <row r="2753" spans="1:6" x14ac:dyDescent="0.3">
      <c r="A2753" s="73">
        <v>39850</v>
      </c>
      <c r="B2753" s="130">
        <v>868.59997599999997</v>
      </c>
      <c r="C2753" s="125">
        <f t="shared" si="168"/>
        <v>4.4053084285549549E-2</v>
      </c>
      <c r="D2753" s="128">
        <f t="shared" si="169"/>
        <v>44053.08428554955</v>
      </c>
      <c r="E2753" s="128">
        <f t="shared" ca="1" si="170"/>
        <v>-194251.87393978122</v>
      </c>
      <c r="F2753" s="128">
        <f t="shared" ca="1" si="171"/>
        <v>241476.62481038526</v>
      </c>
    </row>
    <row r="2754" spans="1:6" x14ac:dyDescent="0.3">
      <c r="A2754" s="73">
        <v>39849</v>
      </c>
      <c r="B2754" s="130">
        <v>845.84997599999997</v>
      </c>
      <c r="C2754" s="125">
        <f t="shared" si="168"/>
        <v>2.2175197583081507E-2</v>
      </c>
      <c r="D2754" s="128">
        <f t="shared" si="169"/>
        <v>22175.197583081506</v>
      </c>
      <c r="E2754" s="128">
        <f t="shared" ca="1" si="170"/>
        <v>-194251.87393978122</v>
      </c>
      <c r="F2754" s="128">
        <f t="shared" ca="1" si="171"/>
        <v>241476.62481038526</v>
      </c>
    </row>
    <row r="2755" spans="1:6" x14ac:dyDescent="0.3">
      <c r="A2755" s="73">
        <v>39848</v>
      </c>
      <c r="B2755" s="130">
        <v>832.22997999999995</v>
      </c>
      <c r="C2755" s="125">
        <f t="shared" si="168"/>
        <v>-9.5330025889389658E-3</v>
      </c>
      <c r="D2755" s="128">
        <f t="shared" si="169"/>
        <v>-9533.0025889389653</v>
      </c>
      <c r="E2755" s="128">
        <f t="shared" ca="1" si="170"/>
        <v>-194251.87393978122</v>
      </c>
      <c r="F2755" s="128">
        <f t="shared" ca="1" si="171"/>
        <v>241476.62481038526</v>
      </c>
    </row>
    <row r="2756" spans="1:6" x14ac:dyDescent="0.3">
      <c r="A2756" s="73">
        <v>39847</v>
      </c>
      <c r="B2756" s="130">
        <v>838.51000999999997</v>
      </c>
      <c r="C2756" s="125">
        <f t="shared" si="168"/>
        <v>4.1342788553365262E-2</v>
      </c>
      <c r="D2756" s="128">
        <f t="shared" si="169"/>
        <v>41342.788553365259</v>
      </c>
      <c r="E2756" s="128">
        <f t="shared" ca="1" si="170"/>
        <v>-194251.87393978122</v>
      </c>
      <c r="F2756" s="128">
        <f t="shared" ca="1" si="171"/>
        <v>241476.62481038526</v>
      </c>
    </row>
    <row r="2757" spans="1:6" x14ac:dyDescent="0.3">
      <c r="A2757" s="73">
        <v>39846</v>
      </c>
      <c r="B2757" s="130">
        <v>825.44000200000005</v>
      </c>
      <c r="C2757" s="125">
        <f t="shared" si="168"/>
        <v>-2.9031187532531755E-2</v>
      </c>
      <c r="D2757" s="128">
        <f t="shared" si="169"/>
        <v>-29031.187532531756</v>
      </c>
      <c r="E2757" s="128">
        <f t="shared" ca="1" si="170"/>
        <v>-194251.87393978122</v>
      </c>
      <c r="F2757" s="128">
        <f t="shared" ca="1" si="171"/>
        <v>241476.62481038526</v>
      </c>
    </row>
    <row r="2758" spans="1:6" x14ac:dyDescent="0.3">
      <c r="A2758" s="73">
        <v>39843</v>
      </c>
      <c r="B2758" s="130">
        <v>825.88000499999998</v>
      </c>
      <c r="C2758" s="125">
        <f t="shared" si="168"/>
        <v>-2.1167640756247774E-2</v>
      </c>
      <c r="D2758" s="128">
        <f t="shared" si="169"/>
        <v>-21167.640756247773</v>
      </c>
      <c r="E2758" s="128">
        <f t="shared" ca="1" si="170"/>
        <v>-194251.87393978122</v>
      </c>
      <c r="F2758" s="128">
        <f t="shared" ca="1" si="171"/>
        <v>241476.62481038526</v>
      </c>
    </row>
    <row r="2759" spans="1:6" x14ac:dyDescent="0.3">
      <c r="A2759" s="73">
        <v>39842</v>
      </c>
      <c r="B2759" s="130">
        <v>845.14001499999995</v>
      </c>
      <c r="C2759" s="125">
        <f t="shared" si="168"/>
        <v>2.990695705007429E-3</v>
      </c>
      <c r="D2759" s="128">
        <f t="shared" si="169"/>
        <v>2990.6957050074288</v>
      </c>
      <c r="E2759" s="128">
        <f t="shared" ca="1" si="170"/>
        <v>-194251.87393978122</v>
      </c>
      <c r="F2759" s="128">
        <f t="shared" ca="1" si="171"/>
        <v>241476.62481038526</v>
      </c>
    </row>
    <row r="2760" spans="1:6" x14ac:dyDescent="0.3">
      <c r="A2760" s="73">
        <v>39841</v>
      </c>
      <c r="B2760" s="130">
        <v>874.09002699999996</v>
      </c>
      <c r="C2760" s="125">
        <f t="shared" ref="C2760:C2823" si="172">B2760/B2770-1</f>
        <v>2.6383063100547943E-3</v>
      </c>
      <c r="D2760" s="128">
        <f t="shared" ref="D2760:D2823" si="173">C2760*$B$5</f>
        <v>2638.3063100547943</v>
      </c>
      <c r="E2760" s="128">
        <f t="shared" ref="E2760:E2823" ca="1" si="174">_xlfn.PERCENTILE.INC(OFFSET(D2760,0,0,Window),1-VaRLevel)</f>
        <v>-194251.87393978122</v>
      </c>
      <c r="F2760" s="128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0">
        <v>845.71002199999998</v>
      </c>
      <c r="C2761" s="125">
        <f t="shared" si="172"/>
        <v>-2.8209946128628816E-2</v>
      </c>
      <c r="D2761" s="128">
        <f t="shared" si="173"/>
        <v>-28209.946128628817</v>
      </c>
      <c r="E2761" s="128">
        <f t="shared" ca="1" si="174"/>
        <v>-194251.87393978122</v>
      </c>
      <c r="F2761" s="128">
        <f t="shared" ca="1" si="175"/>
        <v>241476.62481038526</v>
      </c>
    </row>
    <row r="2762" spans="1:6" x14ac:dyDescent="0.3">
      <c r="A2762" s="73">
        <v>39839</v>
      </c>
      <c r="B2762" s="130">
        <v>836.57000700000003</v>
      </c>
      <c r="C2762" s="125">
        <f t="shared" si="172"/>
        <v>-6.0403179030354637E-2</v>
      </c>
      <c r="D2762" s="128">
        <f t="shared" si="173"/>
        <v>-60403.179030354637</v>
      </c>
      <c r="E2762" s="128">
        <f t="shared" ca="1" si="174"/>
        <v>-194251.87393978122</v>
      </c>
      <c r="F2762" s="128">
        <f t="shared" ca="1" si="175"/>
        <v>241476.62481038526</v>
      </c>
    </row>
    <row r="2763" spans="1:6" x14ac:dyDescent="0.3">
      <c r="A2763" s="73">
        <v>39836</v>
      </c>
      <c r="B2763" s="130">
        <v>831.95001200000002</v>
      </c>
      <c r="C2763" s="125">
        <f t="shared" si="172"/>
        <v>-8.5497861684188936E-2</v>
      </c>
      <c r="D2763" s="128">
        <f t="shared" si="173"/>
        <v>-85497.861684188931</v>
      </c>
      <c r="E2763" s="128">
        <f t="shared" ca="1" si="174"/>
        <v>-194251.87393978122</v>
      </c>
      <c r="F2763" s="128">
        <f t="shared" ca="1" si="175"/>
        <v>241476.62481038526</v>
      </c>
    </row>
    <row r="2764" spans="1:6" x14ac:dyDescent="0.3">
      <c r="A2764" s="73">
        <v>39835</v>
      </c>
      <c r="B2764" s="130">
        <v>827.5</v>
      </c>
      <c r="C2764" s="125">
        <f t="shared" si="172"/>
        <v>-8.7299423046174218E-2</v>
      </c>
      <c r="D2764" s="128">
        <f t="shared" si="173"/>
        <v>-87299.423046174212</v>
      </c>
      <c r="E2764" s="128">
        <f t="shared" ca="1" si="174"/>
        <v>-194251.87393978122</v>
      </c>
      <c r="F2764" s="128">
        <f t="shared" ca="1" si="175"/>
        <v>241476.62481038526</v>
      </c>
    </row>
    <row r="2765" spans="1:6" x14ac:dyDescent="0.3">
      <c r="A2765" s="73">
        <v>39834</v>
      </c>
      <c r="B2765" s="130">
        <v>840.23999000000003</v>
      </c>
      <c r="C2765" s="125">
        <f t="shared" si="172"/>
        <v>-0.10105918560745664</v>
      </c>
      <c r="D2765" s="128">
        <f t="shared" si="173"/>
        <v>-101059.18560745663</v>
      </c>
      <c r="E2765" s="128">
        <f t="shared" ca="1" si="174"/>
        <v>-194251.87393978122</v>
      </c>
      <c r="F2765" s="128">
        <f t="shared" ca="1" si="175"/>
        <v>241476.62481038526</v>
      </c>
    </row>
    <row r="2766" spans="1:6" x14ac:dyDescent="0.3">
      <c r="A2766" s="73">
        <v>39833</v>
      </c>
      <c r="B2766" s="130">
        <v>805.21997099999999</v>
      </c>
      <c r="C2766" s="125">
        <f t="shared" si="172"/>
        <v>-0.13179151374036535</v>
      </c>
      <c r="D2766" s="128">
        <f t="shared" si="173"/>
        <v>-131791.51374036536</v>
      </c>
      <c r="E2766" s="128">
        <f t="shared" ca="1" si="174"/>
        <v>-194251.87393978122</v>
      </c>
      <c r="F2766" s="128">
        <f t="shared" ca="1" si="175"/>
        <v>241476.62481038526</v>
      </c>
    </row>
    <row r="2767" spans="1:6" x14ac:dyDescent="0.3">
      <c r="A2767" s="73">
        <v>39829</v>
      </c>
      <c r="B2767" s="130">
        <v>850.11999500000002</v>
      </c>
      <c r="C2767" s="125">
        <f t="shared" si="172"/>
        <v>-8.7658289388172883E-2</v>
      </c>
      <c r="D2767" s="128">
        <f t="shared" si="173"/>
        <v>-87658.289388172881</v>
      </c>
      <c r="E2767" s="128">
        <f t="shared" ca="1" si="174"/>
        <v>-194251.87393978122</v>
      </c>
      <c r="F2767" s="128">
        <f t="shared" ca="1" si="175"/>
        <v>241476.62481038526</v>
      </c>
    </row>
    <row r="2768" spans="1:6" x14ac:dyDescent="0.3">
      <c r="A2768" s="73">
        <v>39828</v>
      </c>
      <c r="B2768" s="130">
        <v>843.73999000000003</v>
      </c>
      <c r="C2768" s="125">
        <f t="shared" si="172"/>
        <v>-6.5884317741489062E-2</v>
      </c>
      <c r="D2768" s="128">
        <f t="shared" si="173"/>
        <v>-65884.317741489067</v>
      </c>
      <c r="E2768" s="128">
        <f t="shared" ca="1" si="174"/>
        <v>-194251.87393978122</v>
      </c>
      <c r="F2768" s="128">
        <f t="shared" ca="1" si="175"/>
        <v>241476.62481038526</v>
      </c>
    </row>
    <row r="2769" spans="1:6" x14ac:dyDescent="0.3">
      <c r="A2769" s="73">
        <v>39827</v>
      </c>
      <c r="B2769" s="130">
        <v>842.61999500000002</v>
      </c>
      <c r="C2769" s="125">
        <f t="shared" si="172"/>
        <v>-5.3916306466423425E-2</v>
      </c>
      <c r="D2769" s="128">
        <f t="shared" si="173"/>
        <v>-53916.306466423426</v>
      </c>
      <c r="E2769" s="128">
        <f t="shared" ca="1" si="174"/>
        <v>-194251.87393978122</v>
      </c>
      <c r="F2769" s="128">
        <f t="shared" ca="1" si="175"/>
        <v>241476.62481038526</v>
      </c>
    </row>
    <row r="2770" spans="1:6" x14ac:dyDescent="0.3">
      <c r="A2770" s="73">
        <v>39826</v>
      </c>
      <c r="B2770" s="130">
        <v>871.78997800000002</v>
      </c>
      <c r="C2770" s="125">
        <f t="shared" si="172"/>
        <v>2.7259495368650022E-3</v>
      </c>
      <c r="D2770" s="128">
        <f t="shared" si="173"/>
        <v>2725.9495368650023</v>
      </c>
      <c r="E2770" s="128">
        <f t="shared" ca="1" si="174"/>
        <v>-194251.87393978122</v>
      </c>
      <c r="F2770" s="128">
        <f t="shared" ca="1" si="175"/>
        <v>241476.62481038526</v>
      </c>
    </row>
    <row r="2771" spans="1:6" x14ac:dyDescent="0.3">
      <c r="A2771" s="73">
        <v>39825</v>
      </c>
      <c r="B2771" s="130">
        <v>870.26000999999997</v>
      </c>
      <c r="C2771" s="125">
        <f t="shared" si="172"/>
        <v>-2.9101489859324481E-3</v>
      </c>
      <c r="D2771" s="128">
        <f t="shared" si="173"/>
        <v>-2910.1489859324479</v>
      </c>
      <c r="E2771" s="128">
        <f t="shared" ca="1" si="174"/>
        <v>-194251.87393978122</v>
      </c>
      <c r="F2771" s="128">
        <f t="shared" ca="1" si="175"/>
        <v>241476.62481038526</v>
      </c>
    </row>
    <row r="2772" spans="1:6" x14ac:dyDescent="0.3">
      <c r="A2772" s="73">
        <v>39822</v>
      </c>
      <c r="B2772" s="130">
        <v>890.34997599999997</v>
      </c>
      <c r="C2772" s="125">
        <f t="shared" si="172"/>
        <v>2.5571561811072341E-2</v>
      </c>
      <c r="D2772" s="128">
        <f t="shared" si="173"/>
        <v>25571.561811072341</v>
      </c>
      <c r="E2772" s="128">
        <f t="shared" ca="1" si="174"/>
        <v>-194251.87393978122</v>
      </c>
      <c r="F2772" s="128">
        <f t="shared" ca="1" si="175"/>
        <v>241476.62481038526</v>
      </c>
    </row>
    <row r="2773" spans="1:6" x14ac:dyDescent="0.3">
      <c r="A2773" s="73">
        <v>39821</v>
      </c>
      <c r="B2773" s="130">
        <v>909.72997999999995</v>
      </c>
      <c r="C2773" s="125">
        <f t="shared" si="172"/>
        <v>5.3952926985412875E-2</v>
      </c>
      <c r="D2773" s="128">
        <f t="shared" si="173"/>
        <v>53952.926985412872</v>
      </c>
      <c r="E2773" s="128">
        <f t="shared" ca="1" si="174"/>
        <v>-194251.87393978122</v>
      </c>
      <c r="F2773" s="128">
        <f t="shared" ca="1" si="175"/>
        <v>241476.62481038526</v>
      </c>
    </row>
    <row r="2774" spans="1:6" x14ac:dyDescent="0.3">
      <c r="A2774" s="73">
        <v>39820</v>
      </c>
      <c r="B2774" s="130">
        <v>906.65002400000003</v>
      </c>
      <c r="C2774" s="125">
        <f t="shared" si="172"/>
        <v>4.0177619860619629E-2</v>
      </c>
      <c r="D2774" s="128">
        <f t="shared" si="173"/>
        <v>40177.619860619627</v>
      </c>
      <c r="E2774" s="128">
        <f t="shared" ca="1" si="174"/>
        <v>-194251.87393978122</v>
      </c>
      <c r="F2774" s="128">
        <f t="shared" ca="1" si="175"/>
        <v>241476.62481038526</v>
      </c>
    </row>
    <row r="2775" spans="1:6" x14ac:dyDescent="0.3">
      <c r="A2775" s="73">
        <v>39819</v>
      </c>
      <c r="B2775" s="130">
        <v>934.70001200000002</v>
      </c>
      <c r="C2775" s="125">
        <f t="shared" si="172"/>
        <v>5.273235880562499E-2</v>
      </c>
      <c r="D2775" s="128">
        <f t="shared" si="173"/>
        <v>52732.358805624994</v>
      </c>
      <c r="E2775" s="128">
        <f t="shared" ca="1" si="174"/>
        <v>-194251.87393978122</v>
      </c>
      <c r="F2775" s="128">
        <f t="shared" ca="1" si="175"/>
        <v>241476.62481038526</v>
      </c>
    </row>
    <row r="2776" spans="1:6" x14ac:dyDescent="0.3">
      <c r="A2776" s="73">
        <v>39818</v>
      </c>
      <c r="B2776" s="130">
        <v>927.45001200000002</v>
      </c>
      <c r="C2776" s="125">
        <f t="shared" si="172"/>
        <v>4.7634625902082783E-2</v>
      </c>
      <c r="D2776" s="128">
        <f t="shared" si="173"/>
        <v>47634.625902082786</v>
      </c>
      <c r="E2776" s="128">
        <f t="shared" ca="1" si="174"/>
        <v>-194251.87393978122</v>
      </c>
      <c r="F2776" s="128">
        <f t="shared" ca="1" si="175"/>
        <v>241476.62481038526</v>
      </c>
    </row>
    <row r="2777" spans="1:6" x14ac:dyDescent="0.3">
      <c r="A2777" s="73">
        <v>39815</v>
      </c>
      <c r="B2777" s="130">
        <v>931.79998799999998</v>
      </c>
      <c r="C2777" s="125">
        <f t="shared" si="172"/>
        <v>3.0273551574103053E-2</v>
      </c>
      <c r="D2777" s="128">
        <f t="shared" si="173"/>
        <v>30273.551574103054</v>
      </c>
      <c r="E2777" s="128">
        <f t="shared" ca="1" si="174"/>
        <v>-194251.87393978122</v>
      </c>
      <c r="F2777" s="128">
        <f t="shared" ca="1" si="175"/>
        <v>241476.62481038526</v>
      </c>
    </row>
    <row r="2778" spans="1:6" x14ac:dyDescent="0.3">
      <c r="A2778" s="73">
        <v>39813</v>
      </c>
      <c r="B2778" s="130">
        <v>903.25</v>
      </c>
      <c r="C2778" s="125">
        <f t="shared" si="172"/>
        <v>-1.0874080768433991E-2</v>
      </c>
      <c r="D2778" s="128">
        <f t="shared" si="173"/>
        <v>-10874.080768433991</v>
      </c>
      <c r="E2778" s="128">
        <f t="shared" ca="1" si="174"/>
        <v>-194251.87393978122</v>
      </c>
      <c r="F2778" s="128">
        <f t="shared" ca="1" si="175"/>
        <v>241476.62481038526</v>
      </c>
    </row>
    <row r="2779" spans="1:6" x14ac:dyDescent="0.3">
      <c r="A2779" s="73">
        <v>39812</v>
      </c>
      <c r="B2779" s="130">
        <v>890.64001499999995</v>
      </c>
      <c r="C2779" s="125">
        <f t="shared" si="172"/>
        <v>2.5409590271518345E-2</v>
      </c>
      <c r="D2779" s="128">
        <f t="shared" si="173"/>
        <v>25409.590271518344</v>
      </c>
      <c r="E2779" s="128">
        <f t="shared" ca="1" si="174"/>
        <v>-194251.87393978122</v>
      </c>
      <c r="F2779" s="128">
        <f t="shared" ca="1" si="175"/>
        <v>241476.62481038526</v>
      </c>
    </row>
    <row r="2780" spans="1:6" x14ac:dyDescent="0.3">
      <c r="A2780" s="73">
        <v>39811</v>
      </c>
      <c r="B2780" s="130">
        <v>869.419983</v>
      </c>
      <c r="C2780" s="125">
        <f t="shared" si="172"/>
        <v>-1.171950170437519E-2</v>
      </c>
      <c r="D2780" s="128">
        <f t="shared" si="173"/>
        <v>-11719.50170437519</v>
      </c>
      <c r="E2780" s="128">
        <f t="shared" ca="1" si="174"/>
        <v>-194251.87393978122</v>
      </c>
      <c r="F2780" s="128">
        <f t="shared" ca="1" si="175"/>
        <v>241476.62481038526</v>
      </c>
    </row>
    <row r="2781" spans="1:6" x14ac:dyDescent="0.3">
      <c r="A2781" s="73">
        <v>39808</v>
      </c>
      <c r="B2781" s="130">
        <v>872.79998799999998</v>
      </c>
      <c r="C2781" s="125">
        <f t="shared" si="172"/>
        <v>-9.0435899630525451E-4</v>
      </c>
      <c r="D2781" s="128">
        <f t="shared" si="173"/>
        <v>-904.35899630525455</v>
      </c>
      <c r="E2781" s="128">
        <f t="shared" ca="1" si="174"/>
        <v>-194251.87393978122</v>
      </c>
      <c r="F2781" s="128">
        <f t="shared" ca="1" si="175"/>
        <v>241476.62481038526</v>
      </c>
    </row>
    <row r="2782" spans="1:6" x14ac:dyDescent="0.3">
      <c r="A2782" s="73">
        <v>39806</v>
      </c>
      <c r="B2782" s="130">
        <v>868.15002400000003</v>
      </c>
      <c r="C2782" s="125">
        <f t="shared" si="172"/>
        <v>-3.4573602537404935E-2</v>
      </c>
      <c r="D2782" s="128">
        <f t="shared" si="173"/>
        <v>-34573.602537404935</v>
      </c>
      <c r="E2782" s="128">
        <f t="shared" ca="1" si="174"/>
        <v>-194251.87393978122</v>
      </c>
      <c r="F2782" s="128">
        <f t="shared" ca="1" si="175"/>
        <v>241476.62481038526</v>
      </c>
    </row>
    <row r="2783" spans="1:6" x14ac:dyDescent="0.3">
      <c r="A2783" s="73">
        <v>39805</v>
      </c>
      <c r="B2783" s="130">
        <v>863.15997300000004</v>
      </c>
      <c r="C2783" s="125">
        <f t="shared" si="172"/>
        <v>-2.8705830609786598E-2</v>
      </c>
      <c r="D2783" s="128">
        <f t="shared" si="173"/>
        <v>-28705.830609786597</v>
      </c>
      <c r="E2783" s="128">
        <f t="shared" ca="1" si="174"/>
        <v>-194251.87393978122</v>
      </c>
      <c r="F2783" s="128">
        <f t="shared" ca="1" si="175"/>
        <v>241476.62481038526</v>
      </c>
    </row>
    <row r="2784" spans="1:6" x14ac:dyDescent="0.3">
      <c r="A2784" s="73">
        <v>39804</v>
      </c>
      <c r="B2784" s="130">
        <v>871.63000499999998</v>
      </c>
      <c r="C2784" s="125">
        <f t="shared" si="172"/>
        <v>-4.1848968338806691E-2</v>
      </c>
      <c r="D2784" s="128">
        <f t="shared" si="173"/>
        <v>-41848.968338806691</v>
      </c>
      <c r="E2784" s="128">
        <f t="shared" ca="1" si="174"/>
        <v>-194251.87393978122</v>
      </c>
      <c r="F2784" s="128">
        <f t="shared" ca="1" si="175"/>
        <v>241476.62481038526</v>
      </c>
    </row>
    <row r="2785" spans="1:6" x14ac:dyDescent="0.3">
      <c r="A2785" s="73">
        <v>39801</v>
      </c>
      <c r="B2785" s="130">
        <v>887.88000499999998</v>
      </c>
      <c r="C2785" s="125">
        <f t="shared" si="172"/>
        <v>1.3480655547656317E-2</v>
      </c>
      <c r="D2785" s="128">
        <f t="shared" si="173"/>
        <v>13480.655547656317</v>
      </c>
      <c r="E2785" s="128">
        <f t="shared" ca="1" si="174"/>
        <v>-194251.87393978122</v>
      </c>
      <c r="F2785" s="128">
        <f t="shared" ca="1" si="175"/>
        <v>241476.62481038526</v>
      </c>
    </row>
    <row r="2786" spans="1:6" x14ac:dyDescent="0.3">
      <c r="A2786" s="73">
        <v>39800</v>
      </c>
      <c r="B2786" s="130">
        <v>885.28002900000001</v>
      </c>
      <c r="C2786" s="125">
        <f t="shared" si="172"/>
        <v>4.7396014498573669E-2</v>
      </c>
      <c r="D2786" s="128">
        <f t="shared" si="173"/>
        <v>47396.01449857367</v>
      </c>
      <c r="E2786" s="128">
        <f t="shared" ca="1" si="174"/>
        <v>-194251.87393978122</v>
      </c>
      <c r="F2786" s="128">
        <f t="shared" ca="1" si="175"/>
        <v>241476.62481038526</v>
      </c>
    </row>
    <row r="2787" spans="1:6" x14ac:dyDescent="0.3">
      <c r="A2787" s="73">
        <v>39799</v>
      </c>
      <c r="B2787" s="130">
        <v>904.419983</v>
      </c>
      <c r="C2787" s="125">
        <f t="shared" si="172"/>
        <v>3.8679736071384418E-2</v>
      </c>
      <c r="D2787" s="128">
        <f t="shared" si="173"/>
        <v>38679.736071384417</v>
      </c>
      <c r="E2787" s="128">
        <f t="shared" ca="1" si="174"/>
        <v>-194251.87393978122</v>
      </c>
      <c r="F2787" s="128">
        <f t="shared" ca="1" si="175"/>
        <v>241476.62481038526</v>
      </c>
    </row>
    <row r="2788" spans="1:6" x14ac:dyDescent="0.3">
      <c r="A2788" s="73">
        <v>39798</v>
      </c>
      <c r="B2788" s="130">
        <v>913.17999299999997</v>
      </c>
      <c r="C2788" s="125">
        <f t="shared" si="172"/>
        <v>7.5835575867003513E-2</v>
      </c>
      <c r="D2788" s="128">
        <f t="shared" si="173"/>
        <v>75835.575867003514</v>
      </c>
      <c r="E2788" s="128">
        <f t="shared" ca="1" si="174"/>
        <v>-194251.87393978122</v>
      </c>
      <c r="F2788" s="128">
        <f t="shared" ca="1" si="175"/>
        <v>241476.62481038526</v>
      </c>
    </row>
    <row r="2789" spans="1:6" x14ac:dyDescent="0.3">
      <c r="A2789" s="73">
        <v>39797</v>
      </c>
      <c r="B2789" s="130">
        <v>868.57000700000003</v>
      </c>
      <c r="C2789" s="125">
        <f t="shared" si="172"/>
        <v>6.4150137328257362E-2</v>
      </c>
      <c r="D2789" s="128">
        <f t="shared" si="173"/>
        <v>64150.137328257362</v>
      </c>
      <c r="E2789" s="128">
        <f t="shared" ca="1" si="174"/>
        <v>-194251.87393978122</v>
      </c>
      <c r="F2789" s="128">
        <f t="shared" ca="1" si="175"/>
        <v>241476.62481038526</v>
      </c>
    </row>
    <row r="2790" spans="1:6" x14ac:dyDescent="0.3">
      <c r="A2790" s="73">
        <v>39794</v>
      </c>
      <c r="B2790" s="130">
        <v>879.72997999999995</v>
      </c>
      <c r="C2790" s="125">
        <f t="shared" si="172"/>
        <v>-1.842141634407557E-2</v>
      </c>
      <c r="D2790" s="128">
        <f t="shared" si="173"/>
        <v>-18421.416344075569</v>
      </c>
      <c r="E2790" s="128">
        <f t="shared" ca="1" si="174"/>
        <v>-194251.87393978122</v>
      </c>
      <c r="F2790" s="128">
        <f t="shared" ca="1" si="175"/>
        <v>241476.62481038526</v>
      </c>
    </row>
    <row r="2791" spans="1:6" x14ac:dyDescent="0.3">
      <c r="A2791" s="73">
        <v>39793</v>
      </c>
      <c r="B2791" s="130">
        <v>873.59002699999996</v>
      </c>
      <c r="C2791" s="125">
        <f t="shared" si="172"/>
        <v>-1.5872798881477079E-2</v>
      </c>
      <c r="D2791" s="128">
        <f t="shared" si="173"/>
        <v>-15872.79888147708</v>
      </c>
      <c r="E2791" s="128">
        <f t="shared" ca="1" si="174"/>
        <v>-194251.87393978122</v>
      </c>
      <c r="F2791" s="128">
        <f t="shared" ca="1" si="175"/>
        <v>241476.62481038526</v>
      </c>
    </row>
    <row r="2792" spans="1:6" x14ac:dyDescent="0.3">
      <c r="A2792" s="73">
        <v>39792</v>
      </c>
      <c r="B2792" s="130">
        <v>899.23999000000003</v>
      </c>
      <c r="C2792" s="125">
        <f t="shared" si="172"/>
        <v>4.8810896170746965E-2</v>
      </c>
      <c r="D2792" s="128">
        <f t="shared" si="173"/>
        <v>48810.896170746964</v>
      </c>
      <c r="E2792" s="128">
        <f t="shared" ca="1" si="174"/>
        <v>-194251.87393978122</v>
      </c>
      <c r="F2792" s="128">
        <f t="shared" ca="1" si="175"/>
        <v>241476.62481038526</v>
      </c>
    </row>
    <row r="2793" spans="1:6" x14ac:dyDescent="0.3">
      <c r="A2793" s="73">
        <v>39791</v>
      </c>
      <c r="B2793" s="130">
        <v>888.669983</v>
      </c>
      <c r="C2793" s="125">
        <f t="shared" si="172"/>
        <v>4.3272543274374797E-2</v>
      </c>
      <c r="D2793" s="128">
        <f t="shared" si="173"/>
        <v>43272.543274374795</v>
      </c>
      <c r="E2793" s="128">
        <f t="shared" ca="1" si="174"/>
        <v>-194251.87393978122</v>
      </c>
      <c r="F2793" s="128">
        <f t="shared" ca="1" si="175"/>
        <v>241476.62481038526</v>
      </c>
    </row>
    <row r="2794" spans="1:6" x14ac:dyDescent="0.3">
      <c r="A2794" s="73">
        <v>39790</v>
      </c>
      <c r="B2794" s="130">
        <v>909.70001200000002</v>
      </c>
      <c r="C2794" s="125">
        <f t="shared" si="172"/>
        <v>0.13708233319327068</v>
      </c>
      <c r="D2794" s="128">
        <f t="shared" si="173"/>
        <v>137082.33319327066</v>
      </c>
      <c r="E2794" s="128">
        <f t="shared" ca="1" si="174"/>
        <v>-194251.87393978122</v>
      </c>
      <c r="F2794" s="128">
        <f t="shared" ca="1" si="175"/>
        <v>241476.62481038526</v>
      </c>
    </row>
    <row r="2795" spans="1:6" x14ac:dyDescent="0.3">
      <c r="A2795" s="73">
        <v>39787</v>
      </c>
      <c r="B2795" s="130">
        <v>876.07000700000003</v>
      </c>
      <c r="C2795" s="125">
        <f t="shared" si="172"/>
        <v>0.16430546577984839</v>
      </c>
      <c r="D2795" s="128">
        <f t="shared" si="173"/>
        <v>164305.4657798484</v>
      </c>
      <c r="E2795" s="128">
        <f t="shared" ca="1" si="174"/>
        <v>-194251.87393978122</v>
      </c>
      <c r="F2795" s="128">
        <f t="shared" ca="1" si="175"/>
        <v>241476.62481038526</v>
      </c>
    </row>
    <row r="2796" spans="1:6" x14ac:dyDescent="0.3">
      <c r="A2796" s="73">
        <v>39786</v>
      </c>
      <c r="B2796" s="130">
        <v>845.21997099999999</v>
      </c>
      <c r="C2796" s="125">
        <f t="shared" si="172"/>
        <v>4.7905915328422921E-2</v>
      </c>
      <c r="D2796" s="128">
        <f t="shared" si="173"/>
        <v>47905.915328422918</v>
      </c>
      <c r="E2796" s="128">
        <f t="shared" ca="1" si="174"/>
        <v>-194251.87393978122</v>
      </c>
      <c r="F2796" s="128">
        <f t="shared" ca="1" si="175"/>
        <v>241476.62481038526</v>
      </c>
    </row>
    <row r="2797" spans="1:6" x14ac:dyDescent="0.3">
      <c r="A2797" s="73">
        <v>39785</v>
      </c>
      <c r="B2797" s="130">
        <v>870.73999000000003</v>
      </c>
      <c r="C2797" s="125">
        <f t="shared" si="172"/>
        <v>1.3525462179471148E-2</v>
      </c>
      <c r="D2797" s="128">
        <f t="shared" si="173"/>
        <v>13525.462179471147</v>
      </c>
      <c r="E2797" s="128">
        <f t="shared" ca="1" si="174"/>
        <v>-194251.87393978122</v>
      </c>
      <c r="F2797" s="128">
        <f t="shared" ca="1" si="175"/>
        <v>241476.62481038526</v>
      </c>
    </row>
    <row r="2798" spans="1:6" x14ac:dyDescent="0.3">
      <c r="A2798" s="73">
        <v>39784</v>
      </c>
      <c r="B2798" s="130">
        <v>848.80999799999995</v>
      </c>
      <c r="C2798" s="125">
        <f t="shared" si="172"/>
        <v>-2.280343226564896E-3</v>
      </c>
      <c r="D2798" s="128">
        <f t="shared" si="173"/>
        <v>-2280.3432265648958</v>
      </c>
      <c r="E2798" s="128">
        <f t="shared" ca="1" si="174"/>
        <v>-194251.87393978122</v>
      </c>
      <c r="F2798" s="128">
        <f t="shared" ca="1" si="175"/>
        <v>241476.62481038526</v>
      </c>
    </row>
    <row r="2799" spans="1:6" x14ac:dyDescent="0.3">
      <c r="A2799" s="73">
        <v>39783</v>
      </c>
      <c r="B2799" s="130">
        <v>816.21002199999998</v>
      </c>
      <c r="C2799" s="125">
        <f t="shared" si="172"/>
        <v>-6.5361973042131982E-2</v>
      </c>
      <c r="D2799" s="128">
        <f t="shared" si="173"/>
        <v>-65361.973042131984</v>
      </c>
      <c r="E2799" s="128">
        <f t="shared" ca="1" si="174"/>
        <v>-194251.87393978122</v>
      </c>
      <c r="F2799" s="128">
        <f t="shared" ca="1" si="175"/>
        <v>241476.62481038526</v>
      </c>
    </row>
    <row r="2800" spans="1:6" x14ac:dyDescent="0.3">
      <c r="A2800" s="73">
        <v>39780</v>
      </c>
      <c r="B2800" s="130">
        <v>896.23999000000003</v>
      </c>
      <c r="C2800" s="125">
        <f t="shared" si="172"/>
        <v>-1.6515037324376203E-2</v>
      </c>
      <c r="D2800" s="128">
        <f t="shared" si="173"/>
        <v>-16515.037324376204</v>
      </c>
      <c r="E2800" s="128">
        <f t="shared" ca="1" si="174"/>
        <v>-194251.87393978122</v>
      </c>
      <c r="F2800" s="128">
        <f t="shared" ca="1" si="175"/>
        <v>241476.62481038526</v>
      </c>
    </row>
    <row r="2801" spans="1:6" x14ac:dyDescent="0.3">
      <c r="A2801" s="73">
        <v>39778</v>
      </c>
      <c r="B2801" s="130">
        <v>887.67999299999997</v>
      </c>
      <c r="C2801" s="125">
        <f t="shared" si="172"/>
        <v>4.1511211425712125E-2</v>
      </c>
      <c r="D2801" s="128">
        <f t="shared" si="173"/>
        <v>41511.211425712121</v>
      </c>
      <c r="E2801" s="128">
        <f t="shared" ca="1" si="174"/>
        <v>-194251.87393978122</v>
      </c>
      <c r="F2801" s="128">
        <f t="shared" ca="1" si="175"/>
        <v>241476.62481038526</v>
      </c>
    </row>
    <row r="2802" spans="1:6" x14ac:dyDescent="0.3">
      <c r="A2802" s="73">
        <v>39777</v>
      </c>
      <c r="B2802" s="130">
        <v>857.39001499999995</v>
      </c>
      <c r="C2802" s="125">
        <f t="shared" si="172"/>
        <v>-4.623171082398303E-2</v>
      </c>
      <c r="D2802" s="128">
        <f t="shared" si="173"/>
        <v>-46231.710823983027</v>
      </c>
      <c r="E2802" s="128">
        <f t="shared" ca="1" si="174"/>
        <v>-194251.87393978122</v>
      </c>
      <c r="F2802" s="128">
        <f t="shared" ca="1" si="175"/>
        <v>241476.62481038526</v>
      </c>
    </row>
    <row r="2803" spans="1:6" x14ac:dyDescent="0.3">
      <c r="A2803" s="73">
        <v>39776</v>
      </c>
      <c r="B2803" s="130">
        <v>851.80999799999995</v>
      </c>
      <c r="C2803" s="125">
        <f t="shared" si="172"/>
        <v>-7.3323856775791341E-2</v>
      </c>
      <c r="D2803" s="128">
        <f t="shared" si="173"/>
        <v>-73323.856775791341</v>
      </c>
      <c r="E2803" s="128">
        <f t="shared" ca="1" si="174"/>
        <v>-194251.87393978122</v>
      </c>
      <c r="F2803" s="128">
        <f t="shared" ca="1" si="175"/>
        <v>241476.62481038526</v>
      </c>
    </row>
    <row r="2804" spans="1:6" x14ac:dyDescent="0.3">
      <c r="A2804" s="73">
        <v>39773</v>
      </c>
      <c r="B2804" s="130">
        <v>800.03002900000001</v>
      </c>
      <c r="C2804" s="125">
        <f t="shared" si="172"/>
        <v>-0.14066742113951192</v>
      </c>
      <c r="D2804" s="128">
        <f t="shared" si="173"/>
        <v>-140667.42113951192</v>
      </c>
      <c r="E2804" s="128">
        <f t="shared" ca="1" si="174"/>
        <v>-194251.87393978122</v>
      </c>
      <c r="F2804" s="128">
        <f t="shared" ca="1" si="175"/>
        <v>241476.62481038526</v>
      </c>
    </row>
    <row r="2805" spans="1:6" x14ac:dyDescent="0.3">
      <c r="A2805" s="73">
        <v>39772</v>
      </c>
      <c r="B2805" s="130">
        <v>752.44000200000005</v>
      </c>
      <c r="C2805" s="125">
        <f t="shared" si="172"/>
        <v>-0.16846432914605058</v>
      </c>
      <c r="D2805" s="128">
        <f t="shared" si="173"/>
        <v>-168464.32914605059</v>
      </c>
      <c r="E2805" s="128">
        <f t="shared" ca="1" si="174"/>
        <v>-194251.87393978122</v>
      </c>
      <c r="F2805" s="128">
        <f t="shared" ca="1" si="175"/>
        <v>241476.62481038526</v>
      </c>
    </row>
    <row r="2806" spans="1:6" x14ac:dyDescent="0.3">
      <c r="A2806" s="73">
        <v>39771</v>
      </c>
      <c r="B2806" s="130">
        <v>806.580017</v>
      </c>
      <c r="C2806" s="125">
        <f t="shared" si="172"/>
        <v>-0.15343682098645384</v>
      </c>
      <c r="D2806" s="128">
        <f t="shared" si="173"/>
        <v>-153436.82098645385</v>
      </c>
      <c r="E2806" s="128">
        <f t="shared" ca="1" si="174"/>
        <v>-194251.87393978122</v>
      </c>
      <c r="F2806" s="128">
        <f t="shared" ca="1" si="175"/>
        <v>241476.62481038526</v>
      </c>
    </row>
    <row r="2807" spans="1:6" x14ac:dyDescent="0.3">
      <c r="A2807" s="73">
        <v>39770</v>
      </c>
      <c r="B2807" s="130">
        <v>859.11999500000002</v>
      </c>
      <c r="C2807" s="125">
        <f t="shared" si="172"/>
        <v>-0.14579170270942077</v>
      </c>
      <c r="D2807" s="128">
        <f t="shared" si="173"/>
        <v>-145791.70270942076</v>
      </c>
      <c r="E2807" s="128">
        <f t="shared" ca="1" si="174"/>
        <v>-194251.87393978122</v>
      </c>
      <c r="F2807" s="128">
        <f t="shared" ca="1" si="175"/>
        <v>241476.62481038526</v>
      </c>
    </row>
    <row r="2808" spans="1:6" x14ac:dyDescent="0.3">
      <c r="A2808" s="73">
        <v>39769</v>
      </c>
      <c r="B2808" s="130">
        <v>850.75</v>
      </c>
      <c r="C2808" s="125">
        <f t="shared" si="172"/>
        <v>-0.11957982969570313</v>
      </c>
      <c r="D2808" s="128">
        <f t="shared" si="173"/>
        <v>-119579.82969570313</v>
      </c>
      <c r="E2808" s="128">
        <f t="shared" ca="1" si="174"/>
        <v>-194251.87393978122</v>
      </c>
      <c r="F2808" s="128">
        <f t="shared" ca="1" si="175"/>
        <v>241476.62481038526</v>
      </c>
    </row>
    <row r="2809" spans="1:6" x14ac:dyDescent="0.3">
      <c r="A2809" s="73">
        <v>39766</v>
      </c>
      <c r="B2809" s="130">
        <v>873.28997800000002</v>
      </c>
      <c r="C2809" s="125">
        <f t="shared" si="172"/>
        <v>-9.8539377548387042E-2</v>
      </c>
      <c r="D2809" s="128">
        <f t="shared" si="173"/>
        <v>-98539.377548387041</v>
      </c>
      <c r="E2809" s="128">
        <f t="shared" ca="1" si="174"/>
        <v>-194251.87393978122</v>
      </c>
      <c r="F2809" s="128">
        <f t="shared" ca="1" si="175"/>
        <v>241476.62481038526</v>
      </c>
    </row>
    <row r="2810" spans="1:6" x14ac:dyDescent="0.3">
      <c r="A2810" s="73">
        <v>39765</v>
      </c>
      <c r="B2810" s="130">
        <v>911.28997800000002</v>
      </c>
      <c r="C2810" s="125">
        <f t="shared" si="172"/>
        <v>-4.4859549716265823E-2</v>
      </c>
      <c r="D2810" s="128">
        <f t="shared" si="173"/>
        <v>-44859.549716265821</v>
      </c>
      <c r="E2810" s="128">
        <f t="shared" ca="1" si="174"/>
        <v>-194251.87393978122</v>
      </c>
      <c r="F2810" s="128">
        <f t="shared" ca="1" si="175"/>
        <v>241476.62481038526</v>
      </c>
    </row>
    <row r="2811" spans="1:6" x14ac:dyDescent="0.3">
      <c r="A2811" s="73">
        <v>39764</v>
      </c>
      <c r="B2811" s="130">
        <v>852.29998799999998</v>
      </c>
      <c r="C2811" s="125">
        <f t="shared" si="172"/>
        <v>-8.3637106884062895E-2</v>
      </c>
      <c r="D2811" s="128">
        <f t="shared" si="173"/>
        <v>-83637.106884062901</v>
      </c>
      <c r="E2811" s="128">
        <f t="shared" ca="1" si="174"/>
        <v>-194251.87393978122</v>
      </c>
      <c r="F2811" s="128">
        <f t="shared" ca="1" si="175"/>
        <v>241476.62481038526</v>
      </c>
    </row>
    <row r="2812" spans="1:6" x14ac:dyDescent="0.3">
      <c r="A2812" s="73">
        <v>39763</v>
      </c>
      <c r="B2812" s="130">
        <v>898.95001200000002</v>
      </c>
      <c r="C2812" s="125">
        <f t="shared" si="172"/>
        <v>-4.4188788591415396E-2</v>
      </c>
      <c r="D2812" s="128">
        <f t="shared" si="173"/>
        <v>-44188.788591415396</v>
      </c>
      <c r="E2812" s="128">
        <f t="shared" ca="1" si="174"/>
        <v>-194251.87393978122</v>
      </c>
      <c r="F2812" s="128">
        <f t="shared" ca="1" si="175"/>
        <v>241476.62481038526</v>
      </c>
    </row>
    <row r="2813" spans="1:6" x14ac:dyDescent="0.3">
      <c r="A2813" s="73">
        <v>39762</v>
      </c>
      <c r="B2813" s="130">
        <v>919.21002199999998</v>
      </c>
      <c r="C2813" s="125">
        <f t="shared" si="172"/>
        <v>8.279936908965424E-2</v>
      </c>
      <c r="D2813" s="128">
        <f t="shared" si="173"/>
        <v>82799.369089654239</v>
      </c>
      <c r="E2813" s="128">
        <f t="shared" ca="1" si="174"/>
        <v>-194251.87393978122</v>
      </c>
      <c r="F2813" s="128">
        <f t="shared" ca="1" si="175"/>
        <v>241476.62481038526</v>
      </c>
    </row>
    <row r="2814" spans="1:6" x14ac:dyDescent="0.3">
      <c r="A2814" s="73">
        <v>39759</v>
      </c>
      <c r="B2814" s="130">
        <v>930.98999000000003</v>
      </c>
      <c r="C2814" s="125">
        <f t="shared" si="172"/>
        <v>6.1840583919600789E-2</v>
      </c>
      <c r="D2814" s="128">
        <f t="shared" si="173"/>
        <v>61840.583919600787</v>
      </c>
      <c r="E2814" s="128">
        <f t="shared" ca="1" si="174"/>
        <v>-194251.87393978122</v>
      </c>
      <c r="F2814" s="128">
        <f t="shared" ca="1" si="175"/>
        <v>241476.62481038526</v>
      </c>
    </row>
    <row r="2815" spans="1:6" x14ac:dyDescent="0.3">
      <c r="A2815" s="73">
        <v>39758</v>
      </c>
      <c r="B2815" s="130">
        <v>904.88000499999998</v>
      </c>
      <c r="C2815" s="125">
        <f t="shared" si="172"/>
        <v>-3.556815863003715E-3</v>
      </c>
      <c r="D2815" s="128">
        <f t="shared" si="173"/>
        <v>-3556.8158630037151</v>
      </c>
      <c r="E2815" s="128">
        <f t="shared" ca="1" si="174"/>
        <v>-194251.87393978122</v>
      </c>
      <c r="F2815" s="128">
        <f t="shared" ca="1" si="175"/>
        <v>241476.62481038526</v>
      </c>
    </row>
    <row r="2816" spans="1:6" x14ac:dyDescent="0.3">
      <c r="A2816" s="73">
        <v>39757</v>
      </c>
      <c r="B2816" s="130">
        <v>952.77002000000005</v>
      </c>
      <c r="C2816" s="125">
        <f t="shared" si="172"/>
        <v>6.2434475779344245E-2</v>
      </c>
      <c r="D2816" s="128">
        <f t="shared" si="173"/>
        <v>62434.475779344248</v>
      </c>
      <c r="E2816" s="128">
        <f t="shared" ca="1" si="174"/>
        <v>-194251.87393978122</v>
      </c>
      <c r="F2816" s="128">
        <f t="shared" ca="1" si="175"/>
        <v>241476.62481038526</v>
      </c>
    </row>
    <row r="2817" spans="1:6" x14ac:dyDescent="0.3">
      <c r="A2817" s="73">
        <v>39756</v>
      </c>
      <c r="B2817" s="130">
        <v>1005.75</v>
      </c>
      <c r="C2817" s="125">
        <f t="shared" si="172"/>
        <v>5.3086239083854236E-2</v>
      </c>
      <c r="D2817" s="128">
        <f t="shared" si="173"/>
        <v>53086.239083854234</v>
      </c>
      <c r="E2817" s="128">
        <f t="shared" ca="1" si="174"/>
        <v>-194251.87393978122</v>
      </c>
      <c r="F2817" s="128">
        <f t="shared" ca="1" si="175"/>
        <v>241476.62481038526</v>
      </c>
    </row>
    <row r="2818" spans="1:6" x14ac:dyDescent="0.3">
      <c r="A2818" s="73">
        <v>39755</v>
      </c>
      <c r="B2818" s="130">
        <v>966.29998799999998</v>
      </c>
      <c r="C2818" s="125">
        <f t="shared" si="172"/>
        <v>-1.93830277398086E-2</v>
      </c>
      <c r="D2818" s="128">
        <f t="shared" si="173"/>
        <v>-19383.0277398086</v>
      </c>
      <c r="E2818" s="128">
        <f t="shared" ca="1" si="174"/>
        <v>-194251.87393978122</v>
      </c>
      <c r="F2818" s="128">
        <f t="shared" ca="1" si="175"/>
        <v>241476.62481038526</v>
      </c>
    </row>
    <row r="2819" spans="1:6" x14ac:dyDescent="0.3">
      <c r="A2819" s="73">
        <v>39752</v>
      </c>
      <c r="B2819" s="130">
        <v>968.75</v>
      </c>
      <c r="C2819" s="125">
        <f t="shared" si="172"/>
        <v>2.9982470214012791E-2</v>
      </c>
      <c r="D2819" s="128">
        <f t="shared" si="173"/>
        <v>29982.470214012792</v>
      </c>
      <c r="E2819" s="128">
        <f t="shared" ca="1" si="174"/>
        <v>-194251.87393978122</v>
      </c>
      <c r="F2819" s="128">
        <f t="shared" ca="1" si="175"/>
        <v>241476.62481038526</v>
      </c>
    </row>
    <row r="2820" spans="1:6" x14ac:dyDescent="0.3">
      <c r="A2820" s="73">
        <v>39751</v>
      </c>
      <c r="B2820" s="130">
        <v>954.09002699999996</v>
      </c>
      <c r="C2820" s="125">
        <f t="shared" si="172"/>
        <v>8.0936086732830148E-3</v>
      </c>
      <c r="D2820" s="128">
        <f t="shared" si="173"/>
        <v>8093.6086732830145</v>
      </c>
      <c r="E2820" s="128">
        <f t="shared" ca="1" si="174"/>
        <v>-194251.87393978122</v>
      </c>
      <c r="F2820" s="128">
        <f t="shared" ca="1" si="175"/>
        <v>241476.62481038526</v>
      </c>
    </row>
    <row r="2821" spans="1:6" x14ac:dyDescent="0.3">
      <c r="A2821" s="73">
        <v>39750</v>
      </c>
      <c r="B2821" s="130">
        <v>930.09002699999996</v>
      </c>
      <c r="C2821" s="125">
        <f t="shared" si="172"/>
        <v>2.4508723275317834E-2</v>
      </c>
      <c r="D2821" s="128">
        <f t="shared" si="173"/>
        <v>24508.723275317832</v>
      </c>
      <c r="E2821" s="128">
        <f t="shared" ca="1" si="174"/>
        <v>-194251.87393978122</v>
      </c>
      <c r="F2821" s="128">
        <f t="shared" ca="1" si="175"/>
        <v>241476.62481038526</v>
      </c>
    </row>
    <row r="2822" spans="1:6" x14ac:dyDescent="0.3">
      <c r="A2822" s="73">
        <v>39749</v>
      </c>
      <c r="B2822" s="130">
        <v>940.51000999999997</v>
      </c>
      <c r="C2822" s="125">
        <f t="shared" si="172"/>
        <v>-5.7614652582492654E-2</v>
      </c>
      <c r="D2822" s="128">
        <f t="shared" si="173"/>
        <v>-57614.65258249265</v>
      </c>
      <c r="E2822" s="128">
        <f t="shared" ca="1" si="174"/>
        <v>-194251.87393978122</v>
      </c>
      <c r="F2822" s="128">
        <f t="shared" ca="1" si="175"/>
        <v>241476.62481038526</v>
      </c>
    </row>
    <row r="2823" spans="1:6" x14ac:dyDescent="0.3">
      <c r="A2823" s="73">
        <v>39748</v>
      </c>
      <c r="B2823" s="130">
        <v>848.919983</v>
      </c>
      <c r="C2823" s="125">
        <f t="shared" si="172"/>
        <v>-0.1539143835091894</v>
      </c>
      <c r="D2823" s="128">
        <f t="shared" si="173"/>
        <v>-153914.38350918941</v>
      </c>
      <c r="E2823" s="128">
        <f t="shared" ca="1" si="174"/>
        <v>-194251.87393978122</v>
      </c>
      <c r="F2823" s="128">
        <f t="shared" ca="1" si="175"/>
        <v>241476.62481038526</v>
      </c>
    </row>
    <row r="2824" spans="1:6" x14ac:dyDescent="0.3">
      <c r="A2824" s="73">
        <v>39745</v>
      </c>
      <c r="B2824" s="130">
        <v>876.77002000000005</v>
      </c>
      <c r="C2824" s="125">
        <f t="shared" ref="C2824:C2887" si="176">B2824/B2834-1</f>
        <v>-2.4966028028752474E-2</v>
      </c>
      <c r="D2824" s="128">
        <f t="shared" ref="D2824:D2887" si="177">C2824*$B$5</f>
        <v>-24966.028028752473</v>
      </c>
      <c r="E2824" s="128">
        <f t="shared" ref="E2824:E2887" ca="1" si="178">_xlfn.PERCENTILE.INC(OFFSET(D2824,0,0,Window),1-VaRLevel)</f>
        <v>-194251.87393978122</v>
      </c>
      <c r="F2824" s="128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0">
        <v>908.10998500000005</v>
      </c>
      <c r="C2825" s="125">
        <f t="shared" si="176"/>
        <v>-1.9891837016617897E-3</v>
      </c>
      <c r="D2825" s="128">
        <f t="shared" si="177"/>
        <v>-1989.1837016617897</v>
      </c>
      <c r="E2825" s="128">
        <f t="shared" ca="1" si="178"/>
        <v>-194251.87393978122</v>
      </c>
      <c r="F2825" s="128">
        <f t="shared" ca="1" si="179"/>
        <v>241476.62481038526</v>
      </c>
    </row>
    <row r="2826" spans="1:6" x14ac:dyDescent="0.3">
      <c r="A2826" s="73">
        <v>39743</v>
      </c>
      <c r="B2826" s="130">
        <v>896.78002900000001</v>
      </c>
      <c r="C2826" s="125">
        <f t="shared" si="176"/>
        <v>-8.9507962739846181E-2</v>
      </c>
      <c r="D2826" s="128">
        <f t="shared" si="177"/>
        <v>-89507.962739846174</v>
      </c>
      <c r="E2826" s="128">
        <f t="shared" ca="1" si="178"/>
        <v>-194251.87393978122</v>
      </c>
      <c r="F2826" s="128">
        <f t="shared" ca="1" si="179"/>
        <v>241476.62481038526</v>
      </c>
    </row>
    <row r="2827" spans="1:6" x14ac:dyDescent="0.3">
      <c r="A2827" s="73">
        <v>39742</v>
      </c>
      <c r="B2827" s="130">
        <v>955.04998799999998</v>
      </c>
      <c r="C2827" s="125">
        <f t="shared" si="176"/>
        <v>-4.1335828901675864E-2</v>
      </c>
      <c r="D2827" s="128">
        <f t="shared" si="177"/>
        <v>-41335.828901675864</v>
      </c>
      <c r="E2827" s="128">
        <f t="shared" ca="1" si="178"/>
        <v>-194251.87393978122</v>
      </c>
      <c r="F2827" s="128">
        <f t="shared" ca="1" si="179"/>
        <v>241476.62481038526</v>
      </c>
    </row>
    <row r="2828" spans="1:6" x14ac:dyDescent="0.3">
      <c r="A2828" s="73">
        <v>39741</v>
      </c>
      <c r="B2828" s="130">
        <v>985.40002400000003</v>
      </c>
      <c r="C2828" s="125">
        <f t="shared" si="176"/>
        <v>-6.7641845400535749E-2</v>
      </c>
      <c r="D2828" s="128">
        <f t="shared" si="177"/>
        <v>-67641.845400535749</v>
      </c>
      <c r="E2828" s="128">
        <f t="shared" ca="1" si="178"/>
        <v>-194251.87393978122</v>
      </c>
      <c r="F2828" s="128">
        <f t="shared" ca="1" si="179"/>
        <v>241476.62481038526</v>
      </c>
    </row>
    <row r="2829" spans="1:6" x14ac:dyDescent="0.3">
      <c r="A2829" s="73">
        <v>39738</v>
      </c>
      <c r="B2829" s="130">
        <v>940.54998799999998</v>
      </c>
      <c r="C2829" s="125">
        <f t="shared" si="176"/>
        <v>-0.14435558971926887</v>
      </c>
      <c r="D2829" s="128">
        <f t="shared" si="177"/>
        <v>-144355.58971926887</v>
      </c>
      <c r="E2829" s="128">
        <f t="shared" ca="1" si="178"/>
        <v>-194251.87393978122</v>
      </c>
      <c r="F2829" s="128">
        <f t="shared" ca="1" si="179"/>
        <v>241476.62481038526</v>
      </c>
    </row>
    <row r="2830" spans="1:6" x14ac:dyDescent="0.3">
      <c r="A2830" s="73">
        <v>39737</v>
      </c>
      <c r="B2830" s="130">
        <v>946.42999299999997</v>
      </c>
      <c r="C2830" s="125">
        <f t="shared" si="176"/>
        <v>-0.15063541626123866</v>
      </c>
      <c r="D2830" s="128">
        <f t="shared" si="177"/>
        <v>-150635.41626123866</v>
      </c>
      <c r="E2830" s="128">
        <f t="shared" ca="1" si="178"/>
        <v>-194251.87393978122</v>
      </c>
      <c r="F2830" s="128">
        <f t="shared" ca="1" si="179"/>
        <v>241476.62481038526</v>
      </c>
    </row>
    <row r="2831" spans="1:6" x14ac:dyDescent="0.3">
      <c r="A2831" s="73">
        <v>39736</v>
      </c>
      <c r="B2831" s="130">
        <v>907.84002699999996</v>
      </c>
      <c r="C2831" s="125">
        <f t="shared" si="176"/>
        <v>-0.21809382730648219</v>
      </c>
      <c r="D2831" s="128">
        <f t="shared" si="177"/>
        <v>-218093.82730648218</v>
      </c>
      <c r="E2831" s="128">
        <f t="shared" ca="1" si="178"/>
        <v>-194251.87393978122</v>
      </c>
      <c r="F2831" s="128">
        <f t="shared" ca="1" si="179"/>
        <v>241476.62481038526</v>
      </c>
    </row>
    <row r="2832" spans="1:6" x14ac:dyDescent="0.3">
      <c r="A2832" s="73">
        <v>39735</v>
      </c>
      <c r="B2832" s="130">
        <v>998.01000999999997</v>
      </c>
      <c r="C2832" s="125">
        <f t="shared" si="176"/>
        <v>-0.144337920680638</v>
      </c>
      <c r="D2832" s="128">
        <f t="shared" si="177"/>
        <v>-144337.920680638</v>
      </c>
      <c r="E2832" s="128">
        <f t="shared" ca="1" si="178"/>
        <v>-165585.88874826071</v>
      </c>
      <c r="F2832" s="128">
        <f t="shared" ca="1" si="179"/>
        <v>225257.60891467033</v>
      </c>
    </row>
    <row r="2833" spans="1:6" x14ac:dyDescent="0.3">
      <c r="A2833" s="73">
        <v>39734</v>
      </c>
      <c r="B2833" s="130">
        <v>1003.349976</v>
      </c>
      <c r="C2833" s="125">
        <f t="shared" si="176"/>
        <v>-9.3156363678458476E-2</v>
      </c>
      <c r="D2833" s="128">
        <f t="shared" si="177"/>
        <v>-93156.363678458481</v>
      </c>
      <c r="E2833" s="128">
        <f t="shared" ca="1" si="178"/>
        <v>-165585.88874826071</v>
      </c>
      <c r="F2833" s="128">
        <f t="shared" ca="1" si="179"/>
        <v>225257.60891467033</v>
      </c>
    </row>
    <row r="2834" spans="1:6" x14ac:dyDescent="0.3">
      <c r="A2834" s="73">
        <v>39731</v>
      </c>
      <c r="B2834" s="130">
        <v>899.21997099999999</v>
      </c>
      <c r="C2834" s="125">
        <f t="shared" si="176"/>
        <v>-0.25884596489081624</v>
      </c>
      <c r="D2834" s="128">
        <f t="shared" si="177"/>
        <v>-258845.96489081625</v>
      </c>
      <c r="E2834" s="128">
        <f t="shared" ca="1" si="178"/>
        <v>-165585.88874826071</v>
      </c>
      <c r="F2834" s="128">
        <f t="shared" ca="1" si="179"/>
        <v>225257.60891467033</v>
      </c>
    </row>
    <row r="2835" spans="1:6" x14ac:dyDescent="0.3">
      <c r="A2835" s="73">
        <v>39730</v>
      </c>
      <c r="B2835" s="130">
        <v>909.919983</v>
      </c>
      <c r="C2835" s="125">
        <f t="shared" si="176"/>
        <v>-0.24749008223385727</v>
      </c>
      <c r="D2835" s="128">
        <f t="shared" si="177"/>
        <v>-247490.08223385728</v>
      </c>
      <c r="E2835" s="128">
        <f t="shared" ca="1" si="178"/>
        <v>-143376.09649337031</v>
      </c>
      <c r="F2835" s="128">
        <f t="shared" ca="1" si="179"/>
        <v>192834.89350371703</v>
      </c>
    </row>
    <row r="2836" spans="1:6" x14ac:dyDescent="0.3">
      <c r="A2836" s="73">
        <v>39729</v>
      </c>
      <c r="B2836" s="130">
        <v>984.94000200000005</v>
      </c>
      <c r="C2836" s="125">
        <f t="shared" si="176"/>
        <v>-0.16943677961933756</v>
      </c>
      <c r="D2836" s="128">
        <f t="shared" si="177"/>
        <v>-169436.77961933755</v>
      </c>
      <c r="E2836" s="128">
        <f t="shared" ca="1" si="178"/>
        <v>-124305.952851161</v>
      </c>
      <c r="F2836" s="128">
        <f t="shared" ca="1" si="179"/>
        <v>151815.34839026304</v>
      </c>
    </row>
    <row r="2837" spans="1:6" x14ac:dyDescent="0.3">
      <c r="A2837" s="73">
        <v>39728</v>
      </c>
      <c r="B2837" s="130">
        <v>996.22997999999995</v>
      </c>
      <c r="C2837" s="125">
        <f t="shared" si="176"/>
        <v>-0.16157781865795628</v>
      </c>
      <c r="D2837" s="128">
        <f t="shared" si="177"/>
        <v>-161577.81865795629</v>
      </c>
      <c r="E2837" s="128">
        <f t="shared" ca="1" si="178"/>
        <v>-108905.88856233656</v>
      </c>
      <c r="F2837" s="128">
        <f t="shared" ca="1" si="179"/>
        <v>136728.20071815627</v>
      </c>
    </row>
    <row r="2838" spans="1:6" x14ac:dyDescent="0.3">
      <c r="A2838" s="73">
        <v>39727</v>
      </c>
      <c r="B2838" s="130">
        <v>1056.8900149999999</v>
      </c>
      <c r="C2838" s="125">
        <f t="shared" si="176"/>
        <v>-0.12443144689349528</v>
      </c>
      <c r="D2838" s="128">
        <f t="shared" si="177"/>
        <v>-124431.44689349527</v>
      </c>
      <c r="E2838" s="128">
        <f t="shared" ca="1" si="178"/>
        <v>-86006.008157410644</v>
      </c>
      <c r="F2838" s="128">
        <f t="shared" ca="1" si="179"/>
        <v>113873.32708033263</v>
      </c>
    </row>
    <row r="2839" spans="1:6" x14ac:dyDescent="0.3">
      <c r="A2839" s="73">
        <v>39724</v>
      </c>
      <c r="B2839" s="130">
        <v>1099.2299800000001</v>
      </c>
      <c r="C2839" s="125">
        <f t="shared" si="176"/>
        <v>-0.12417533660301716</v>
      </c>
      <c r="D2839" s="128">
        <f t="shared" si="177"/>
        <v>-124175.33660301716</v>
      </c>
      <c r="E2839" s="128">
        <f t="shared" ca="1" si="178"/>
        <v>-77600.902560200688</v>
      </c>
      <c r="F2839" s="128">
        <f t="shared" ca="1" si="179"/>
        <v>98633.781726530186</v>
      </c>
    </row>
    <row r="2840" spans="1:6" x14ac:dyDescent="0.3">
      <c r="A2840" s="73">
        <v>39723</v>
      </c>
      <c r="B2840" s="130">
        <v>1114.280029</v>
      </c>
      <c r="C2840" s="125">
        <f t="shared" si="176"/>
        <v>-7.6443610277216023E-2</v>
      </c>
      <c r="D2840" s="128">
        <f t="shared" si="177"/>
        <v>-76443.610277216023</v>
      </c>
      <c r="E2840" s="128">
        <f t="shared" ca="1" si="178"/>
        <v>-75551.666883224418</v>
      </c>
      <c r="F2840" s="128">
        <f t="shared" ca="1" si="179"/>
        <v>82723.206284596468</v>
      </c>
    </row>
    <row r="2841" spans="1:6" x14ac:dyDescent="0.3">
      <c r="A2841" s="73">
        <v>39722</v>
      </c>
      <c r="B2841" s="130">
        <v>1161.0600589999999</v>
      </c>
      <c r="C2841" s="125">
        <f t="shared" si="176"/>
        <v>4.0384679385181421E-3</v>
      </c>
      <c r="D2841" s="128">
        <f t="shared" si="177"/>
        <v>4038.4679385181421</v>
      </c>
      <c r="E2841" s="128">
        <f t="shared" ca="1" si="178"/>
        <v>-73504.488931676053</v>
      </c>
      <c r="F2841" s="128">
        <f t="shared" ca="1" si="179"/>
        <v>82116.442070996738</v>
      </c>
    </row>
    <row r="2842" spans="1:6" x14ac:dyDescent="0.3">
      <c r="A2842" s="73">
        <v>39721</v>
      </c>
      <c r="B2842" s="130">
        <v>1166.3599850000001</v>
      </c>
      <c r="C2842" s="125">
        <f t="shared" si="176"/>
        <v>-3.8925504230563623E-2</v>
      </c>
      <c r="D2842" s="128">
        <f t="shared" si="177"/>
        <v>-38925.504230563623</v>
      </c>
      <c r="E2842" s="128">
        <f t="shared" ca="1" si="178"/>
        <v>-73504.488931676053</v>
      </c>
      <c r="F2842" s="128">
        <f t="shared" ca="1" si="179"/>
        <v>82116.442070996738</v>
      </c>
    </row>
    <row r="2843" spans="1:6" x14ac:dyDescent="0.3">
      <c r="A2843" s="73">
        <v>39720</v>
      </c>
      <c r="B2843" s="130">
        <v>1106.420044</v>
      </c>
      <c r="C2843" s="125">
        <f t="shared" si="176"/>
        <v>-7.2339993749190756E-2</v>
      </c>
      <c r="D2843" s="128">
        <f t="shared" si="177"/>
        <v>-72339.993749190762</v>
      </c>
      <c r="E2843" s="128">
        <f t="shared" ca="1" si="178"/>
        <v>-73504.488931676053</v>
      </c>
      <c r="F2843" s="128">
        <f t="shared" ca="1" si="179"/>
        <v>82116.442070996738</v>
      </c>
    </row>
    <row r="2844" spans="1:6" x14ac:dyDescent="0.3">
      <c r="A2844" s="73">
        <v>39717</v>
      </c>
      <c r="B2844" s="130">
        <v>1213.2700199999999</v>
      </c>
      <c r="C2844" s="125">
        <f t="shared" si="176"/>
        <v>-3.0702191023733727E-2</v>
      </c>
      <c r="D2844" s="128">
        <f t="shared" si="177"/>
        <v>-30702.191023733729</v>
      </c>
      <c r="E2844" s="128">
        <f t="shared" ca="1" si="178"/>
        <v>-73216.606630250477</v>
      </c>
      <c r="F2844" s="128">
        <f t="shared" ca="1" si="179"/>
        <v>82116.442070996738</v>
      </c>
    </row>
    <row r="2845" spans="1:6" x14ac:dyDescent="0.3">
      <c r="A2845" s="73">
        <v>39716</v>
      </c>
      <c r="B2845" s="130">
        <v>1209.1800539999999</v>
      </c>
      <c r="C2845" s="125">
        <f t="shared" si="176"/>
        <v>-3.1920254141873827E-2</v>
      </c>
      <c r="D2845" s="128">
        <f t="shared" si="177"/>
        <v>-31920.254141873826</v>
      </c>
      <c r="E2845" s="128">
        <f t="shared" ca="1" si="178"/>
        <v>-73216.606630250477</v>
      </c>
      <c r="F2845" s="128">
        <f t="shared" ca="1" si="179"/>
        <v>82116.442070996738</v>
      </c>
    </row>
    <row r="2846" spans="1:6" x14ac:dyDescent="0.3">
      <c r="A2846" s="73">
        <v>39715</v>
      </c>
      <c r="B2846" s="130">
        <v>1185.869995</v>
      </c>
      <c r="C2846" s="125">
        <f t="shared" si="176"/>
        <v>-3.7474467175169446E-2</v>
      </c>
      <c r="D2846" s="128">
        <f t="shared" si="177"/>
        <v>-37474.467175169448</v>
      </c>
      <c r="E2846" s="128">
        <f t="shared" ca="1" si="178"/>
        <v>-73216.606630250477</v>
      </c>
      <c r="F2846" s="128">
        <f t="shared" ca="1" si="179"/>
        <v>82116.442070996738</v>
      </c>
    </row>
    <row r="2847" spans="1:6" x14ac:dyDescent="0.3">
      <c r="A2847" s="73">
        <v>39714</v>
      </c>
      <c r="B2847" s="130">
        <v>1188.219971</v>
      </c>
      <c r="C2847" s="125">
        <f t="shared" si="176"/>
        <v>-2.9636375941099913E-2</v>
      </c>
      <c r="D2847" s="128">
        <f t="shared" si="177"/>
        <v>-29636.375941099912</v>
      </c>
      <c r="E2847" s="128">
        <f t="shared" ca="1" si="178"/>
        <v>-73216.606630250477</v>
      </c>
      <c r="F2847" s="128">
        <f t="shared" ca="1" si="179"/>
        <v>82116.442070996738</v>
      </c>
    </row>
    <row r="2848" spans="1:6" x14ac:dyDescent="0.3">
      <c r="A2848" s="73">
        <v>39713</v>
      </c>
      <c r="B2848" s="130">
        <v>1207.089966</v>
      </c>
      <c r="C2848" s="125">
        <f t="shared" si="176"/>
        <v>-4.7878647988020662E-2</v>
      </c>
      <c r="D2848" s="128">
        <f t="shared" si="177"/>
        <v>-47878.647988020661</v>
      </c>
      <c r="E2848" s="128">
        <f t="shared" ca="1" si="178"/>
        <v>-73216.606630250477</v>
      </c>
      <c r="F2848" s="128">
        <f t="shared" ca="1" si="179"/>
        <v>82116.442070996738</v>
      </c>
    </row>
    <row r="2849" spans="1:6" x14ac:dyDescent="0.3">
      <c r="A2849" s="73">
        <v>39710</v>
      </c>
      <c r="B2849" s="130">
        <v>1255.079956</v>
      </c>
      <c r="C2849" s="125">
        <f t="shared" si="176"/>
        <v>1.0279154473142871E-2</v>
      </c>
      <c r="D2849" s="128">
        <f t="shared" si="177"/>
        <v>10279.154473142871</v>
      </c>
      <c r="E2849" s="128">
        <f t="shared" ca="1" si="178"/>
        <v>-73216.606630250477</v>
      </c>
      <c r="F2849" s="128">
        <f t="shared" ca="1" si="179"/>
        <v>82116.442070996738</v>
      </c>
    </row>
    <row r="2850" spans="1:6" x14ac:dyDescent="0.3">
      <c r="A2850" s="73">
        <v>39709</v>
      </c>
      <c r="B2850" s="130">
        <v>1206.51001</v>
      </c>
      <c r="C2850" s="125">
        <f t="shared" si="176"/>
        <v>-2.4514239692299378E-2</v>
      </c>
      <c r="D2850" s="128">
        <f t="shared" si="177"/>
        <v>-24514.239692299379</v>
      </c>
      <c r="E2850" s="128">
        <f t="shared" ca="1" si="178"/>
        <v>-73216.606630250477</v>
      </c>
      <c r="F2850" s="128">
        <f t="shared" ca="1" si="179"/>
        <v>82116.442070996738</v>
      </c>
    </row>
    <row r="2851" spans="1:6" x14ac:dyDescent="0.3">
      <c r="A2851" s="73">
        <v>39708</v>
      </c>
      <c r="B2851" s="130">
        <v>1156.3900149999999</v>
      </c>
      <c r="C2851" s="125">
        <f t="shared" si="176"/>
        <v>-9.3013197744485465E-2</v>
      </c>
      <c r="D2851" s="128">
        <f t="shared" si="177"/>
        <v>-93013.197744485471</v>
      </c>
      <c r="E2851" s="128">
        <f t="shared" ca="1" si="178"/>
        <v>-73216.606630250477</v>
      </c>
      <c r="F2851" s="128">
        <f t="shared" ca="1" si="179"/>
        <v>82116.442070996738</v>
      </c>
    </row>
    <row r="2852" spans="1:6" x14ac:dyDescent="0.3">
      <c r="A2852" s="73">
        <v>39707</v>
      </c>
      <c r="B2852" s="130">
        <v>1213.599976</v>
      </c>
      <c r="C2852" s="125">
        <f t="shared" si="176"/>
        <v>-5.0079041784841571E-2</v>
      </c>
      <c r="D2852" s="128">
        <f t="shared" si="177"/>
        <v>-50079.041784841575</v>
      </c>
      <c r="E2852" s="128">
        <f t="shared" ca="1" si="178"/>
        <v>-71020.542480051765</v>
      </c>
      <c r="F2852" s="128">
        <f t="shared" ca="1" si="179"/>
        <v>75029.53577227566</v>
      </c>
    </row>
    <row r="2853" spans="1:6" x14ac:dyDescent="0.3">
      <c r="A2853" s="73">
        <v>39706</v>
      </c>
      <c r="B2853" s="130">
        <v>1192.6999510000001</v>
      </c>
      <c r="C2853" s="125">
        <f t="shared" si="176"/>
        <v>-7.0258731157974319E-2</v>
      </c>
      <c r="D2853" s="128">
        <f t="shared" si="177"/>
        <v>-70258.731157974325</v>
      </c>
      <c r="E2853" s="128">
        <f t="shared" ca="1" si="178"/>
        <v>-71020.542480051765</v>
      </c>
      <c r="F2853" s="128">
        <f t="shared" ca="1" si="179"/>
        <v>75029.53577227566</v>
      </c>
    </row>
    <row r="2854" spans="1:6" x14ac:dyDescent="0.3">
      <c r="A2854" s="73">
        <v>39703</v>
      </c>
      <c r="B2854" s="130">
        <v>1251.6999510000001</v>
      </c>
      <c r="C2854" s="125">
        <f t="shared" si="176"/>
        <v>-3.76573030772408E-2</v>
      </c>
      <c r="D2854" s="128">
        <f t="shared" si="177"/>
        <v>-37657.303077240802</v>
      </c>
      <c r="E2854" s="128">
        <f t="shared" ca="1" si="178"/>
        <v>-68964.050905142489</v>
      </c>
      <c r="F2854" s="128">
        <f t="shared" ca="1" si="179"/>
        <v>75029.53577227566</v>
      </c>
    </row>
    <row r="2855" spans="1:6" x14ac:dyDescent="0.3">
      <c r="A2855" s="73">
        <v>39702</v>
      </c>
      <c r="B2855" s="130">
        <v>1249.0500489999999</v>
      </c>
      <c r="C2855" s="125">
        <f t="shared" si="176"/>
        <v>-2.5443552997611918E-2</v>
      </c>
      <c r="D2855" s="128">
        <f t="shared" si="177"/>
        <v>-25443.552997611918</v>
      </c>
      <c r="E2855" s="128">
        <f t="shared" ca="1" si="178"/>
        <v>-68964.050905142489</v>
      </c>
      <c r="F2855" s="128">
        <f t="shared" ca="1" si="179"/>
        <v>75029.53577227566</v>
      </c>
    </row>
    <row r="2856" spans="1:6" x14ac:dyDescent="0.3">
      <c r="A2856" s="73">
        <v>39701</v>
      </c>
      <c r="B2856" s="130">
        <v>1232.040039</v>
      </c>
      <c r="C2856" s="125">
        <f t="shared" si="176"/>
        <v>-3.1041809100661344E-2</v>
      </c>
      <c r="D2856" s="128">
        <f t="shared" si="177"/>
        <v>-31041.809100661343</v>
      </c>
      <c r="E2856" s="128">
        <f t="shared" ca="1" si="178"/>
        <v>-68964.050905142489</v>
      </c>
      <c r="F2856" s="128">
        <f t="shared" ca="1" si="179"/>
        <v>75029.53577227566</v>
      </c>
    </row>
    <row r="2857" spans="1:6" x14ac:dyDescent="0.3">
      <c r="A2857" s="73">
        <v>39700</v>
      </c>
      <c r="B2857" s="130">
        <v>1224.51001</v>
      </c>
      <c r="C2857" s="125">
        <f t="shared" si="176"/>
        <v>-3.341381479592509E-2</v>
      </c>
      <c r="D2857" s="128">
        <f t="shared" si="177"/>
        <v>-33413.814795925093</v>
      </c>
      <c r="E2857" s="128">
        <f t="shared" ca="1" si="178"/>
        <v>-68964.050905142489</v>
      </c>
      <c r="F2857" s="128">
        <f t="shared" ca="1" si="179"/>
        <v>75029.53577227566</v>
      </c>
    </row>
    <row r="2858" spans="1:6" x14ac:dyDescent="0.3">
      <c r="A2858" s="73">
        <v>39699</v>
      </c>
      <c r="B2858" s="130">
        <v>1267.790039</v>
      </c>
      <c r="C2858" s="125">
        <f t="shared" si="176"/>
        <v>-1.8890197280312493E-2</v>
      </c>
      <c r="D2858" s="128">
        <f t="shared" si="177"/>
        <v>-18890.197280312492</v>
      </c>
      <c r="E2858" s="128">
        <f t="shared" ca="1" si="178"/>
        <v>-68964.050905142489</v>
      </c>
      <c r="F2858" s="128">
        <f t="shared" ca="1" si="179"/>
        <v>75029.53577227566</v>
      </c>
    </row>
    <row r="2859" spans="1:6" x14ac:dyDescent="0.3">
      <c r="A2859" s="73">
        <v>39696</v>
      </c>
      <c r="B2859" s="130">
        <v>1242.3100589999999</v>
      </c>
      <c r="C2859" s="125">
        <f t="shared" si="176"/>
        <v>-2.7713358798240217E-2</v>
      </c>
      <c r="D2859" s="128">
        <f t="shared" si="177"/>
        <v>-27713.358798240217</v>
      </c>
      <c r="E2859" s="128">
        <f t="shared" ca="1" si="178"/>
        <v>-68964.050905142489</v>
      </c>
      <c r="F2859" s="128">
        <f t="shared" ca="1" si="179"/>
        <v>75029.53577227566</v>
      </c>
    </row>
    <row r="2860" spans="1:6" x14ac:dyDescent="0.3">
      <c r="A2860" s="73">
        <v>39695</v>
      </c>
      <c r="B2860" s="130">
        <v>1236.829956</v>
      </c>
      <c r="C2860" s="125">
        <f t="shared" si="176"/>
        <v>-2.9587209382285984E-2</v>
      </c>
      <c r="D2860" s="128">
        <f t="shared" si="177"/>
        <v>-29587.209382285982</v>
      </c>
      <c r="E2860" s="128">
        <f t="shared" ca="1" si="178"/>
        <v>-68964.050905142489</v>
      </c>
      <c r="F2860" s="128">
        <f t="shared" ca="1" si="179"/>
        <v>75029.53577227566</v>
      </c>
    </row>
    <row r="2861" spans="1:6" x14ac:dyDescent="0.3">
      <c r="A2861" s="73">
        <v>39694</v>
      </c>
      <c r="B2861" s="130">
        <v>1274.9799800000001</v>
      </c>
      <c r="C2861" s="125">
        <f t="shared" si="176"/>
        <v>6.54464737712801E-3</v>
      </c>
      <c r="D2861" s="128">
        <f t="shared" si="177"/>
        <v>6544.6473771280098</v>
      </c>
      <c r="E2861" s="128">
        <f t="shared" ca="1" si="178"/>
        <v>-68964.050905142489</v>
      </c>
      <c r="F2861" s="128">
        <f t="shared" ca="1" si="179"/>
        <v>75029.53577227566</v>
      </c>
    </row>
    <row r="2862" spans="1:6" x14ac:dyDescent="0.3">
      <c r="A2862" s="73">
        <v>39693</v>
      </c>
      <c r="B2862" s="130">
        <v>1277.579956</v>
      </c>
      <c r="C2862" s="125">
        <f t="shared" si="176"/>
        <v>-7.9776319345081781E-4</v>
      </c>
      <c r="D2862" s="128">
        <f t="shared" si="177"/>
        <v>-797.76319345081777</v>
      </c>
      <c r="E2862" s="128">
        <f t="shared" ca="1" si="178"/>
        <v>-68964.050905142489</v>
      </c>
      <c r="F2862" s="128">
        <f t="shared" ca="1" si="179"/>
        <v>75029.53577227566</v>
      </c>
    </row>
    <row r="2863" spans="1:6" x14ac:dyDescent="0.3">
      <c r="A2863" s="73">
        <v>39689</v>
      </c>
      <c r="B2863" s="130">
        <v>1282.829956</v>
      </c>
      <c r="C2863" s="125">
        <f t="shared" si="176"/>
        <v>-1.1839466630822582E-2</v>
      </c>
      <c r="D2863" s="128">
        <f t="shared" si="177"/>
        <v>-11839.466630822582</v>
      </c>
      <c r="E2863" s="128">
        <f t="shared" ca="1" si="178"/>
        <v>-68964.050905142489</v>
      </c>
      <c r="F2863" s="128">
        <f t="shared" ca="1" si="179"/>
        <v>75029.53577227566</v>
      </c>
    </row>
    <row r="2864" spans="1:6" x14ac:dyDescent="0.3">
      <c r="A2864" s="73">
        <v>39688</v>
      </c>
      <c r="B2864" s="130">
        <v>1300.6800539999999</v>
      </c>
      <c r="C2864" s="125">
        <f t="shared" si="176"/>
        <v>5.9941370966074548E-3</v>
      </c>
      <c r="D2864" s="128">
        <f t="shared" si="177"/>
        <v>5994.1370966074546</v>
      </c>
      <c r="E2864" s="128">
        <f t="shared" ca="1" si="178"/>
        <v>-68964.050905142489</v>
      </c>
      <c r="F2864" s="128">
        <f t="shared" ca="1" si="179"/>
        <v>75029.53577227566</v>
      </c>
    </row>
    <row r="2865" spans="1:6" x14ac:dyDescent="0.3">
      <c r="A2865" s="73">
        <v>39687</v>
      </c>
      <c r="B2865" s="130">
        <v>1281.660034</v>
      </c>
      <c r="C2865" s="125">
        <f t="shared" si="176"/>
        <v>-3.2429809093669215E-3</v>
      </c>
      <c r="D2865" s="128">
        <f t="shared" si="177"/>
        <v>-3242.9809093669214</v>
      </c>
      <c r="E2865" s="128">
        <f t="shared" ca="1" si="178"/>
        <v>-68964.050905142489</v>
      </c>
      <c r="F2865" s="128">
        <f t="shared" ca="1" si="179"/>
        <v>75029.53577227566</v>
      </c>
    </row>
    <row r="2866" spans="1:6" x14ac:dyDescent="0.3">
      <c r="A2866" s="73">
        <v>39686</v>
      </c>
      <c r="B2866" s="130">
        <v>1271.51001</v>
      </c>
      <c r="C2866" s="125">
        <f t="shared" si="176"/>
        <v>-1.4019926082458389E-2</v>
      </c>
      <c r="D2866" s="128">
        <f t="shared" si="177"/>
        <v>-14019.926082458389</v>
      </c>
      <c r="E2866" s="128">
        <f t="shared" ca="1" si="178"/>
        <v>-68964.050905142489</v>
      </c>
      <c r="F2866" s="128">
        <f t="shared" ca="1" si="179"/>
        <v>75029.53577227566</v>
      </c>
    </row>
    <row r="2867" spans="1:6" x14ac:dyDescent="0.3">
      <c r="A2867" s="73">
        <v>39685</v>
      </c>
      <c r="B2867" s="130">
        <v>1266.839966</v>
      </c>
      <c r="C2867" s="125">
        <f t="shared" si="176"/>
        <v>-2.9479347280272128E-2</v>
      </c>
      <c r="D2867" s="128">
        <f t="shared" si="177"/>
        <v>-29479.347280272126</v>
      </c>
      <c r="E2867" s="128">
        <f t="shared" ca="1" si="178"/>
        <v>-68964.050905142489</v>
      </c>
      <c r="F2867" s="128">
        <f t="shared" ca="1" si="179"/>
        <v>75029.53577227566</v>
      </c>
    </row>
    <row r="2868" spans="1:6" x14ac:dyDescent="0.3">
      <c r="A2868" s="73">
        <v>39682</v>
      </c>
      <c r="B2868" s="130">
        <v>1292.1999510000001</v>
      </c>
      <c r="C2868" s="125">
        <f t="shared" si="176"/>
        <v>-3.1782238734449075E-3</v>
      </c>
      <c r="D2868" s="128">
        <f t="shared" si="177"/>
        <v>-3178.2238734449074</v>
      </c>
      <c r="E2868" s="128">
        <f t="shared" ca="1" si="178"/>
        <v>-68964.050905142489</v>
      </c>
      <c r="F2868" s="128">
        <f t="shared" ca="1" si="179"/>
        <v>75029.53577227566</v>
      </c>
    </row>
    <row r="2869" spans="1:6" x14ac:dyDescent="0.3">
      <c r="A2869" s="73">
        <v>39681</v>
      </c>
      <c r="B2869" s="130">
        <v>1277.719971</v>
      </c>
      <c r="C2869" s="125">
        <f t="shared" si="176"/>
        <v>9.2017230460346155E-3</v>
      </c>
      <c r="D2869" s="128">
        <f t="shared" si="177"/>
        <v>9201.7230460346163</v>
      </c>
      <c r="E2869" s="128">
        <f t="shared" ca="1" si="178"/>
        <v>-68964.050905142489</v>
      </c>
      <c r="F2869" s="128">
        <f t="shared" ca="1" si="179"/>
        <v>75029.53577227566</v>
      </c>
    </row>
    <row r="2870" spans="1:6" x14ac:dyDescent="0.3">
      <c r="A2870" s="73">
        <v>39680</v>
      </c>
      <c r="B2870" s="130">
        <v>1274.540039</v>
      </c>
      <c r="C2870" s="125">
        <f t="shared" si="176"/>
        <v>-1.1363649012523624E-2</v>
      </c>
      <c r="D2870" s="128">
        <f t="shared" si="177"/>
        <v>-11363.649012523625</v>
      </c>
      <c r="E2870" s="128">
        <f t="shared" ca="1" si="178"/>
        <v>-68964.050905142489</v>
      </c>
      <c r="F2870" s="128">
        <f t="shared" ca="1" si="179"/>
        <v>75029.53577227566</v>
      </c>
    </row>
    <row r="2871" spans="1:6" x14ac:dyDescent="0.3">
      <c r="A2871" s="73">
        <v>39679</v>
      </c>
      <c r="B2871" s="130">
        <v>1266.6899410000001</v>
      </c>
      <c r="C2871" s="125">
        <f t="shared" si="176"/>
        <v>-1.4157013829474208E-2</v>
      </c>
      <c r="D2871" s="128">
        <f t="shared" si="177"/>
        <v>-14157.013829474208</v>
      </c>
      <c r="E2871" s="128">
        <f t="shared" ca="1" si="178"/>
        <v>-68964.050905142489</v>
      </c>
      <c r="F2871" s="128">
        <f t="shared" ca="1" si="179"/>
        <v>75029.53577227566</v>
      </c>
    </row>
    <row r="2872" spans="1:6" x14ac:dyDescent="0.3">
      <c r="A2872" s="73">
        <v>39678</v>
      </c>
      <c r="B2872" s="130">
        <v>1278.599976</v>
      </c>
      <c r="C2872" s="125">
        <f t="shared" si="176"/>
        <v>2.3690735673127294E-2</v>
      </c>
      <c r="D2872" s="128">
        <f t="shared" si="177"/>
        <v>23690.735673127296</v>
      </c>
      <c r="E2872" s="128">
        <f t="shared" ca="1" si="178"/>
        <v>-68964.050905142489</v>
      </c>
      <c r="F2872" s="128">
        <f t="shared" ca="1" si="179"/>
        <v>75029.53577227566</v>
      </c>
    </row>
    <row r="2873" spans="1:6" x14ac:dyDescent="0.3">
      <c r="A2873" s="73">
        <v>39675</v>
      </c>
      <c r="B2873" s="130">
        <v>1298.1999510000001</v>
      </c>
      <c r="C2873" s="125">
        <f t="shared" si="176"/>
        <v>3.0063944764563866E-2</v>
      </c>
      <c r="D2873" s="128">
        <f t="shared" si="177"/>
        <v>30063.944764563865</v>
      </c>
      <c r="E2873" s="128">
        <f t="shared" ca="1" si="178"/>
        <v>-68964.050905142489</v>
      </c>
      <c r="F2873" s="128">
        <f t="shared" ca="1" si="179"/>
        <v>75029.53577227566</v>
      </c>
    </row>
    <row r="2874" spans="1:6" x14ac:dyDescent="0.3">
      <c r="A2874" s="73">
        <v>39674</v>
      </c>
      <c r="B2874" s="130">
        <v>1292.9300539999999</v>
      </c>
      <c r="C2874" s="125">
        <f t="shared" si="176"/>
        <v>2.0159738120533177E-2</v>
      </c>
      <c r="D2874" s="128">
        <f t="shared" si="177"/>
        <v>20159.738120533177</v>
      </c>
      <c r="E2874" s="128">
        <f t="shared" ca="1" si="178"/>
        <v>-68964.050905142489</v>
      </c>
      <c r="F2874" s="128">
        <f t="shared" ca="1" si="179"/>
        <v>75029.53577227566</v>
      </c>
    </row>
    <row r="2875" spans="1:6" x14ac:dyDescent="0.3">
      <c r="A2875" s="73">
        <v>39673</v>
      </c>
      <c r="B2875" s="130">
        <v>1285.829956</v>
      </c>
      <c r="C2875" s="125">
        <f t="shared" si="176"/>
        <v>1.2224518304513321E-3</v>
      </c>
      <c r="D2875" s="128">
        <f t="shared" si="177"/>
        <v>1222.4518304513322</v>
      </c>
      <c r="E2875" s="128">
        <f t="shared" ca="1" si="178"/>
        <v>-68964.050905142489</v>
      </c>
      <c r="F2875" s="128">
        <f t="shared" ca="1" si="179"/>
        <v>75029.53577227566</v>
      </c>
    </row>
    <row r="2876" spans="1:6" x14ac:dyDescent="0.3">
      <c r="A2876" s="73">
        <v>39672</v>
      </c>
      <c r="B2876" s="130">
        <v>1289.589966</v>
      </c>
      <c r="C2876" s="125">
        <f t="shared" si="176"/>
        <v>2.0891399638757635E-2</v>
      </c>
      <c r="D2876" s="128">
        <f t="shared" si="177"/>
        <v>20891.399638757634</v>
      </c>
      <c r="E2876" s="128">
        <f t="shared" ca="1" si="178"/>
        <v>-68964.050905142489</v>
      </c>
      <c r="F2876" s="128">
        <f t="shared" ca="1" si="179"/>
        <v>75029.53577227566</v>
      </c>
    </row>
    <row r="2877" spans="1:6" x14ac:dyDescent="0.3">
      <c r="A2877" s="73">
        <v>39671</v>
      </c>
      <c r="B2877" s="130">
        <v>1305.3199460000001</v>
      </c>
      <c r="C2877" s="125">
        <f t="shared" si="176"/>
        <v>5.7478674374290772E-2</v>
      </c>
      <c r="D2877" s="128">
        <f t="shared" si="177"/>
        <v>57478.674374290771</v>
      </c>
      <c r="E2877" s="128">
        <f t="shared" ca="1" si="178"/>
        <v>-68964.050905142489</v>
      </c>
      <c r="F2877" s="128">
        <f t="shared" ca="1" si="179"/>
        <v>75029.53577227566</v>
      </c>
    </row>
    <row r="2878" spans="1:6" x14ac:dyDescent="0.3">
      <c r="A2878" s="73">
        <v>39668</v>
      </c>
      <c r="B2878" s="130">
        <v>1296.3199460000001</v>
      </c>
      <c r="C2878" s="125">
        <f t="shared" si="176"/>
        <v>3.0657626012453809E-2</v>
      </c>
      <c r="D2878" s="128">
        <f t="shared" si="177"/>
        <v>30657.626012453809</v>
      </c>
      <c r="E2878" s="128">
        <f t="shared" ca="1" si="178"/>
        <v>-68964.050905142489</v>
      </c>
      <c r="F2878" s="128">
        <f t="shared" ca="1" si="179"/>
        <v>75029.53577227566</v>
      </c>
    </row>
    <row r="2879" spans="1:6" x14ac:dyDescent="0.3">
      <c r="A2879" s="73">
        <v>39667</v>
      </c>
      <c r="B2879" s="130">
        <v>1266.0699460000001</v>
      </c>
      <c r="C2879" s="125">
        <f t="shared" si="176"/>
        <v>1.0801975648460749E-2</v>
      </c>
      <c r="D2879" s="128">
        <f t="shared" si="177"/>
        <v>10801.97564846075</v>
      </c>
      <c r="E2879" s="128">
        <f t="shared" ca="1" si="178"/>
        <v>-68964.050905142489</v>
      </c>
      <c r="F2879" s="128">
        <f t="shared" ca="1" si="179"/>
        <v>75029.53577227566</v>
      </c>
    </row>
    <row r="2880" spans="1:6" x14ac:dyDescent="0.3">
      <c r="A2880" s="73">
        <v>39666</v>
      </c>
      <c r="B2880" s="130">
        <v>1289.1899410000001</v>
      </c>
      <c r="C2880" s="125">
        <f t="shared" si="176"/>
        <v>5.459409543129512E-3</v>
      </c>
      <c r="D2880" s="128">
        <f t="shared" si="177"/>
        <v>5459.4095431295118</v>
      </c>
      <c r="E2880" s="128">
        <f t="shared" ca="1" si="178"/>
        <v>-68964.050905142489</v>
      </c>
      <c r="F2880" s="128">
        <f t="shared" ca="1" si="179"/>
        <v>75029.53577227566</v>
      </c>
    </row>
    <row r="2881" spans="1:6" x14ac:dyDescent="0.3">
      <c r="A2881" s="73">
        <v>39665</v>
      </c>
      <c r="B2881" s="130">
        <v>1284.880005</v>
      </c>
      <c r="C2881" s="125">
        <f t="shared" si="176"/>
        <v>6.170716523101083E-3</v>
      </c>
      <c r="D2881" s="128">
        <f t="shared" si="177"/>
        <v>6170.7165231010831</v>
      </c>
      <c r="E2881" s="128">
        <f t="shared" ca="1" si="178"/>
        <v>-68964.050905142489</v>
      </c>
      <c r="F2881" s="128">
        <f t="shared" ca="1" si="179"/>
        <v>75029.53577227566</v>
      </c>
    </row>
    <row r="2882" spans="1:6" x14ac:dyDescent="0.3">
      <c r="A2882" s="73">
        <v>39664</v>
      </c>
      <c r="B2882" s="130">
        <v>1249.01001</v>
      </c>
      <c r="C2882" s="125">
        <f t="shared" si="176"/>
        <v>-8.7222142857142915E-3</v>
      </c>
      <c r="D2882" s="128">
        <f t="shared" si="177"/>
        <v>-8722.2142857142917</v>
      </c>
      <c r="E2882" s="128">
        <f t="shared" ca="1" si="178"/>
        <v>-68964.050905142489</v>
      </c>
      <c r="F2882" s="128">
        <f t="shared" ca="1" si="179"/>
        <v>75029.53577227566</v>
      </c>
    </row>
    <row r="2883" spans="1:6" x14ac:dyDescent="0.3">
      <c r="A2883" s="73">
        <v>39661</v>
      </c>
      <c r="B2883" s="130">
        <v>1260.3100589999999</v>
      </c>
      <c r="C2883" s="125">
        <f t="shared" si="176"/>
        <v>-2.9348842224163896E-4</v>
      </c>
      <c r="D2883" s="128">
        <f t="shared" si="177"/>
        <v>-293.48842224163894</v>
      </c>
      <c r="E2883" s="128">
        <f t="shared" ca="1" si="178"/>
        <v>-68964.050905142489</v>
      </c>
      <c r="F2883" s="128">
        <f t="shared" ca="1" si="179"/>
        <v>75029.53577227566</v>
      </c>
    </row>
    <row r="2884" spans="1:6" x14ac:dyDescent="0.3">
      <c r="A2884" s="73">
        <v>39660</v>
      </c>
      <c r="B2884" s="130">
        <v>1267.380005</v>
      </c>
      <c r="C2884" s="125">
        <f t="shared" si="176"/>
        <v>5.6017989895400522E-3</v>
      </c>
      <c r="D2884" s="128">
        <f t="shared" si="177"/>
        <v>5601.7989895400524</v>
      </c>
      <c r="E2884" s="128">
        <f t="shared" ca="1" si="178"/>
        <v>-68964.050905142489</v>
      </c>
      <c r="F2884" s="128">
        <f t="shared" ca="1" si="179"/>
        <v>75029.53577227566</v>
      </c>
    </row>
    <row r="2885" spans="1:6" x14ac:dyDescent="0.3">
      <c r="A2885" s="73">
        <v>39659</v>
      </c>
      <c r="B2885" s="130">
        <v>1284.26001</v>
      </c>
      <c r="C2885" s="125">
        <f t="shared" si="176"/>
        <v>3.1235968289120786E-2</v>
      </c>
      <c r="D2885" s="128">
        <f t="shared" si="177"/>
        <v>31235.968289120785</v>
      </c>
      <c r="E2885" s="128">
        <f t="shared" ca="1" si="178"/>
        <v>-68964.050905142489</v>
      </c>
      <c r="F2885" s="128">
        <f t="shared" ca="1" si="179"/>
        <v>75029.53577227566</v>
      </c>
    </row>
    <row r="2886" spans="1:6" x14ac:dyDescent="0.3">
      <c r="A2886" s="73">
        <v>39658</v>
      </c>
      <c r="B2886" s="130">
        <v>1263.1999510000001</v>
      </c>
      <c r="C2886" s="125">
        <f t="shared" si="176"/>
        <v>3.9747730818395777E-2</v>
      </c>
      <c r="D2886" s="128">
        <f t="shared" si="177"/>
        <v>39747.730818395779</v>
      </c>
      <c r="E2886" s="128">
        <f t="shared" ca="1" si="178"/>
        <v>-68964.050905142489</v>
      </c>
      <c r="F2886" s="128">
        <f t="shared" ca="1" si="179"/>
        <v>75029.53577227566</v>
      </c>
    </row>
    <row r="2887" spans="1:6" x14ac:dyDescent="0.3">
      <c r="A2887" s="73">
        <v>39657</v>
      </c>
      <c r="B2887" s="130">
        <v>1234.369995</v>
      </c>
      <c r="C2887" s="125">
        <f t="shared" si="176"/>
        <v>4.9417453047744253E-3</v>
      </c>
      <c r="D2887" s="128">
        <f t="shared" si="177"/>
        <v>4941.7453047744257</v>
      </c>
      <c r="E2887" s="128">
        <f t="shared" ca="1" si="178"/>
        <v>-68964.050905142489</v>
      </c>
      <c r="F2887" s="128">
        <f t="shared" ca="1" si="179"/>
        <v>75029.53577227566</v>
      </c>
    </row>
    <row r="2888" spans="1:6" x14ac:dyDescent="0.3">
      <c r="A2888" s="73">
        <v>39654</v>
      </c>
      <c r="B2888" s="130">
        <v>1257.76001</v>
      </c>
      <c r="C2888" s="125">
        <f t="shared" ref="C2888:C2951" si="180">B2888/B2898-1</f>
        <v>1.4739949614276382E-2</v>
      </c>
      <c r="D2888" s="128">
        <f t="shared" ref="D2888:D2951" si="181">C2888*$B$5</f>
        <v>14739.949614276382</v>
      </c>
      <c r="E2888" s="128">
        <f t="shared" ref="E2888:E2951" ca="1" si="182">_xlfn.PERCENTILE.INC(OFFSET(D2888,0,0,Window),1-VaRLevel)</f>
        <v>-68964.050905142489</v>
      </c>
      <c r="F2888" s="128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0">
        <v>1252.540039</v>
      </c>
      <c r="C2889" s="125">
        <f t="shared" si="180"/>
        <v>-6.7814167164881312E-4</v>
      </c>
      <c r="D2889" s="128">
        <f t="shared" si="181"/>
        <v>-678.14167164881314</v>
      </c>
      <c r="E2889" s="128">
        <f t="shared" ca="1" si="182"/>
        <v>-68964.050905142489</v>
      </c>
      <c r="F2889" s="128">
        <f t="shared" ca="1" si="183"/>
        <v>75029.53577227566</v>
      </c>
    </row>
    <row r="2890" spans="1:6" x14ac:dyDescent="0.3">
      <c r="A2890" s="73">
        <v>39652</v>
      </c>
      <c r="B2890" s="130">
        <v>1282.1899410000001</v>
      </c>
      <c r="C2890" s="125">
        <f t="shared" si="180"/>
        <v>3.0127985102757382E-2</v>
      </c>
      <c r="D2890" s="128">
        <f t="shared" si="181"/>
        <v>30127.985102757382</v>
      </c>
      <c r="E2890" s="128">
        <f t="shared" ca="1" si="182"/>
        <v>-68964.050905142489</v>
      </c>
      <c r="F2890" s="128">
        <f t="shared" ca="1" si="183"/>
        <v>75029.53577227566</v>
      </c>
    </row>
    <row r="2891" spans="1:6" x14ac:dyDescent="0.3">
      <c r="A2891" s="73">
        <v>39651</v>
      </c>
      <c r="B2891" s="130">
        <v>1277</v>
      </c>
      <c r="C2891" s="125">
        <f t="shared" si="180"/>
        <v>2.5909155428709418E-3</v>
      </c>
      <c r="D2891" s="128">
        <f t="shared" si="181"/>
        <v>2590.9155428709419</v>
      </c>
      <c r="E2891" s="128">
        <f t="shared" ca="1" si="182"/>
        <v>-68964.050905142489</v>
      </c>
      <c r="F2891" s="128">
        <f t="shared" ca="1" si="183"/>
        <v>75029.53577227566</v>
      </c>
    </row>
    <row r="2892" spans="1:6" x14ac:dyDescent="0.3">
      <c r="A2892" s="73">
        <v>39650</v>
      </c>
      <c r="B2892" s="130">
        <v>1260</v>
      </c>
      <c r="C2892" s="125">
        <f t="shared" si="180"/>
        <v>6.140604672728367E-3</v>
      </c>
      <c r="D2892" s="128">
        <f t="shared" si="181"/>
        <v>6140.6046727283674</v>
      </c>
      <c r="E2892" s="128">
        <f t="shared" ca="1" si="182"/>
        <v>-68964.050905142489</v>
      </c>
      <c r="F2892" s="128">
        <f t="shared" ca="1" si="183"/>
        <v>75029.53577227566</v>
      </c>
    </row>
    <row r="2893" spans="1:6" x14ac:dyDescent="0.3">
      <c r="A2893" s="73">
        <v>39647</v>
      </c>
      <c r="B2893" s="130">
        <v>1260.6800539999999</v>
      </c>
      <c r="C2893" s="125">
        <f t="shared" si="180"/>
        <v>-1.7578351079357013E-3</v>
      </c>
      <c r="D2893" s="128">
        <f t="shared" si="181"/>
        <v>-1757.8351079357012</v>
      </c>
      <c r="E2893" s="128">
        <f t="shared" ca="1" si="182"/>
        <v>-68964.050905142489</v>
      </c>
      <c r="F2893" s="128">
        <f t="shared" ca="1" si="183"/>
        <v>75029.53577227566</v>
      </c>
    </row>
    <row r="2894" spans="1:6" x14ac:dyDescent="0.3">
      <c r="A2894" s="73">
        <v>39646</v>
      </c>
      <c r="B2894" s="130">
        <v>1260.3199460000001</v>
      </c>
      <c r="C2894" s="125">
        <f t="shared" si="180"/>
        <v>-9.5129207699762297E-4</v>
      </c>
      <c r="D2894" s="128">
        <f t="shared" si="181"/>
        <v>-951.29207699762298</v>
      </c>
      <c r="E2894" s="128">
        <f t="shared" ca="1" si="182"/>
        <v>-68964.050905142489</v>
      </c>
      <c r="F2894" s="128">
        <f t="shared" ca="1" si="183"/>
        <v>75029.53577227566</v>
      </c>
    </row>
    <row r="2895" spans="1:6" x14ac:dyDescent="0.3">
      <c r="A2895" s="73">
        <v>39645</v>
      </c>
      <c r="B2895" s="130">
        <v>1245.3599850000001</v>
      </c>
      <c r="C2895" s="125">
        <f t="shared" si="180"/>
        <v>-3.0780403260513345E-2</v>
      </c>
      <c r="D2895" s="128">
        <f t="shared" si="181"/>
        <v>-30780.403260513343</v>
      </c>
      <c r="E2895" s="128">
        <f t="shared" ca="1" si="182"/>
        <v>-68964.050905142489</v>
      </c>
      <c r="F2895" s="128">
        <f t="shared" ca="1" si="183"/>
        <v>75029.53577227566</v>
      </c>
    </row>
    <row r="2896" spans="1:6" x14ac:dyDescent="0.3">
      <c r="A2896" s="73">
        <v>39644</v>
      </c>
      <c r="B2896" s="130">
        <v>1214.910034</v>
      </c>
      <c r="C2896" s="125">
        <f t="shared" si="180"/>
        <v>-5.0851535937500025E-2</v>
      </c>
      <c r="D2896" s="128">
        <f t="shared" si="181"/>
        <v>-50851.535937500026</v>
      </c>
      <c r="E2896" s="128">
        <f t="shared" ca="1" si="182"/>
        <v>-68964.050905142489</v>
      </c>
      <c r="F2896" s="128">
        <f t="shared" ca="1" si="183"/>
        <v>75029.53577227566</v>
      </c>
    </row>
    <row r="2897" spans="1:6" x14ac:dyDescent="0.3">
      <c r="A2897" s="73">
        <v>39643</v>
      </c>
      <c r="B2897" s="130">
        <v>1228.3000489999999</v>
      </c>
      <c r="C2897" s="125">
        <f t="shared" si="180"/>
        <v>-3.917454575644741E-2</v>
      </c>
      <c r="D2897" s="128">
        <f t="shared" si="181"/>
        <v>-39174.545756447413</v>
      </c>
      <c r="E2897" s="128">
        <f t="shared" ca="1" si="182"/>
        <v>-68964.050905142489</v>
      </c>
      <c r="F2897" s="128">
        <f t="shared" ca="1" si="183"/>
        <v>75029.53577227566</v>
      </c>
    </row>
    <row r="2898" spans="1:6" x14ac:dyDescent="0.3">
      <c r="A2898" s="73">
        <v>39640</v>
      </c>
      <c r="B2898" s="130">
        <v>1239.48999</v>
      </c>
      <c r="C2898" s="125">
        <f t="shared" si="180"/>
        <v>-3.4025665887374101E-2</v>
      </c>
      <c r="D2898" s="128">
        <f t="shared" si="181"/>
        <v>-34025.665887374103</v>
      </c>
      <c r="E2898" s="128">
        <f t="shared" ca="1" si="182"/>
        <v>-68964.050905142489</v>
      </c>
      <c r="F2898" s="128">
        <f t="shared" ca="1" si="183"/>
        <v>75029.53577227566</v>
      </c>
    </row>
    <row r="2899" spans="1:6" x14ac:dyDescent="0.3">
      <c r="A2899" s="73">
        <v>39639</v>
      </c>
      <c r="B2899" s="130">
        <v>1253.3900149999999</v>
      </c>
      <c r="C2899" s="125">
        <f t="shared" si="180"/>
        <v>-5.1877090633248635E-2</v>
      </c>
      <c r="D2899" s="128">
        <f t="shared" si="181"/>
        <v>-51877.090633248634</v>
      </c>
      <c r="E2899" s="128">
        <f t="shared" ca="1" si="182"/>
        <v>-68964.050905142489</v>
      </c>
      <c r="F2899" s="128">
        <f t="shared" ca="1" si="183"/>
        <v>75029.53577227566</v>
      </c>
    </row>
    <row r="2900" spans="1:6" x14ac:dyDescent="0.3">
      <c r="A2900" s="73">
        <v>39638</v>
      </c>
      <c r="B2900" s="130">
        <v>1244.6899410000001</v>
      </c>
      <c r="C2900" s="125">
        <f t="shared" si="180"/>
        <v>-5.2956422048938578E-2</v>
      </c>
      <c r="D2900" s="128">
        <f t="shared" si="181"/>
        <v>-52956.422048938577</v>
      </c>
      <c r="E2900" s="128">
        <f t="shared" ca="1" si="182"/>
        <v>-68964.050905142489</v>
      </c>
      <c r="F2900" s="128">
        <f t="shared" ca="1" si="183"/>
        <v>75029.53577227566</v>
      </c>
    </row>
    <row r="2901" spans="1:6" x14ac:dyDescent="0.3">
      <c r="A2901" s="73">
        <v>39637</v>
      </c>
      <c r="B2901" s="130">
        <v>1273.6999510000001</v>
      </c>
      <c r="C2901" s="125">
        <f t="shared" si="180"/>
        <v>-3.3611569802731389E-2</v>
      </c>
      <c r="D2901" s="128">
        <f t="shared" si="181"/>
        <v>-33611.569802731392</v>
      </c>
      <c r="E2901" s="128">
        <f t="shared" ca="1" si="182"/>
        <v>-68964.050905142489</v>
      </c>
      <c r="F2901" s="128">
        <f t="shared" ca="1" si="183"/>
        <v>75029.53577227566</v>
      </c>
    </row>
    <row r="2902" spans="1:6" x14ac:dyDescent="0.3">
      <c r="A2902" s="73">
        <v>39636</v>
      </c>
      <c r="B2902" s="130">
        <v>1252.3100589999999</v>
      </c>
      <c r="C2902" s="125">
        <f t="shared" si="180"/>
        <v>-4.9790195466625331E-2</v>
      </c>
      <c r="D2902" s="128">
        <f t="shared" si="181"/>
        <v>-49790.19546662533</v>
      </c>
      <c r="E2902" s="128">
        <f t="shared" ca="1" si="182"/>
        <v>-68964.050905142489</v>
      </c>
      <c r="F2902" s="128">
        <f t="shared" ca="1" si="183"/>
        <v>75029.53577227566</v>
      </c>
    </row>
    <row r="2903" spans="1:6" x14ac:dyDescent="0.3">
      <c r="A2903" s="73">
        <v>39632</v>
      </c>
      <c r="B2903" s="130">
        <v>1262.900024</v>
      </c>
      <c r="C2903" s="125">
        <f t="shared" si="180"/>
        <v>-5.952349487204911E-2</v>
      </c>
      <c r="D2903" s="128">
        <f t="shared" si="181"/>
        <v>-59523.494872049108</v>
      </c>
      <c r="E2903" s="128">
        <f t="shared" ca="1" si="182"/>
        <v>-68964.050905142489</v>
      </c>
      <c r="F2903" s="128">
        <f t="shared" ca="1" si="183"/>
        <v>75029.53577227566</v>
      </c>
    </row>
    <row r="2904" spans="1:6" x14ac:dyDescent="0.3">
      <c r="A2904" s="73">
        <v>39631</v>
      </c>
      <c r="B2904" s="130">
        <v>1261.5200199999999</v>
      </c>
      <c r="C2904" s="125">
        <f t="shared" si="180"/>
        <v>-5.7026061724357202E-2</v>
      </c>
      <c r="D2904" s="128">
        <f t="shared" si="181"/>
        <v>-57026.061724357205</v>
      </c>
      <c r="E2904" s="128">
        <f t="shared" ca="1" si="182"/>
        <v>-68964.050905142489</v>
      </c>
      <c r="F2904" s="128">
        <f t="shared" ca="1" si="183"/>
        <v>75029.53577227566</v>
      </c>
    </row>
    <row r="2905" spans="1:6" x14ac:dyDescent="0.3">
      <c r="A2905" s="73">
        <v>39630</v>
      </c>
      <c r="B2905" s="130">
        <v>1284.910034</v>
      </c>
      <c r="C2905" s="125">
        <f t="shared" si="180"/>
        <v>-4.8870050528907694E-2</v>
      </c>
      <c r="D2905" s="128">
        <f t="shared" si="181"/>
        <v>-48870.05052890769</v>
      </c>
      <c r="E2905" s="128">
        <f t="shared" ca="1" si="182"/>
        <v>-68964.050905142489</v>
      </c>
      <c r="F2905" s="128">
        <f t="shared" ca="1" si="183"/>
        <v>75029.53577227566</v>
      </c>
    </row>
    <row r="2906" spans="1:6" x14ac:dyDescent="0.3">
      <c r="A2906" s="73">
        <v>39629</v>
      </c>
      <c r="B2906" s="130">
        <v>1280</v>
      </c>
      <c r="C2906" s="125">
        <f t="shared" si="180"/>
        <v>-5.8920415630886347E-2</v>
      </c>
      <c r="D2906" s="128">
        <f t="shared" si="181"/>
        <v>-58920.415630886346</v>
      </c>
      <c r="E2906" s="128">
        <f t="shared" ca="1" si="182"/>
        <v>-68964.050905142489</v>
      </c>
      <c r="F2906" s="128">
        <f t="shared" ca="1" si="183"/>
        <v>75029.53577227566</v>
      </c>
    </row>
    <row r="2907" spans="1:6" x14ac:dyDescent="0.3">
      <c r="A2907" s="73">
        <v>39626</v>
      </c>
      <c r="B2907" s="130">
        <v>1278.380005</v>
      </c>
      <c r="C2907" s="125">
        <f t="shared" si="180"/>
        <v>-6.0035456761227124E-2</v>
      </c>
      <c r="D2907" s="128">
        <f t="shared" si="181"/>
        <v>-60035.45676122712</v>
      </c>
      <c r="E2907" s="128">
        <f t="shared" ca="1" si="182"/>
        <v>-68964.050905142489</v>
      </c>
      <c r="F2907" s="128">
        <f t="shared" ca="1" si="183"/>
        <v>75029.53577227566</v>
      </c>
    </row>
    <row r="2908" spans="1:6" x14ac:dyDescent="0.3">
      <c r="A2908" s="73">
        <v>39625</v>
      </c>
      <c r="B2908" s="130">
        <v>1283.150024</v>
      </c>
      <c r="C2908" s="125">
        <f t="shared" si="180"/>
        <v>-4.2332443603978143E-2</v>
      </c>
      <c r="D2908" s="128">
        <f t="shared" si="181"/>
        <v>-42332.443603978143</v>
      </c>
      <c r="E2908" s="128">
        <f t="shared" ca="1" si="182"/>
        <v>-68964.050905142489</v>
      </c>
      <c r="F2908" s="128">
        <f t="shared" ca="1" si="183"/>
        <v>75029.53577227566</v>
      </c>
    </row>
    <row r="2909" spans="1:6" x14ac:dyDescent="0.3">
      <c r="A2909" s="73">
        <v>39624</v>
      </c>
      <c r="B2909" s="130">
        <v>1321.969971</v>
      </c>
      <c r="C2909" s="125">
        <f t="shared" si="180"/>
        <v>-1.0123639339296053E-2</v>
      </c>
      <c r="D2909" s="128">
        <f t="shared" si="181"/>
        <v>-10123.639339296053</v>
      </c>
      <c r="E2909" s="128">
        <f t="shared" ca="1" si="182"/>
        <v>-68964.050905142489</v>
      </c>
      <c r="F2909" s="128">
        <f t="shared" ca="1" si="183"/>
        <v>75029.53577227566</v>
      </c>
    </row>
    <row r="2910" spans="1:6" x14ac:dyDescent="0.3">
      <c r="A2910" s="73">
        <v>39623</v>
      </c>
      <c r="B2910" s="130">
        <v>1314.290039</v>
      </c>
      <c r="C2910" s="125">
        <f t="shared" si="180"/>
        <v>-3.2500444566949116E-2</v>
      </c>
      <c r="D2910" s="128">
        <f t="shared" si="181"/>
        <v>-32500.444566949114</v>
      </c>
      <c r="E2910" s="128">
        <f t="shared" ca="1" si="182"/>
        <v>-68964.050905142489</v>
      </c>
      <c r="F2910" s="128">
        <f t="shared" ca="1" si="183"/>
        <v>75029.53577227566</v>
      </c>
    </row>
    <row r="2911" spans="1:6" x14ac:dyDescent="0.3">
      <c r="A2911" s="73">
        <v>39622</v>
      </c>
      <c r="B2911" s="130">
        <v>1318</v>
      </c>
      <c r="C2911" s="125">
        <f t="shared" si="180"/>
        <v>-3.2134891374875907E-2</v>
      </c>
      <c r="D2911" s="128">
        <f t="shared" si="181"/>
        <v>-32134.891374875908</v>
      </c>
      <c r="E2911" s="128">
        <f t="shared" ca="1" si="182"/>
        <v>-68964.050905142489</v>
      </c>
      <c r="F2911" s="128">
        <f t="shared" ca="1" si="183"/>
        <v>75029.53577227566</v>
      </c>
    </row>
    <row r="2912" spans="1:6" x14ac:dyDescent="0.3">
      <c r="A2912" s="73">
        <v>39619</v>
      </c>
      <c r="B2912" s="130">
        <v>1317.9300539999999</v>
      </c>
      <c r="C2912" s="125">
        <f t="shared" si="180"/>
        <v>-3.1418113225315181E-2</v>
      </c>
      <c r="D2912" s="128">
        <f t="shared" si="181"/>
        <v>-31418.113225315181</v>
      </c>
      <c r="E2912" s="128">
        <f t="shared" ca="1" si="182"/>
        <v>-68964.050905142489</v>
      </c>
      <c r="F2912" s="128">
        <f t="shared" ca="1" si="183"/>
        <v>75029.53577227566</v>
      </c>
    </row>
    <row r="2913" spans="1:6" x14ac:dyDescent="0.3">
      <c r="A2913" s="73">
        <v>39618</v>
      </c>
      <c r="B2913" s="130">
        <v>1342.829956</v>
      </c>
      <c r="C2913" s="125">
        <f t="shared" si="180"/>
        <v>-4.3602500525962262E-2</v>
      </c>
      <c r="D2913" s="128">
        <f t="shared" si="181"/>
        <v>-43602.500525962263</v>
      </c>
      <c r="E2913" s="128">
        <f t="shared" ca="1" si="182"/>
        <v>-68964.050905142489</v>
      </c>
      <c r="F2913" s="128">
        <f t="shared" ca="1" si="183"/>
        <v>75029.53577227566</v>
      </c>
    </row>
    <row r="2914" spans="1:6" x14ac:dyDescent="0.3">
      <c r="A2914" s="73">
        <v>39617</v>
      </c>
      <c r="B2914" s="130">
        <v>1337.8100589999999</v>
      </c>
      <c r="C2914" s="125">
        <f t="shared" si="180"/>
        <v>-2.860143290841588E-2</v>
      </c>
      <c r="D2914" s="128">
        <f t="shared" si="181"/>
        <v>-28601.432908415882</v>
      </c>
      <c r="E2914" s="128">
        <f t="shared" ca="1" si="182"/>
        <v>-68964.050905142489</v>
      </c>
      <c r="F2914" s="128">
        <f t="shared" ca="1" si="183"/>
        <v>75029.53577227566</v>
      </c>
    </row>
    <row r="2915" spans="1:6" x14ac:dyDescent="0.3">
      <c r="A2915" s="73">
        <v>39616</v>
      </c>
      <c r="B2915" s="130">
        <v>1350.9300539999999</v>
      </c>
      <c r="C2915" s="125">
        <f t="shared" si="180"/>
        <v>-1.9395325035032385E-2</v>
      </c>
      <c r="D2915" s="128">
        <f t="shared" si="181"/>
        <v>-19395.325035032383</v>
      </c>
      <c r="E2915" s="128">
        <f t="shared" ca="1" si="182"/>
        <v>-68964.050905142489</v>
      </c>
      <c r="F2915" s="128">
        <f t="shared" ca="1" si="183"/>
        <v>75029.53577227566</v>
      </c>
    </row>
    <row r="2916" spans="1:6" x14ac:dyDescent="0.3">
      <c r="A2916" s="73">
        <v>39615</v>
      </c>
      <c r="B2916" s="130">
        <v>1360.1400149999999</v>
      </c>
      <c r="C2916" s="125">
        <f t="shared" si="180"/>
        <v>-1.8424320501511882E-2</v>
      </c>
      <c r="D2916" s="128">
        <f t="shared" si="181"/>
        <v>-18424.32050151188</v>
      </c>
      <c r="E2916" s="128">
        <f t="shared" ca="1" si="182"/>
        <v>-68964.050905142489</v>
      </c>
      <c r="F2916" s="128">
        <f t="shared" ca="1" si="183"/>
        <v>75029.53577227566</v>
      </c>
    </row>
    <row r="2917" spans="1:6" x14ac:dyDescent="0.3">
      <c r="A2917" s="73">
        <v>39612</v>
      </c>
      <c r="B2917" s="130">
        <v>1360.030029</v>
      </c>
      <c r="C2917" s="125">
        <f t="shared" si="180"/>
        <v>-2.8813590493960262E-2</v>
      </c>
      <c r="D2917" s="128">
        <f t="shared" si="181"/>
        <v>-28813.590493960262</v>
      </c>
      <c r="E2917" s="128">
        <f t="shared" ca="1" si="182"/>
        <v>-68964.050905142489</v>
      </c>
      <c r="F2917" s="128">
        <f t="shared" ca="1" si="183"/>
        <v>75029.53577227566</v>
      </c>
    </row>
    <row r="2918" spans="1:6" x14ac:dyDescent="0.3">
      <c r="A2918" s="73">
        <v>39611</v>
      </c>
      <c r="B2918" s="130">
        <v>1339.869995</v>
      </c>
      <c r="C2918" s="125">
        <f t="shared" si="180"/>
        <v>-4.1759053811458058E-2</v>
      </c>
      <c r="D2918" s="128">
        <f t="shared" si="181"/>
        <v>-41759.053811458056</v>
      </c>
      <c r="E2918" s="128">
        <f t="shared" ca="1" si="182"/>
        <v>-68964.050905142489</v>
      </c>
      <c r="F2918" s="128">
        <f t="shared" ca="1" si="183"/>
        <v>75029.53577227566</v>
      </c>
    </row>
    <row r="2919" spans="1:6" x14ac:dyDescent="0.3">
      <c r="A2919" s="73">
        <v>39610</v>
      </c>
      <c r="B2919" s="130">
        <v>1335.48999</v>
      </c>
      <c r="C2919" s="125">
        <f t="shared" si="180"/>
        <v>-3.9796078163603754E-2</v>
      </c>
      <c r="D2919" s="128">
        <f t="shared" si="181"/>
        <v>-39796.078163603757</v>
      </c>
      <c r="E2919" s="128">
        <f t="shared" ca="1" si="182"/>
        <v>-68964.050905142489</v>
      </c>
      <c r="F2919" s="128">
        <f t="shared" ca="1" si="183"/>
        <v>75029.53577227566</v>
      </c>
    </row>
    <row r="2920" spans="1:6" x14ac:dyDescent="0.3">
      <c r="A2920" s="73">
        <v>39609</v>
      </c>
      <c r="B2920" s="130">
        <v>1358.4399410000001</v>
      </c>
      <c r="C2920" s="125">
        <f t="shared" si="180"/>
        <v>-1.9424719721509498E-2</v>
      </c>
      <c r="D2920" s="128">
        <f t="shared" si="181"/>
        <v>-19424.719721509497</v>
      </c>
      <c r="E2920" s="128">
        <f t="shared" ca="1" si="182"/>
        <v>-68964.050905142489</v>
      </c>
      <c r="F2920" s="128">
        <f t="shared" ca="1" si="183"/>
        <v>75029.53577227566</v>
      </c>
    </row>
    <row r="2921" spans="1:6" x14ac:dyDescent="0.3">
      <c r="A2921" s="73">
        <v>39608</v>
      </c>
      <c r="B2921" s="130">
        <v>1361.76001</v>
      </c>
      <c r="C2921" s="125">
        <f t="shared" si="180"/>
        <v>-1.0298520596163985E-2</v>
      </c>
      <c r="D2921" s="128">
        <f t="shared" si="181"/>
        <v>-10298.520596163984</v>
      </c>
      <c r="E2921" s="128">
        <f t="shared" ca="1" si="182"/>
        <v>-68964.050905142489</v>
      </c>
      <c r="F2921" s="128">
        <f t="shared" ca="1" si="183"/>
        <v>75029.53577227566</v>
      </c>
    </row>
    <row r="2922" spans="1:6" x14ac:dyDescent="0.3">
      <c r="A2922" s="73">
        <v>39605</v>
      </c>
      <c r="B2922" s="130">
        <v>1360.6800539999999</v>
      </c>
      <c r="C2922" s="125">
        <f t="shared" si="180"/>
        <v>-2.4147396693468326E-2</v>
      </c>
      <c r="D2922" s="128">
        <f t="shared" si="181"/>
        <v>-24147.396693468327</v>
      </c>
      <c r="E2922" s="128">
        <f t="shared" ca="1" si="182"/>
        <v>-68964.050905142489</v>
      </c>
      <c r="F2922" s="128">
        <f t="shared" ca="1" si="183"/>
        <v>75029.53577227566</v>
      </c>
    </row>
    <row r="2923" spans="1:6" x14ac:dyDescent="0.3">
      <c r="A2923" s="73">
        <v>39604</v>
      </c>
      <c r="B2923" s="130">
        <v>1404.0500489999999</v>
      </c>
      <c r="C2923" s="125">
        <f t="shared" si="180"/>
        <v>9.5922862236548223E-3</v>
      </c>
      <c r="D2923" s="128">
        <f t="shared" si="181"/>
        <v>9592.2862236548226</v>
      </c>
      <c r="E2923" s="128">
        <f t="shared" ca="1" si="182"/>
        <v>-68964.050905142489</v>
      </c>
      <c r="F2923" s="128">
        <f t="shared" ca="1" si="183"/>
        <v>75029.53577227566</v>
      </c>
    </row>
    <row r="2924" spans="1:6" x14ac:dyDescent="0.3">
      <c r="A2924" s="73">
        <v>39603</v>
      </c>
      <c r="B2924" s="130">
        <v>1377.1999510000001</v>
      </c>
      <c r="C2924" s="125">
        <f t="shared" si="180"/>
        <v>-2.5612050647594975E-2</v>
      </c>
      <c r="D2924" s="128">
        <f t="shared" si="181"/>
        <v>-25612.050647594973</v>
      </c>
      <c r="E2924" s="128">
        <f t="shared" ca="1" si="182"/>
        <v>-68964.050905142489</v>
      </c>
      <c r="F2924" s="128">
        <f t="shared" ca="1" si="183"/>
        <v>75029.53577227566</v>
      </c>
    </row>
    <row r="2925" spans="1:6" x14ac:dyDescent="0.3">
      <c r="A2925" s="73">
        <v>39602</v>
      </c>
      <c r="B2925" s="130">
        <v>1377.650024</v>
      </c>
      <c r="C2925" s="125">
        <f t="shared" si="180"/>
        <v>-3.4332644643906729E-2</v>
      </c>
      <c r="D2925" s="128">
        <f t="shared" si="181"/>
        <v>-34332.644643906729</v>
      </c>
      <c r="E2925" s="128">
        <f t="shared" ca="1" si="182"/>
        <v>-68964.050905142489</v>
      </c>
      <c r="F2925" s="128">
        <f t="shared" ca="1" si="183"/>
        <v>75029.53577227566</v>
      </c>
    </row>
    <row r="2926" spans="1:6" x14ac:dyDescent="0.3">
      <c r="A2926" s="73">
        <v>39601</v>
      </c>
      <c r="B2926" s="130">
        <v>1385.670044</v>
      </c>
      <c r="C2926" s="125">
        <f t="shared" si="180"/>
        <v>-2.7838729202041224E-2</v>
      </c>
      <c r="D2926" s="128">
        <f t="shared" si="181"/>
        <v>-27838.729202041224</v>
      </c>
      <c r="E2926" s="128">
        <f t="shared" ca="1" si="182"/>
        <v>-68964.050905142489</v>
      </c>
      <c r="F2926" s="128">
        <f t="shared" ca="1" si="183"/>
        <v>75029.53577227566</v>
      </c>
    </row>
    <row r="2927" spans="1:6" x14ac:dyDescent="0.3">
      <c r="A2927" s="73">
        <v>39598</v>
      </c>
      <c r="B2927" s="130">
        <v>1400.380005</v>
      </c>
      <c r="C2927" s="125">
        <f t="shared" si="180"/>
        <v>-1.6289990572756929E-2</v>
      </c>
      <c r="D2927" s="128">
        <f t="shared" si="181"/>
        <v>-16289.990572756929</v>
      </c>
      <c r="E2927" s="128">
        <f t="shared" ca="1" si="182"/>
        <v>-68964.050905142489</v>
      </c>
      <c r="F2927" s="128">
        <f t="shared" ca="1" si="183"/>
        <v>75029.53577227566</v>
      </c>
    </row>
    <row r="2928" spans="1:6" x14ac:dyDescent="0.3">
      <c r="A2928" s="73">
        <v>39597</v>
      </c>
      <c r="B2928" s="130">
        <v>1398.26001</v>
      </c>
      <c r="C2928" s="125">
        <f t="shared" si="180"/>
        <v>-7.3829197599000196E-3</v>
      </c>
      <c r="D2928" s="128">
        <f t="shared" si="181"/>
        <v>-7382.9197599000199</v>
      </c>
      <c r="E2928" s="128">
        <f t="shared" ca="1" si="182"/>
        <v>-68964.050905142489</v>
      </c>
      <c r="F2928" s="128">
        <f t="shared" ca="1" si="183"/>
        <v>75029.53577227566</v>
      </c>
    </row>
    <row r="2929" spans="1:6" x14ac:dyDescent="0.3">
      <c r="A2929" s="73">
        <v>39596</v>
      </c>
      <c r="B2929" s="130">
        <v>1390.839966</v>
      </c>
      <c r="C2929" s="125">
        <f t="shared" si="180"/>
        <v>-8.6954560531967706E-3</v>
      </c>
      <c r="D2929" s="128">
        <f t="shared" si="181"/>
        <v>-8695.4560531967709</v>
      </c>
      <c r="E2929" s="128">
        <f t="shared" ca="1" si="182"/>
        <v>-68964.050905142489</v>
      </c>
      <c r="F2929" s="128">
        <f t="shared" ca="1" si="183"/>
        <v>75029.53577227566</v>
      </c>
    </row>
    <row r="2930" spans="1:6" x14ac:dyDescent="0.3">
      <c r="A2930" s="73">
        <v>39595</v>
      </c>
      <c r="B2930" s="130">
        <v>1385.349976</v>
      </c>
      <c r="C2930" s="125">
        <f t="shared" si="180"/>
        <v>-1.2988202005928429E-2</v>
      </c>
      <c r="D2930" s="128">
        <f t="shared" si="181"/>
        <v>-12988.20200592843</v>
      </c>
      <c r="E2930" s="128">
        <f t="shared" ca="1" si="182"/>
        <v>-68964.050905142489</v>
      </c>
      <c r="F2930" s="128">
        <f t="shared" ca="1" si="183"/>
        <v>75029.53577227566</v>
      </c>
    </row>
    <row r="2931" spans="1:6" x14ac:dyDescent="0.3">
      <c r="A2931" s="73">
        <v>39591</v>
      </c>
      <c r="B2931" s="130">
        <v>1375.9300539999999</v>
      </c>
      <c r="C2931" s="125">
        <f t="shared" si="180"/>
        <v>-8.8958817688215008E-3</v>
      </c>
      <c r="D2931" s="128">
        <f t="shared" si="181"/>
        <v>-8895.8817688215004</v>
      </c>
      <c r="E2931" s="128">
        <f t="shared" ca="1" si="182"/>
        <v>-68964.050905142489</v>
      </c>
      <c r="F2931" s="128">
        <f t="shared" ca="1" si="183"/>
        <v>75029.53577227566</v>
      </c>
    </row>
    <row r="2932" spans="1:6" x14ac:dyDescent="0.3">
      <c r="A2932" s="73">
        <v>39590</v>
      </c>
      <c r="B2932" s="130">
        <v>1394.349976</v>
      </c>
      <c r="C2932" s="125">
        <f t="shared" si="180"/>
        <v>-2.3825753186286214E-3</v>
      </c>
      <c r="D2932" s="128">
        <f t="shared" si="181"/>
        <v>-2382.5753186286215</v>
      </c>
      <c r="E2932" s="128">
        <f t="shared" ca="1" si="182"/>
        <v>-68964.050905142489</v>
      </c>
      <c r="F2932" s="128">
        <f t="shared" ca="1" si="183"/>
        <v>75029.53577227566</v>
      </c>
    </row>
    <row r="2933" spans="1:6" x14ac:dyDescent="0.3">
      <c r="A2933" s="73">
        <v>39589</v>
      </c>
      <c r="B2933" s="130">
        <v>1390.709961</v>
      </c>
      <c r="C2933" s="125">
        <f t="shared" si="180"/>
        <v>-1.3356492471653381E-3</v>
      </c>
      <c r="D2933" s="128">
        <f t="shared" si="181"/>
        <v>-1335.649247165338</v>
      </c>
      <c r="E2933" s="128">
        <f t="shared" ca="1" si="182"/>
        <v>-68964.050905142489</v>
      </c>
      <c r="F2933" s="128">
        <f t="shared" ca="1" si="183"/>
        <v>75029.53577227566</v>
      </c>
    </row>
    <row r="2934" spans="1:6" x14ac:dyDescent="0.3">
      <c r="A2934" s="73">
        <v>39588</v>
      </c>
      <c r="B2934" s="130">
        <v>1413.400024</v>
      </c>
      <c r="C2934" s="125">
        <f t="shared" si="180"/>
        <v>-3.4267242718067914E-3</v>
      </c>
      <c r="D2934" s="128">
        <f t="shared" si="181"/>
        <v>-3426.7242718067914</v>
      </c>
      <c r="E2934" s="128">
        <f t="shared" ca="1" si="182"/>
        <v>-68964.050905142489</v>
      </c>
      <c r="F2934" s="128">
        <f t="shared" ca="1" si="183"/>
        <v>75029.53577227566</v>
      </c>
    </row>
    <row r="2935" spans="1:6" x14ac:dyDescent="0.3">
      <c r="A2935" s="73">
        <v>39587</v>
      </c>
      <c r="B2935" s="130">
        <v>1426.630005</v>
      </c>
      <c r="C2935" s="125">
        <f t="shared" si="180"/>
        <v>1.3598686410551286E-2</v>
      </c>
      <c r="D2935" s="128">
        <f t="shared" si="181"/>
        <v>13598.686410551287</v>
      </c>
      <c r="E2935" s="128">
        <f t="shared" ca="1" si="182"/>
        <v>-68964.050905142489</v>
      </c>
      <c r="F2935" s="128">
        <f t="shared" ca="1" si="183"/>
        <v>75029.53577227566</v>
      </c>
    </row>
    <row r="2936" spans="1:6" x14ac:dyDescent="0.3">
      <c r="A2936" s="73">
        <v>39584</v>
      </c>
      <c r="B2936" s="130">
        <v>1425.349976</v>
      </c>
      <c r="C2936" s="125">
        <f t="shared" si="180"/>
        <v>8.0981341011703289E-3</v>
      </c>
      <c r="D2936" s="128">
        <f t="shared" si="181"/>
        <v>8098.1341011703289</v>
      </c>
      <c r="E2936" s="128">
        <f t="shared" ca="1" si="182"/>
        <v>-68964.050905142489</v>
      </c>
      <c r="F2936" s="128">
        <f t="shared" ca="1" si="183"/>
        <v>75029.53577227566</v>
      </c>
    </row>
    <row r="2937" spans="1:6" x14ac:dyDescent="0.3">
      <c r="A2937" s="73">
        <v>39583</v>
      </c>
      <c r="B2937" s="130">
        <v>1423.5699460000001</v>
      </c>
      <c r="C2937" s="125">
        <f t="shared" si="180"/>
        <v>1.0096910854226149E-2</v>
      </c>
      <c r="D2937" s="128">
        <f t="shared" si="181"/>
        <v>10096.910854226149</v>
      </c>
      <c r="E2937" s="128">
        <f t="shared" ca="1" si="182"/>
        <v>-68964.050905142489</v>
      </c>
      <c r="F2937" s="128">
        <f t="shared" ca="1" si="183"/>
        <v>75029.53577227566</v>
      </c>
    </row>
    <row r="2938" spans="1:6" x14ac:dyDescent="0.3">
      <c r="A2938" s="73">
        <v>39582</v>
      </c>
      <c r="B2938" s="130">
        <v>1408.660034</v>
      </c>
      <c r="C2938" s="125">
        <f t="shared" si="180"/>
        <v>1.6649996439134229E-2</v>
      </c>
      <c r="D2938" s="128">
        <f t="shared" si="181"/>
        <v>16649.996439134229</v>
      </c>
      <c r="E2938" s="128">
        <f t="shared" ca="1" si="182"/>
        <v>-68964.050905142489</v>
      </c>
      <c r="F2938" s="128">
        <f t="shared" ca="1" si="183"/>
        <v>75029.53577227566</v>
      </c>
    </row>
    <row r="2939" spans="1:6" x14ac:dyDescent="0.3">
      <c r="A2939" s="73">
        <v>39581</v>
      </c>
      <c r="B2939" s="130">
        <v>1403.040039</v>
      </c>
      <c r="C2939" s="125">
        <f t="shared" si="180"/>
        <v>8.6992239156642448E-3</v>
      </c>
      <c r="D2939" s="128">
        <f t="shared" si="181"/>
        <v>8699.2239156642445</v>
      </c>
      <c r="E2939" s="128">
        <f t="shared" ca="1" si="182"/>
        <v>-68964.050905142489</v>
      </c>
      <c r="F2939" s="128">
        <f t="shared" ca="1" si="183"/>
        <v>75029.53577227566</v>
      </c>
    </row>
    <row r="2940" spans="1:6" x14ac:dyDescent="0.3">
      <c r="A2940" s="73">
        <v>39580</v>
      </c>
      <c r="B2940" s="130">
        <v>1403.579956</v>
      </c>
      <c r="C2940" s="125">
        <f t="shared" si="180"/>
        <v>5.1633600161968829E-3</v>
      </c>
      <c r="D2940" s="128">
        <f t="shared" si="181"/>
        <v>5163.3600161968825</v>
      </c>
      <c r="E2940" s="128">
        <f t="shared" ca="1" si="182"/>
        <v>-68964.050905142489</v>
      </c>
      <c r="F2940" s="128">
        <f t="shared" ca="1" si="183"/>
        <v>75029.53577227566</v>
      </c>
    </row>
    <row r="2941" spans="1:6" x14ac:dyDescent="0.3">
      <c r="A2941" s="73">
        <v>39577</v>
      </c>
      <c r="B2941" s="130">
        <v>1388.280029</v>
      </c>
      <c r="C2941" s="125">
        <f t="shared" si="180"/>
        <v>-6.839078315492908E-3</v>
      </c>
      <c r="D2941" s="128">
        <f t="shared" si="181"/>
        <v>-6839.0783154929077</v>
      </c>
      <c r="E2941" s="128">
        <f t="shared" ca="1" si="182"/>
        <v>-68964.050905142489</v>
      </c>
      <c r="F2941" s="128">
        <f t="shared" ca="1" si="183"/>
        <v>75029.53577227566</v>
      </c>
    </row>
    <row r="2942" spans="1:6" x14ac:dyDescent="0.3">
      <c r="A2942" s="73">
        <v>39576</v>
      </c>
      <c r="B2942" s="130">
        <v>1397.6800539999999</v>
      </c>
      <c r="C2942" s="125">
        <f t="shared" si="180"/>
        <v>6.3795944359226198E-3</v>
      </c>
      <c r="D2942" s="128">
        <f t="shared" si="181"/>
        <v>6379.5944359226196</v>
      </c>
      <c r="E2942" s="128">
        <f t="shared" ca="1" si="182"/>
        <v>-68964.050905142489</v>
      </c>
      <c r="F2942" s="128">
        <f t="shared" ca="1" si="183"/>
        <v>75029.53577227566</v>
      </c>
    </row>
    <row r="2943" spans="1:6" x14ac:dyDescent="0.3">
      <c r="A2943" s="73">
        <v>39575</v>
      </c>
      <c r="B2943" s="130">
        <v>1392.5699460000001</v>
      </c>
      <c r="C2943" s="125">
        <f t="shared" si="180"/>
        <v>9.1598062984141748E-3</v>
      </c>
      <c r="D2943" s="128">
        <f t="shared" si="181"/>
        <v>9159.8062984141743</v>
      </c>
      <c r="E2943" s="128">
        <f t="shared" ca="1" si="182"/>
        <v>-68964.050905142489</v>
      </c>
      <c r="F2943" s="128">
        <f t="shared" ca="1" si="183"/>
        <v>75029.53577227566</v>
      </c>
    </row>
    <row r="2944" spans="1:6" x14ac:dyDescent="0.3">
      <c r="A2944" s="73">
        <v>39574</v>
      </c>
      <c r="B2944" s="130">
        <v>1418.26001</v>
      </c>
      <c r="C2944" s="125">
        <f t="shared" si="180"/>
        <v>3.0757206574905105E-2</v>
      </c>
      <c r="D2944" s="128">
        <f t="shared" si="181"/>
        <v>30757.206574905103</v>
      </c>
      <c r="E2944" s="128">
        <f t="shared" ca="1" si="182"/>
        <v>-68964.050905142489</v>
      </c>
      <c r="F2944" s="128">
        <f t="shared" ca="1" si="183"/>
        <v>75029.53577227566</v>
      </c>
    </row>
    <row r="2945" spans="1:6" x14ac:dyDescent="0.3">
      <c r="A2945" s="73">
        <v>39573</v>
      </c>
      <c r="B2945" s="130">
        <v>1407.48999</v>
      </c>
      <c r="C2945" s="125">
        <f t="shared" si="180"/>
        <v>1.391756441043035E-2</v>
      </c>
      <c r="D2945" s="128">
        <f t="shared" si="181"/>
        <v>13917.56441043035</v>
      </c>
      <c r="E2945" s="128">
        <f t="shared" ca="1" si="182"/>
        <v>-68964.050905142489</v>
      </c>
      <c r="F2945" s="128">
        <f t="shared" ca="1" si="183"/>
        <v>75029.53577227566</v>
      </c>
    </row>
    <row r="2946" spans="1:6" x14ac:dyDescent="0.3">
      <c r="A2946" s="73">
        <v>39570</v>
      </c>
      <c r="B2946" s="130">
        <v>1413.900024</v>
      </c>
      <c r="C2946" s="125">
        <f t="shared" si="180"/>
        <v>1.6952859210349835E-2</v>
      </c>
      <c r="D2946" s="128">
        <f t="shared" si="181"/>
        <v>16952.859210349834</v>
      </c>
      <c r="E2946" s="128">
        <f t="shared" ca="1" si="182"/>
        <v>-68964.050905142489</v>
      </c>
      <c r="F2946" s="128">
        <f t="shared" ca="1" si="183"/>
        <v>75029.53577227566</v>
      </c>
    </row>
    <row r="2947" spans="1:6" x14ac:dyDescent="0.3">
      <c r="A2947" s="73">
        <v>39569</v>
      </c>
      <c r="B2947" s="130">
        <v>1409.339966</v>
      </c>
      <c r="C2947" s="125">
        <f t="shared" si="180"/>
        <v>3.2060037719659151E-2</v>
      </c>
      <c r="D2947" s="128">
        <f t="shared" si="181"/>
        <v>32060.037719659151</v>
      </c>
      <c r="E2947" s="128">
        <f t="shared" ca="1" si="182"/>
        <v>-68964.050905142489</v>
      </c>
      <c r="F2947" s="128">
        <f t="shared" ca="1" si="183"/>
        <v>75029.53577227566</v>
      </c>
    </row>
    <row r="2948" spans="1:6" x14ac:dyDescent="0.3">
      <c r="A2948" s="73">
        <v>39568</v>
      </c>
      <c r="B2948" s="130">
        <v>1385.589966</v>
      </c>
      <c r="C2948" s="125">
        <f t="shared" si="180"/>
        <v>1.5299957937362718E-2</v>
      </c>
      <c r="D2948" s="128">
        <f t="shared" si="181"/>
        <v>15299.957937362718</v>
      </c>
      <c r="E2948" s="128">
        <f t="shared" ca="1" si="182"/>
        <v>-68964.050905142489</v>
      </c>
      <c r="F2948" s="128">
        <f t="shared" ca="1" si="183"/>
        <v>75029.53577227566</v>
      </c>
    </row>
    <row r="2949" spans="1:6" x14ac:dyDescent="0.3">
      <c r="A2949" s="73">
        <v>39567</v>
      </c>
      <c r="B2949" s="130">
        <v>1390.9399410000001</v>
      </c>
      <c r="C2949" s="125">
        <f t="shared" si="180"/>
        <v>4.2347582648194937E-2</v>
      </c>
      <c r="D2949" s="128">
        <f t="shared" si="181"/>
        <v>42347.582648194933</v>
      </c>
      <c r="E2949" s="128">
        <f t="shared" ca="1" si="182"/>
        <v>-68964.050905142489</v>
      </c>
      <c r="F2949" s="128">
        <f t="shared" ca="1" si="183"/>
        <v>75029.53577227566</v>
      </c>
    </row>
    <row r="2950" spans="1:6" x14ac:dyDescent="0.3">
      <c r="A2950" s="73">
        <v>39566</v>
      </c>
      <c r="B2950" s="130">
        <v>1396.369995</v>
      </c>
      <c r="C2950" s="125">
        <f t="shared" si="180"/>
        <v>5.1230164242372922E-2</v>
      </c>
      <c r="D2950" s="128">
        <f t="shared" si="181"/>
        <v>51230.164242372921</v>
      </c>
      <c r="E2950" s="128">
        <f t="shared" ca="1" si="182"/>
        <v>-68964.050905142489</v>
      </c>
      <c r="F2950" s="128">
        <f t="shared" ca="1" si="183"/>
        <v>75029.53577227566</v>
      </c>
    </row>
    <row r="2951" spans="1:6" x14ac:dyDescent="0.3">
      <c r="A2951" s="73">
        <v>39563</v>
      </c>
      <c r="B2951" s="130">
        <v>1397.839966</v>
      </c>
      <c r="C2951" s="125">
        <f t="shared" si="180"/>
        <v>4.8775922020168005E-2</v>
      </c>
      <c r="D2951" s="128">
        <f t="shared" si="181"/>
        <v>48775.922020168007</v>
      </c>
      <c r="E2951" s="128">
        <f t="shared" ca="1" si="182"/>
        <v>-68964.050905142489</v>
      </c>
      <c r="F2951" s="128">
        <f t="shared" ca="1" si="183"/>
        <v>75029.53577227566</v>
      </c>
    </row>
    <row r="2952" spans="1:6" x14ac:dyDescent="0.3">
      <c r="A2952" s="73">
        <v>39562</v>
      </c>
      <c r="B2952" s="130">
        <v>1388.8199460000001</v>
      </c>
      <c r="C2952" s="125">
        <f t="shared" ref="C2952:C3015" si="184">B2952/B2962-1</f>
        <v>2.0778285238957972E-2</v>
      </c>
      <c r="D2952" s="128">
        <f t="shared" ref="D2952:D3015" si="185">C2952*$B$5</f>
        <v>20778.285238957971</v>
      </c>
      <c r="E2952" s="128">
        <f t="shared" ref="E2952:E3015" ca="1" si="186">_xlfn.PERCENTILE.INC(OFFSET(D2952,0,0,Window),1-VaRLevel)</f>
        <v>-68964.050905142489</v>
      </c>
      <c r="F2952" s="128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0">
        <v>1379.9300539999999</v>
      </c>
      <c r="C2953" s="125">
        <f t="shared" si="184"/>
        <v>1.8782024369186967E-2</v>
      </c>
      <c r="D2953" s="128">
        <f t="shared" si="185"/>
        <v>18782.024369186965</v>
      </c>
      <c r="E2953" s="128">
        <f t="shared" ca="1" si="186"/>
        <v>-68964.050905142489</v>
      </c>
      <c r="F2953" s="128">
        <f t="shared" ca="1" si="187"/>
        <v>75029.53577227566</v>
      </c>
    </row>
    <row r="2954" spans="1:6" x14ac:dyDescent="0.3">
      <c r="A2954" s="73">
        <v>39560</v>
      </c>
      <c r="B2954" s="130">
        <v>1375.9399410000001</v>
      </c>
      <c r="C2954" s="125">
        <f t="shared" si="184"/>
        <v>7.6159626982568174E-3</v>
      </c>
      <c r="D2954" s="128">
        <f t="shared" si="185"/>
        <v>7615.962698256817</v>
      </c>
      <c r="E2954" s="128">
        <f t="shared" ca="1" si="186"/>
        <v>-68964.050905142489</v>
      </c>
      <c r="F2954" s="128">
        <f t="shared" ca="1" si="187"/>
        <v>75029.53577227566</v>
      </c>
    </row>
    <row r="2955" spans="1:6" x14ac:dyDescent="0.3">
      <c r="A2955" s="73">
        <v>39559</v>
      </c>
      <c r="B2955" s="130">
        <v>1388.170044</v>
      </c>
      <c r="C2955" s="125">
        <f t="shared" si="184"/>
        <v>1.1387649580982373E-2</v>
      </c>
      <c r="D2955" s="128">
        <f t="shared" si="185"/>
        <v>11387.649580982374</v>
      </c>
      <c r="E2955" s="128">
        <f t="shared" ca="1" si="186"/>
        <v>-68964.050905142489</v>
      </c>
      <c r="F2955" s="128">
        <f t="shared" ca="1" si="187"/>
        <v>75029.53577227566</v>
      </c>
    </row>
    <row r="2956" spans="1:6" x14ac:dyDescent="0.3">
      <c r="A2956" s="73">
        <v>39556</v>
      </c>
      <c r="B2956" s="130">
        <v>1390.329956</v>
      </c>
      <c r="C2956" s="125">
        <f t="shared" si="184"/>
        <v>1.4543149190721305E-2</v>
      </c>
      <c r="D2956" s="128">
        <f t="shared" si="185"/>
        <v>14543.149190721306</v>
      </c>
      <c r="E2956" s="128">
        <f t="shared" ca="1" si="186"/>
        <v>-68964.050905142489</v>
      </c>
      <c r="F2956" s="128">
        <f t="shared" ca="1" si="187"/>
        <v>75029.53577227566</v>
      </c>
    </row>
    <row r="2957" spans="1:6" x14ac:dyDescent="0.3">
      <c r="A2957" s="73">
        <v>39555</v>
      </c>
      <c r="B2957" s="130">
        <v>1365.5600589999999</v>
      </c>
      <c r="C2957" s="125">
        <f t="shared" si="184"/>
        <v>-2.7386054570712748E-3</v>
      </c>
      <c r="D2957" s="128">
        <f t="shared" si="185"/>
        <v>-2738.6054570712749</v>
      </c>
      <c r="E2957" s="128">
        <f t="shared" ca="1" si="186"/>
        <v>-68964.050905142489</v>
      </c>
      <c r="F2957" s="128">
        <f t="shared" ca="1" si="187"/>
        <v>75029.53577227566</v>
      </c>
    </row>
    <row r="2958" spans="1:6" x14ac:dyDescent="0.3">
      <c r="A2958" s="73">
        <v>39554</v>
      </c>
      <c r="B2958" s="130">
        <v>1364.709961</v>
      </c>
      <c r="C2958" s="125">
        <f t="shared" si="184"/>
        <v>-2.0621616638737406E-3</v>
      </c>
      <c r="D2958" s="128">
        <f t="shared" si="185"/>
        <v>-2062.1616638737405</v>
      </c>
      <c r="E2958" s="128">
        <f t="shared" ca="1" si="186"/>
        <v>-68964.050905142489</v>
      </c>
      <c r="F2958" s="128">
        <f t="shared" ca="1" si="187"/>
        <v>75029.53577227566</v>
      </c>
    </row>
    <row r="2959" spans="1:6" x14ac:dyDescent="0.3">
      <c r="A2959" s="73">
        <v>39553</v>
      </c>
      <c r="B2959" s="130">
        <v>1334.4300539999999</v>
      </c>
      <c r="C2959" s="125">
        <f t="shared" si="184"/>
        <v>-2.6091461407304894E-2</v>
      </c>
      <c r="D2959" s="128">
        <f t="shared" si="185"/>
        <v>-26091.461407304894</v>
      </c>
      <c r="E2959" s="128">
        <f t="shared" ca="1" si="186"/>
        <v>-68964.050905142489</v>
      </c>
      <c r="F2959" s="128">
        <f t="shared" ca="1" si="187"/>
        <v>75029.53577227566</v>
      </c>
    </row>
    <row r="2960" spans="1:6" x14ac:dyDescent="0.3">
      <c r="A2960" s="73">
        <v>39552</v>
      </c>
      <c r="B2960" s="130">
        <v>1328.3199460000001</v>
      </c>
      <c r="C2960" s="125">
        <f t="shared" si="184"/>
        <v>4.2488812339873672E-3</v>
      </c>
      <c r="D2960" s="128">
        <f t="shared" si="185"/>
        <v>4248.8812339873675</v>
      </c>
      <c r="E2960" s="128">
        <f t="shared" ca="1" si="186"/>
        <v>-68964.050905142489</v>
      </c>
      <c r="F2960" s="128">
        <f t="shared" ca="1" si="187"/>
        <v>75029.53577227566</v>
      </c>
    </row>
    <row r="2961" spans="1:6" x14ac:dyDescent="0.3">
      <c r="A2961" s="73">
        <v>39549</v>
      </c>
      <c r="B2961" s="130">
        <v>1332.829956</v>
      </c>
      <c r="C2961" s="125">
        <f t="shared" si="184"/>
        <v>1.3389383820419543E-2</v>
      </c>
      <c r="D2961" s="128">
        <f t="shared" si="185"/>
        <v>13389.383820419542</v>
      </c>
      <c r="E2961" s="128">
        <f t="shared" ca="1" si="186"/>
        <v>-68964.050905142489</v>
      </c>
      <c r="F2961" s="128">
        <f t="shared" ca="1" si="187"/>
        <v>75029.53577227566</v>
      </c>
    </row>
    <row r="2962" spans="1:6" x14ac:dyDescent="0.3">
      <c r="A2962" s="73">
        <v>39548</v>
      </c>
      <c r="B2962" s="130">
        <v>1360.5500489999999</v>
      </c>
      <c r="C2962" s="125">
        <f t="shared" si="184"/>
        <v>2.6241581234600631E-2</v>
      </c>
      <c r="D2962" s="128">
        <f t="shared" si="185"/>
        <v>26241.581234600631</v>
      </c>
      <c r="E2962" s="128">
        <f t="shared" ca="1" si="186"/>
        <v>-68964.050905142489</v>
      </c>
      <c r="F2962" s="128">
        <f t="shared" ca="1" si="187"/>
        <v>75029.53577227566</v>
      </c>
    </row>
    <row r="2963" spans="1:6" x14ac:dyDescent="0.3">
      <c r="A2963" s="73">
        <v>39547</v>
      </c>
      <c r="B2963" s="130">
        <v>1354.48999</v>
      </c>
      <c r="C2963" s="125">
        <f t="shared" si="184"/>
        <v>9.9617374528877534E-3</v>
      </c>
      <c r="D2963" s="128">
        <f t="shared" si="185"/>
        <v>9961.7374528877535</v>
      </c>
      <c r="E2963" s="128">
        <f t="shared" ca="1" si="186"/>
        <v>-68964.050905142489</v>
      </c>
      <c r="F2963" s="128">
        <f t="shared" ca="1" si="187"/>
        <v>75029.53577227566</v>
      </c>
    </row>
    <row r="2964" spans="1:6" x14ac:dyDescent="0.3">
      <c r="A2964" s="73">
        <v>39546</v>
      </c>
      <c r="B2964" s="130">
        <v>1365.540039</v>
      </c>
      <c r="C2964" s="125">
        <f t="shared" si="184"/>
        <v>9.2757885074965518E-3</v>
      </c>
      <c r="D2964" s="128">
        <f t="shared" si="185"/>
        <v>9275.7885074965525</v>
      </c>
      <c r="E2964" s="128">
        <f t="shared" ca="1" si="186"/>
        <v>-68964.050905142489</v>
      </c>
      <c r="F2964" s="128">
        <f t="shared" ca="1" si="187"/>
        <v>75029.53577227566</v>
      </c>
    </row>
    <row r="2965" spans="1:6" x14ac:dyDescent="0.3">
      <c r="A2965" s="73">
        <v>39545</v>
      </c>
      <c r="B2965" s="130">
        <v>1372.540039</v>
      </c>
      <c r="C2965" s="125">
        <f t="shared" si="184"/>
        <v>1.6786702459527181E-2</v>
      </c>
      <c r="D2965" s="128">
        <f t="shared" si="185"/>
        <v>16786.70245952718</v>
      </c>
      <c r="E2965" s="128">
        <f t="shared" ca="1" si="186"/>
        <v>-68964.050905142489</v>
      </c>
      <c r="F2965" s="128">
        <f t="shared" ca="1" si="187"/>
        <v>75029.53577227566</v>
      </c>
    </row>
    <row r="2966" spans="1:6" x14ac:dyDescent="0.3">
      <c r="A2966" s="73">
        <v>39542</v>
      </c>
      <c r="B2966" s="130">
        <v>1370.400024</v>
      </c>
      <c r="C2966" s="125">
        <f t="shared" si="184"/>
        <v>3.0755702245521377E-2</v>
      </c>
      <c r="D2966" s="128">
        <f t="shared" si="185"/>
        <v>30755.702245521377</v>
      </c>
      <c r="E2966" s="128">
        <f t="shared" ca="1" si="186"/>
        <v>-68964.050905142489</v>
      </c>
      <c r="F2966" s="128">
        <f t="shared" ca="1" si="187"/>
        <v>75029.53577227566</v>
      </c>
    </row>
    <row r="2967" spans="1:6" x14ac:dyDescent="0.3">
      <c r="A2967" s="73">
        <v>39541</v>
      </c>
      <c r="B2967" s="130">
        <v>1369.3100589999999</v>
      </c>
      <c r="C2967" s="125">
        <f t="shared" si="184"/>
        <v>5.4597135439785172E-2</v>
      </c>
      <c r="D2967" s="128">
        <f t="shared" si="185"/>
        <v>54597.135439785168</v>
      </c>
      <c r="E2967" s="128">
        <f t="shared" ca="1" si="186"/>
        <v>-68964.050905142489</v>
      </c>
      <c r="F2967" s="128">
        <f t="shared" ca="1" si="187"/>
        <v>75029.53577227566</v>
      </c>
    </row>
    <row r="2968" spans="1:6" x14ac:dyDescent="0.3">
      <c r="A2968" s="73">
        <v>39540</v>
      </c>
      <c r="B2968" s="130">
        <v>1367.530029</v>
      </c>
      <c r="C2968" s="125">
        <f t="shared" si="184"/>
        <v>2.7646301513791549E-2</v>
      </c>
      <c r="D2968" s="128">
        <f t="shared" si="185"/>
        <v>27646.30151379155</v>
      </c>
      <c r="E2968" s="128">
        <f t="shared" ca="1" si="186"/>
        <v>-68964.050905142489</v>
      </c>
      <c r="F2968" s="128">
        <f t="shared" ca="1" si="187"/>
        <v>75029.53577227566</v>
      </c>
    </row>
    <row r="2969" spans="1:6" x14ac:dyDescent="0.3">
      <c r="A2969" s="73">
        <v>39539</v>
      </c>
      <c r="B2969" s="130">
        <v>1370.1800539999999</v>
      </c>
      <c r="C2969" s="125">
        <f t="shared" si="184"/>
        <v>7.3304151464279821E-2</v>
      </c>
      <c r="D2969" s="128">
        <f t="shared" si="185"/>
        <v>73304.151464279814</v>
      </c>
      <c r="E2969" s="128">
        <f t="shared" ca="1" si="186"/>
        <v>-68964.050905142489</v>
      </c>
      <c r="F2969" s="128">
        <f t="shared" ca="1" si="187"/>
        <v>75029.53577227566</v>
      </c>
    </row>
    <row r="2970" spans="1:6" x14ac:dyDescent="0.3">
      <c r="A2970" s="73">
        <v>39538</v>
      </c>
      <c r="B2970" s="130">
        <v>1322.6999510000001</v>
      </c>
      <c r="C2970" s="125">
        <f t="shared" si="184"/>
        <v>2.6829331903023057E-2</v>
      </c>
      <c r="D2970" s="128">
        <f t="shared" si="185"/>
        <v>26829.331903023056</v>
      </c>
      <c r="E2970" s="128">
        <f t="shared" ca="1" si="186"/>
        <v>-68964.050905142489</v>
      </c>
      <c r="F2970" s="128">
        <f t="shared" ca="1" si="187"/>
        <v>75029.53577227566</v>
      </c>
    </row>
    <row r="2971" spans="1:6" x14ac:dyDescent="0.3">
      <c r="A2971" s="73">
        <v>39535</v>
      </c>
      <c r="B2971" s="130">
        <v>1315.219971</v>
      </c>
      <c r="C2971" s="125">
        <f t="shared" si="184"/>
        <v>-1.9765333106791516E-4</v>
      </c>
      <c r="D2971" s="128">
        <f t="shared" si="185"/>
        <v>-197.65333106791516</v>
      </c>
      <c r="E2971" s="128">
        <f t="shared" ca="1" si="186"/>
        <v>-68964.050905142489</v>
      </c>
      <c r="F2971" s="128">
        <f t="shared" ca="1" si="187"/>
        <v>75029.53577227566</v>
      </c>
    </row>
    <row r="2972" spans="1:6" x14ac:dyDescent="0.3">
      <c r="A2972" s="73">
        <v>39534</v>
      </c>
      <c r="B2972" s="130">
        <v>1325.76001</v>
      </c>
      <c r="C2972" s="125">
        <f t="shared" si="184"/>
        <v>1.2981646691448523E-2</v>
      </c>
      <c r="D2972" s="128">
        <f t="shared" si="185"/>
        <v>12981.646691448523</v>
      </c>
      <c r="E2972" s="128">
        <f t="shared" ca="1" si="186"/>
        <v>-68964.050905142489</v>
      </c>
      <c r="F2972" s="128">
        <f t="shared" ca="1" si="187"/>
        <v>75029.53577227566</v>
      </c>
    </row>
    <row r="2973" spans="1:6" x14ac:dyDescent="0.3">
      <c r="A2973" s="73">
        <v>39533</v>
      </c>
      <c r="B2973" s="130">
        <v>1341.130005</v>
      </c>
      <c r="C2973" s="125">
        <f t="shared" si="184"/>
        <v>1.5507500570037358E-2</v>
      </c>
      <c r="D2973" s="128">
        <f t="shared" si="185"/>
        <v>15507.500570037359</v>
      </c>
      <c r="E2973" s="128">
        <f t="shared" ca="1" si="186"/>
        <v>-68964.050905142489</v>
      </c>
      <c r="F2973" s="128">
        <f t="shared" ca="1" si="187"/>
        <v>75029.53577227566</v>
      </c>
    </row>
    <row r="2974" spans="1:6" x14ac:dyDescent="0.3">
      <c r="A2974" s="73">
        <v>39532</v>
      </c>
      <c r="B2974" s="130">
        <v>1352.98999</v>
      </c>
      <c r="C2974" s="125">
        <f t="shared" si="184"/>
        <v>6.2526991614876293E-2</v>
      </c>
      <c r="D2974" s="128">
        <f t="shared" si="185"/>
        <v>62526.991614876293</v>
      </c>
      <c r="E2974" s="128">
        <f t="shared" ca="1" si="186"/>
        <v>-68964.050905142489</v>
      </c>
      <c r="F2974" s="128">
        <f t="shared" ca="1" si="187"/>
        <v>75029.53577227566</v>
      </c>
    </row>
    <row r="2975" spans="1:6" x14ac:dyDescent="0.3">
      <c r="A2975" s="73">
        <v>39531</v>
      </c>
      <c r="B2975" s="130">
        <v>1349.880005</v>
      </c>
      <c r="C2975" s="125">
        <f t="shared" si="184"/>
        <v>4.369206817728899E-2</v>
      </c>
      <c r="D2975" s="128">
        <f t="shared" si="185"/>
        <v>43692.068177288987</v>
      </c>
      <c r="E2975" s="128">
        <f t="shared" ca="1" si="186"/>
        <v>-68964.050905142489</v>
      </c>
      <c r="F2975" s="128">
        <f t="shared" ca="1" si="187"/>
        <v>75029.53577227566</v>
      </c>
    </row>
    <row r="2976" spans="1:6" x14ac:dyDescent="0.3">
      <c r="A2976" s="73">
        <v>39527</v>
      </c>
      <c r="B2976" s="130">
        <v>1329.51001</v>
      </c>
      <c r="C2976" s="125">
        <f t="shared" si="184"/>
        <v>1.9297150019245812E-2</v>
      </c>
      <c r="D2976" s="128">
        <f t="shared" si="185"/>
        <v>19297.150019245812</v>
      </c>
      <c r="E2976" s="128">
        <f t="shared" ca="1" si="186"/>
        <v>-68964.050905142489</v>
      </c>
      <c r="F2976" s="128">
        <f t="shared" ca="1" si="187"/>
        <v>75029.53577227566</v>
      </c>
    </row>
    <row r="2977" spans="1:6" x14ac:dyDescent="0.3">
      <c r="A2977" s="73">
        <v>39526</v>
      </c>
      <c r="B2977" s="130">
        <v>1298.420044</v>
      </c>
      <c r="C2977" s="125">
        <f t="shared" si="184"/>
        <v>-2.64526567415313E-2</v>
      </c>
      <c r="D2977" s="128">
        <f t="shared" si="185"/>
        <v>-26452.6567415313</v>
      </c>
      <c r="E2977" s="128">
        <f t="shared" ca="1" si="186"/>
        <v>-68964.050905142489</v>
      </c>
      <c r="F2977" s="128">
        <f t="shared" ca="1" si="187"/>
        <v>75029.53577227566</v>
      </c>
    </row>
    <row r="2978" spans="1:6" x14ac:dyDescent="0.3">
      <c r="A2978" s="73">
        <v>39525</v>
      </c>
      <c r="B2978" s="130">
        <v>1330.73999</v>
      </c>
      <c r="C2978" s="125">
        <f t="shared" si="184"/>
        <v>3.0073412474092009E-3</v>
      </c>
      <c r="D2978" s="128">
        <f t="shared" si="185"/>
        <v>3007.3412474092011</v>
      </c>
      <c r="E2978" s="128">
        <f t="shared" ca="1" si="186"/>
        <v>-68964.050905142489</v>
      </c>
      <c r="F2978" s="128">
        <f t="shared" ca="1" si="187"/>
        <v>75029.53577227566</v>
      </c>
    </row>
    <row r="2979" spans="1:6" x14ac:dyDescent="0.3">
      <c r="A2979" s="73">
        <v>39524</v>
      </c>
      <c r="B2979" s="130">
        <v>1276.599976</v>
      </c>
      <c r="C2979" s="125">
        <f t="shared" si="184"/>
        <v>-4.1116462660146791E-2</v>
      </c>
      <c r="D2979" s="128">
        <f t="shared" si="185"/>
        <v>-41116.46266014679</v>
      </c>
      <c r="E2979" s="128">
        <f t="shared" ca="1" si="186"/>
        <v>-68964.050905142489</v>
      </c>
      <c r="F2979" s="128">
        <f t="shared" ca="1" si="187"/>
        <v>75029.53577227566</v>
      </c>
    </row>
    <row r="2980" spans="1:6" x14ac:dyDescent="0.3">
      <c r="A2980" s="73">
        <v>39521</v>
      </c>
      <c r="B2980" s="130">
        <v>1288.1400149999999</v>
      </c>
      <c r="C2980" s="125">
        <f t="shared" si="184"/>
        <v>-3.1932234986689623E-2</v>
      </c>
      <c r="D2980" s="128">
        <f t="shared" si="185"/>
        <v>-31932.234986689622</v>
      </c>
      <c r="E2980" s="128">
        <f t="shared" ca="1" si="186"/>
        <v>-68964.050905142489</v>
      </c>
      <c r="F2980" s="128">
        <f t="shared" ca="1" si="187"/>
        <v>75029.53577227566</v>
      </c>
    </row>
    <row r="2981" spans="1:6" x14ac:dyDescent="0.3">
      <c r="A2981" s="73">
        <v>39520</v>
      </c>
      <c r="B2981" s="130">
        <v>1315.4799800000001</v>
      </c>
      <c r="C2981" s="125">
        <f t="shared" si="184"/>
        <v>-3.8166875247856669E-2</v>
      </c>
      <c r="D2981" s="128">
        <f t="shared" si="185"/>
        <v>-38166.875247856668</v>
      </c>
      <c r="E2981" s="128">
        <f t="shared" ca="1" si="186"/>
        <v>-68964.050905142489</v>
      </c>
      <c r="F2981" s="128">
        <f t="shared" ca="1" si="187"/>
        <v>75029.53577227566</v>
      </c>
    </row>
    <row r="2982" spans="1:6" x14ac:dyDescent="0.3">
      <c r="A2982" s="73">
        <v>39519</v>
      </c>
      <c r="B2982" s="130">
        <v>1308.7700199999999</v>
      </c>
      <c r="C2982" s="125">
        <f t="shared" si="184"/>
        <v>-5.1629685778036727E-2</v>
      </c>
      <c r="D2982" s="128">
        <f t="shared" si="185"/>
        <v>-51629.685778036728</v>
      </c>
      <c r="E2982" s="128">
        <f t="shared" ca="1" si="186"/>
        <v>-68964.050905142489</v>
      </c>
      <c r="F2982" s="128">
        <f t="shared" ca="1" si="187"/>
        <v>75029.53577227566</v>
      </c>
    </row>
    <row r="2983" spans="1:6" x14ac:dyDescent="0.3">
      <c r="A2983" s="73">
        <v>39518</v>
      </c>
      <c r="B2983" s="130">
        <v>1320.650024</v>
      </c>
      <c r="C2983" s="125">
        <f t="shared" si="184"/>
        <v>-4.390100072241232E-2</v>
      </c>
      <c r="D2983" s="128">
        <f t="shared" si="185"/>
        <v>-43901.000722412318</v>
      </c>
      <c r="E2983" s="128">
        <f t="shared" ca="1" si="186"/>
        <v>-68964.050905142489</v>
      </c>
      <c r="F2983" s="128">
        <f t="shared" ca="1" si="187"/>
        <v>75029.53577227566</v>
      </c>
    </row>
    <row r="2984" spans="1:6" x14ac:dyDescent="0.3">
      <c r="A2984" s="73">
        <v>39517</v>
      </c>
      <c r="B2984" s="130">
        <v>1273.369995</v>
      </c>
      <c r="C2984" s="125">
        <f t="shared" si="184"/>
        <v>-7.1752478848322254E-2</v>
      </c>
      <c r="D2984" s="128">
        <f t="shared" si="185"/>
        <v>-71752.478848322251</v>
      </c>
      <c r="E2984" s="128">
        <f t="shared" ca="1" si="186"/>
        <v>-68964.050905142489</v>
      </c>
      <c r="F2984" s="128">
        <f t="shared" ca="1" si="187"/>
        <v>75029.53577227566</v>
      </c>
    </row>
    <row r="2985" spans="1:6" x14ac:dyDescent="0.3">
      <c r="A2985" s="73">
        <v>39514</v>
      </c>
      <c r="B2985" s="130">
        <v>1293.369995</v>
      </c>
      <c r="C2985" s="125">
        <f t="shared" si="184"/>
        <v>-4.4150136102942161E-2</v>
      </c>
      <c r="D2985" s="128">
        <f t="shared" si="185"/>
        <v>-44150.136102942161</v>
      </c>
      <c r="E2985" s="128">
        <f t="shared" ca="1" si="186"/>
        <v>-65964.230076874665</v>
      </c>
      <c r="F2985" s="128">
        <f t="shared" ca="1" si="187"/>
        <v>73132.646015010541</v>
      </c>
    </row>
    <row r="2986" spans="1:6" x14ac:dyDescent="0.3">
      <c r="A2986" s="73">
        <v>39513</v>
      </c>
      <c r="B2986" s="130">
        <v>1304.339966</v>
      </c>
      <c r="C2986" s="125">
        <f t="shared" si="184"/>
        <v>-2.8446338014834871E-2</v>
      </c>
      <c r="D2986" s="128">
        <f t="shared" si="185"/>
        <v>-28446.33801483487</v>
      </c>
      <c r="E2986" s="128">
        <f t="shared" ca="1" si="186"/>
        <v>-65964.230076874665</v>
      </c>
      <c r="F2986" s="128">
        <f t="shared" ca="1" si="187"/>
        <v>73132.646015010541</v>
      </c>
    </row>
    <row r="2987" spans="1:6" x14ac:dyDescent="0.3">
      <c r="A2987" s="73">
        <v>39512</v>
      </c>
      <c r="B2987" s="130">
        <v>1333.6999510000001</v>
      </c>
      <c r="C2987" s="125">
        <f t="shared" si="184"/>
        <v>-1.9359924000619255E-2</v>
      </c>
      <c r="D2987" s="128">
        <f t="shared" si="185"/>
        <v>-19359.924000619256</v>
      </c>
      <c r="E2987" s="128">
        <f t="shared" ca="1" si="186"/>
        <v>-65964.230076874665</v>
      </c>
      <c r="F2987" s="128">
        <f t="shared" ca="1" si="187"/>
        <v>73132.646015010541</v>
      </c>
    </row>
    <row r="2988" spans="1:6" x14ac:dyDescent="0.3">
      <c r="A2988" s="73">
        <v>39511</v>
      </c>
      <c r="B2988" s="130">
        <v>1326.75</v>
      </c>
      <c r="C2988" s="125">
        <f t="shared" si="184"/>
        <v>-1.6333300112942317E-2</v>
      </c>
      <c r="D2988" s="128">
        <f t="shared" si="185"/>
        <v>-16333.300112942317</v>
      </c>
      <c r="E2988" s="128">
        <f t="shared" ca="1" si="186"/>
        <v>-65964.230076874665</v>
      </c>
      <c r="F2988" s="128">
        <f t="shared" ca="1" si="187"/>
        <v>73132.646015010541</v>
      </c>
    </row>
    <row r="2989" spans="1:6" x14ac:dyDescent="0.3">
      <c r="A2989" s="73">
        <v>39510</v>
      </c>
      <c r="B2989" s="130">
        <v>1331.339966</v>
      </c>
      <c r="C2989" s="125">
        <f t="shared" si="184"/>
        <v>-1.3814935027777531E-2</v>
      </c>
      <c r="D2989" s="128">
        <f t="shared" si="185"/>
        <v>-13814.93502777753</v>
      </c>
      <c r="E2989" s="128">
        <f t="shared" ca="1" si="186"/>
        <v>-65964.230076874665</v>
      </c>
      <c r="F2989" s="128">
        <f t="shared" ca="1" si="187"/>
        <v>73132.646015010541</v>
      </c>
    </row>
    <row r="2990" spans="1:6" x14ac:dyDescent="0.3">
      <c r="A2990" s="73">
        <v>39507</v>
      </c>
      <c r="B2990" s="130">
        <v>1330.630005</v>
      </c>
      <c r="C2990" s="125">
        <f t="shared" si="184"/>
        <v>-1.3515101791680806E-2</v>
      </c>
      <c r="D2990" s="128">
        <f t="shared" si="185"/>
        <v>-13515.101791680805</v>
      </c>
      <c r="E2990" s="128">
        <f t="shared" ca="1" si="186"/>
        <v>-65964.230076874665</v>
      </c>
      <c r="F2990" s="128">
        <f t="shared" ca="1" si="187"/>
        <v>73132.646015010541</v>
      </c>
    </row>
    <row r="2991" spans="1:6" x14ac:dyDescent="0.3">
      <c r="A2991" s="73">
        <v>39506</v>
      </c>
      <c r="B2991" s="130">
        <v>1367.6800539999999</v>
      </c>
      <c r="C2991" s="125">
        <f t="shared" si="184"/>
        <v>3.438338027146326E-4</v>
      </c>
      <c r="D2991" s="128">
        <f t="shared" si="185"/>
        <v>343.83380271463261</v>
      </c>
      <c r="E2991" s="128">
        <f t="shared" ca="1" si="186"/>
        <v>-65964.230076874665</v>
      </c>
      <c r="F2991" s="128">
        <f t="shared" ca="1" si="187"/>
        <v>73132.646015010541</v>
      </c>
    </row>
    <row r="2992" spans="1:6" x14ac:dyDescent="0.3">
      <c r="A2992" s="73">
        <v>39505</v>
      </c>
      <c r="B2992" s="130">
        <v>1380.0200199999999</v>
      </c>
      <c r="C2992" s="125">
        <f t="shared" si="184"/>
        <v>2.3101015188021767E-2</v>
      </c>
      <c r="D2992" s="128">
        <f t="shared" si="185"/>
        <v>23101.015188021767</v>
      </c>
      <c r="E2992" s="128">
        <f t="shared" ca="1" si="186"/>
        <v>-65964.230076874665</v>
      </c>
      <c r="F2992" s="128">
        <f t="shared" ca="1" si="187"/>
        <v>73132.646015010541</v>
      </c>
    </row>
    <row r="2993" spans="1:6" x14ac:dyDescent="0.3">
      <c r="A2993" s="73">
        <v>39504</v>
      </c>
      <c r="B2993" s="130">
        <v>1381.290039</v>
      </c>
      <c r="C2993" s="125">
        <f t="shared" si="184"/>
        <v>3.1483152376979184E-2</v>
      </c>
      <c r="D2993" s="128">
        <f t="shared" si="185"/>
        <v>31483.152376979186</v>
      </c>
      <c r="E2993" s="128">
        <f t="shared" ca="1" si="186"/>
        <v>-65964.230076874665</v>
      </c>
      <c r="F2993" s="128">
        <f t="shared" ca="1" si="187"/>
        <v>73132.646015010541</v>
      </c>
    </row>
    <row r="2994" spans="1:6" x14ac:dyDescent="0.3">
      <c r="A2994" s="73">
        <v>39503</v>
      </c>
      <c r="B2994" s="130">
        <v>1371.8000489999999</v>
      </c>
      <c r="C2994" s="125">
        <f t="shared" si="184"/>
        <v>3.0429139265872651E-2</v>
      </c>
      <c r="D2994" s="128">
        <f t="shared" si="185"/>
        <v>30429.139265872651</v>
      </c>
      <c r="E2994" s="128">
        <f t="shared" ca="1" si="186"/>
        <v>-65964.230076874665</v>
      </c>
      <c r="F2994" s="128">
        <f t="shared" ca="1" si="187"/>
        <v>73132.646015010541</v>
      </c>
    </row>
    <row r="2995" spans="1:6" x14ac:dyDescent="0.3">
      <c r="A2995" s="73">
        <v>39500</v>
      </c>
      <c r="B2995" s="130">
        <v>1353.1099850000001</v>
      </c>
      <c r="C2995" s="125">
        <f t="shared" si="184"/>
        <v>1.2117457860294722E-2</v>
      </c>
      <c r="D2995" s="128">
        <f t="shared" si="185"/>
        <v>12117.457860294722</v>
      </c>
      <c r="E2995" s="128">
        <f t="shared" ca="1" si="186"/>
        <v>-65964.230076874665</v>
      </c>
      <c r="F2995" s="128">
        <f t="shared" ca="1" si="187"/>
        <v>73132.646015010541</v>
      </c>
    </row>
    <row r="2996" spans="1:6" x14ac:dyDescent="0.3">
      <c r="A2996" s="73">
        <v>39499</v>
      </c>
      <c r="B2996" s="130">
        <v>1342.530029</v>
      </c>
      <c r="C2996" s="125">
        <f t="shared" si="184"/>
        <v>1.2122642085272251E-2</v>
      </c>
      <c r="D2996" s="128">
        <f t="shared" si="185"/>
        <v>12122.642085272251</v>
      </c>
      <c r="E2996" s="128">
        <f t="shared" ca="1" si="186"/>
        <v>-65964.230076874665</v>
      </c>
      <c r="F2996" s="128">
        <f t="shared" ca="1" si="187"/>
        <v>73132.646015010541</v>
      </c>
    </row>
    <row r="2997" spans="1:6" x14ac:dyDescent="0.3">
      <c r="A2997" s="73">
        <v>39498</v>
      </c>
      <c r="B2997" s="130">
        <v>1360.030029</v>
      </c>
      <c r="C2997" s="125">
        <f t="shared" si="184"/>
        <v>1.7499112504124836E-2</v>
      </c>
      <c r="D2997" s="128">
        <f t="shared" si="185"/>
        <v>17499.112504124838</v>
      </c>
      <c r="E2997" s="128">
        <f t="shared" ca="1" si="186"/>
        <v>-65964.230076874665</v>
      </c>
      <c r="F2997" s="128">
        <f t="shared" ca="1" si="187"/>
        <v>73132.646015010541</v>
      </c>
    </row>
    <row r="2998" spans="1:6" x14ac:dyDescent="0.3">
      <c r="A2998" s="73">
        <v>39497</v>
      </c>
      <c r="B2998" s="130">
        <v>1348.780029</v>
      </c>
      <c r="C2998" s="125">
        <f t="shared" si="184"/>
        <v>-2.3203544454013847E-2</v>
      </c>
      <c r="D2998" s="128">
        <f t="shared" si="185"/>
        <v>-23203.544454013845</v>
      </c>
      <c r="E2998" s="128">
        <f t="shared" ca="1" si="186"/>
        <v>-65964.230076874665</v>
      </c>
      <c r="F2998" s="128">
        <f t="shared" ca="1" si="187"/>
        <v>73132.646015010541</v>
      </c>
    </row>
    <row r="2999" spans="1:6" x14ac:dyDescent="0.3">
      <c r="A2999" s="73">
        <v>39493</v>
      </c>
      <c r="B2999" s="130">
        <v>1349.98999</v>
      </c>
      <c r="C2999" s="125">
        <f t="shared" si="184"/>
        <v>-3.255654395630847E-2</v>
      </c>
      <c r="D2999" s="128">
        <f t="shared" si="185"/>
        <v>-32556.543956308469</v>
      </c>
      <c r="E2999" s="128">
        <f t="shared" ca="1" si="186"/>
        <v>-65964.230076874665</v>
      </c>
      <c r="F2999" s="128">
        <f t="shared" ca="1" si="187"/>
        <v>73132.646015010541</v>
      </c>
    </row>
    <row r="3000" spans="1:6" x14ac:dyDescent="0.3">
      <c r="A3000" s="73">
        <v>39492</v>
      </c>
      <c r="B3000" s="130">
        <v>1348.8599850000001</v>
      </c>
      <c r="C3000" s="125">
        <f t="shared" si="184"/>
        <v>-2.1537167998751383E-2</v>
      </c>
      <c r="D3000" s="128">
        <f t="shared" si="185"/>
        <v>-21537.167998751382</v>
      </c>
      <c r="E3000" s="128">
        <f t="shared" ca="1" si="186"/>
        <v>-65964.230076874665</v>
      </c>
      <c r="F3000" s="128">
        <f t="shared" ca="1" si="187"/>
        <v>73132.646015010541</v>
      </c>
    </row>
    <row r="3001" spans="1:6" x14ac:dyDescent="0.3">
      <c r="A3001" s="73">
        <v>39491</v>
      </c>
      <c r="B3001" s="130">
        <v>1367.209961</v>
      </c>
      <c r="C3001" s="125">
        <f t="shared" si="184"/>
        <v>8.4081851468251756E-3</v>
      </c>
      <c r="D3001" s="128">
        <f t="shared" si="185"/>
        <v>8408.1851468251753</v>
      </c>
      <c r="E3001" s="128">
        <f t="shared" ca="1" si="186"/>
        <v>-65964.230076874665</v>
      </c>
      <c r="F3001" s="128">
        <f t="shared" ca="1" si="187"/>
        <v>73132.646015010541</v>
      </c>
    </row>
    <row r="3002" spans="1:6" x14ac:dyDescent="0.3">
      <c r="A3002" s="73">
        <v>39490</v>
      </c>
      <c r="B3002" s="130">
        <v>1348.8599850000001</v>
      </c>
      <c r="C3002" s="125">
        <f t="shared" si="184"/>
        <v>-9.8657149795051691E-3</v>
      </c>
      <c r="D3002" s="128">
        <f t="shared" si="185"/>
        <v>-9865.7149795051682</v>
      </c>
      <c r="E3002" s="128">
        <f t="shared" ca="1" si="186"/>
        <v>-65964.230076874665</v>
      </c>
      <c r="F3002" s="128">
        <f t="shared" ca="1" si="187"/>
        <v>73132.646015010541</v>
      </c>
    </row>
    <row r="3003" spans="1:6" x14ac:dyDescent="0.3">
      <c r="A3003" s="73">
        <v>39489</v>
      </c>
      <c r="B3003" s="130">
        <v>1339.130005</v>
      </c>
      <c r="C3003" s="125">
        <f t="shared" si="184"/>
        <v>-1.0953024038500403E-2</v>
      </c>
      <c r="D3003" s="128">
        <f t="shared" si="185"/>
        <v>-10953.024038500404</v>
      </c>
      <c r="E3003" s="128">
        <f t="shared" ca="1" si="186"/>
        <v>-65964.230076874665</v>
      </c>
      <c r="F3003" s="128">
        <f t="shared" ca="1" si="187"/>
        <v>73132.646015010541</v>
      </c>
    </row>
    <row r="3004" spans="1:6" x14ac:dyDescent="0.3">
      <c r="A3004" s="73">
        <v>39486</v>
      </c>
      <c r="B3004" s="130">
        <v>1331.290039</v>
      </c>
      <c r="C3004" s="125">
        <f t="shared" si="184"/>
        <v>5.1108439562774777E-4</v>
      </c>
      <c r="D3004" s="128">
        <f t="shared" si="185"/>
        <v>511.08439562774777</v>
      </c>
      <c r="E3004" s="128">
        <f t="shared" ca="1" si="186"/>
        <v>-65964.230076874665</v>
      </c>
      <c r="F3004" s="128">
        <f t="shared" ca="1" si="187"/>
        <v>73132.646015010541</v>
      </c>
    </row>
    <row r="3005" spans="1:6" x14ac:dyDescent="0.3">
      <c r="A3005" s="73">
        <v>39485</v>
      </c>
      <c r="B3005" s="130">
        <v>1336.910034</v>
      </c>
      <c r="C3005" s="125">
        <f t="shared" si="184"/>
        <v>-1.1212372588303987E-2</v>
      </c>
      <c r="D3005" s="128">
        <f t="shared" si="185"/>
        <v>-11212.372588303988</v>
      </c>
      <c r="E3005" s="128">
        <f t="shared" ca="1" si="186"/>
        <v>-65964.230076874665</v>
      </c>
      <c r="F3005" s="128">
        <f t="shared" ca="1" si="187"/>
        <v>73132.646015010541</v>
      </c>
    </row>
    <row r="3006" spans="1:6" x14ac:dyDescent="0.3">
      <c r="A3006" s="73">
        <v>39484</v>
      </c>
      <c r="B3006" s="130">
        <v>1326.4499510000001</v>
      </c>
      <c r="C3006" s="125">
        <f t="shared" si="184"/>
        <v>-9.0766660823545786E-3</v>
      </c>
      <c r="D3006" s="128">
        <f t="shared" si="185"/>
        <v>-9076.666082354579</v>
      </c>
      <c r="E3006" s="128">
        <f t="shared" ca="1" si="186"/>
        <v>-65964.230076874665</v>
      </c>
      <c r="F3006" s="128">
        <f t="shared" ca="1" si="187"/>
        <v>73132.646015010541</v>
      </c>
    </row>
    <row r="3007" spans="1:6" x14ac:dyDescent="0.3">
      <c r="A3007" s="73">
        <v>39483</v>
      </c>
      <c r="B3007" s="130">
        <v>1336.6400149999999</v>
      </c>
      <c r="C3007" s="125">
        <f t="shared" si="184"/>
        <v>1.9946596718809495E-2</v>
      </c>
      <c r="D3007" s="128">
        <f t="shared" si="185"/>
        <v>19946.596718809495</v>
      </c>
      <c r="E3007" s="128">
        <f t="shared" ca="1" si="186"/>
        <v>-65964.230076874665</v>
      </c>
      <c r="F3007" s="128">
        <f t="shared" ca="1" si="187"/>
        <v>73132.646015010541</v>
      </c>
    </row>
    <row r="3008" spans="1:6" x14ac:dyDescent="0.3">
      <c r="A3008" s="73">
        <v>39482</v>
      </c>
      <c r="B3008" s="130">
        <v>1380.8199460000001</v>
      </c>
      <c r="C3008" s="125">
        <f t="shared" si="184"/>
        <v>4.1978891688553732E-2</v>
      </c>
      <c r="D3008" s="128">
        <f t="shared" si="185"/>
        <v>41978.891688553733</v>
      </c>
      <c r="E3008" s="128">
        <f t="shared" ca="1" si="186"/>
        <v>-65964.230076874665</v>
      </c>
      <c r="F3008" s="128">
        <f t="shared" ca="1" si="187"/>
        <v>73132.646015010541</v>
      </c>
    </row>
    <row r="3009" spans="1:6" x14ac:dyDescent="0.3">
      <c r="A3009" s="73">
        <v>39479</v>
      </c>
      <c r="B3009" s="130">
        <v>1395.420044</v>
      </c>
      <c r="C3009" s="125">
        <f t="shared" si="184"/>
        <v>4.6630447402962627E-2</v>
      </c>
      <c r="D3009" s="128">
        <f t="shared" si="185"/>
        <v>46630.447402962629</v>
      </c>
      <c r="E3009" s="128">
        <f t="shared" ca="1" si="186"/>
        <v>-65964.230076874665</v>
      </c>
      <c r="F3009" s="128">
        <f t="shared" ca="1" si="187"/>
        <v>73132.646015010541</v>
      </c>
    </row>
    <row r="3010" spans="1:6" x14ac:dyDescent="0.3">
      <c r="A3010" s="73">
        <v>39478</v>
      </c>
      <c r="B3010" s="130">
        <v>1378.5500489999999</v>
      </c>
      <c r="C3010" s="125">
        <f t="shared" si="184"/>
        <v>3.8960808264694169E-3</v>
      </c>
      <c r="D3010" s="128">
        <f t="shared" si="185"/>
        <v>3896.0808264694169</v>
      </c>
      <c r="E3010" s="128">
        <f t="shared" ca="1" si="186"/>
        <v>-65964.230076874665</v>
      </c>
      <c r="F3010" s="128">
        <f t="shared" ca="1" si="187"/>
        <v>73132.646015010541</v>
      </c>
    </row>
    <row r="3011" spans="1:6" x14ac:dyDescent="0.3">
      <c r="A3011" s="73">
        <v>39477</v>
      </c>
      <c r="B3011" s="130">
        <v>1355.8100589999999</v>
      </c>
      <c r="C3011" s="125">
        <f t="shared" si="184"/>
        <v>-1.8204781412820448E-2</v>
      </c>
      <c r="D3011" s="128">
        <f t="shared" si="185"/>
        <v>-18204.781412820448</v>
      </c>
      <c r="E3011" s="128">
        <f t="shared" ca="1" si="186"/>
        <v>-65964.230076874665</v>
      </c>
      <c r="F3011" s="128">
        <f t="shared" ca="1" si="187"/>
        <v>73132.646015010541</v>
      </c>
    </row>
    <row r="3012" spans="1:6" x14ac:dyDescent="0.3">
      <c r="A3012" s="73">
        <v>39476</v>
      </c>
      <c r="B3012" s="130">
        <v>1362.3000489999999</v>
      </c>
      <c r="C3012" s="125">
        <f t="shared" si="184"/>
        <v>-3.8093522330097107E-2</v>
      </c>
      <c r="D3012" s="128">
        <f t="shared" si="185"/>
        <v>-38093.522330097105</v>
      </c>
      <c r="E3012" s="128">
        <f t="shared" ca="1" si="186"/>
        <v>-65964.230076874665</v>
      </c>
      <c r="F3012" s="128">
        <f t="shared" ca="1" si="187"/>
        <v>73132.646015010541</v>
      </c>
    </row>
    <row r="3013" spans="1:6" x14ac:dyDescent="0.3">
      <c r="A3013" s="73">
        <v>39475</v>
      </c>
      <c r="B3013" s="130">
        <v>1353.959961</v>
      </c>
      <c r="C3013" s="125">
        <f t="shared" si="184"/>
        <v>-3.3589854768813265E-2</v>
      </c>
      <c r="D3013" s="128">
        <f t="shared" si="185"/>
        <v>-33589.854768813268</v>
      </c>
      <c r="E3013" s="128">
        <f t="shared" ca="1" si="186"/>
        <v>-65964.230076874665</v>
      </c>
      <c r="F3013" s="128">
        <f t="shared" ca="1" si="187"/>
        <v>73132.646015010541</v>
      </c>
    </row>
    <row r="3014" spans="1:6" x14ac:dyDescent="0.3">
      <c r="A3014" s="73">
        <v>39472</v>
      </c>
      <c r="B3014" s="130">
        <v>1330.6099850000001</v>
      </c>
      <c r="C3014" s="125">
        <f t="shared" si="184"/>
        <v>-6.3168400146029202E-2</v>
      </c>
      <c r="D3014" s="128">
        <f t="shared" si="185"/>
        <v>-63168.400146029206</v>
      </c>
      <c r="E3014" s="128">
        <f t="shared" ca="1" si="186"/>
        <v>-65964.230076874665</v>
      </c>
      <c r="F3014" s="128">
        <f t="shared" ca="1" si="187"/>
        <v>73132.646015010541</v>
      </c>
    </row>
    <row r="3015" spans="1:6" x14ac:dyDescent="0.3">
      <c r="A3015" s="73">
        <v>39471</v>
      </c>
      <c r="B3015" s="130">
        <v>1352.0699460000001</v>
      </c>
      <c r="C3015" s="125">
        <f t="shared" si="184"/>
        <v>-4.0493111918371127E-2</v>
      </c>
      <c r="D3015" s="128">
        <f t="shared" si="185"/>
        <v>-40493.111918371127</v>
      </c>
      <c r="E3015" s="128">
        <f t="shared" ca="1" si="186"/>
        <v>-65964.230076874665</v>
      </c>
      <c r="F3015" s="128">
        <f t="shared" ca="1" si="187"/>
        <v>73132.646015010541</v>
      </c>
    </row>
    <row r="3016" spans="1:6" x14ac:dyDescent="0.3">
      <c r="A3016" s="73">
        <v>39470</v>
      </c>
      <c r="B3016" s="130">
        <v>1338.599976</v>
      </c>
      <c r="C3016" s="125">
        <f t="shared" ref="C3016:C3079" si="188">B3016/B3026-1</f>
        <v>-3.7110011717456426E-2</v>
      </c>
      <c r="D3016" s="128">
        <f t="shared" ref="D3016:D3079" si="189">C3016*$B$5</f>
        <v>-37110.011717456429</v>
      </c>
      <c r="E3016" s="128">
        <f t="shared" ref="E3016:E3079" ca="1" si="190">_xlfn.PERCENTILE.INC(OFFSET(D3016,0,0,Window),1-VaRLevel)</f>
        <v>-65964.230076874665</v>
      </c>
      <c r="F3016" s="128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0">
        <v>1310.5</v>
      </c>
      <c r="C3017" s="125">
        <f t="shared" si="188"/>
        <v>-7.462331763641683E-2</v>
      </c>
      <c r="D3017" s="128">
        <f t="shared" si="189"/>
        <v>-74623.317636416832</v>
      </c>
      <c r="E3017" s="128">
        <f t="shared" ca="1" si="190"/>
        <v>-65964.230076874665</v>
      </c>
      <c r="F3017" s="128">
        <f t="shared" ca="1" si="191"/>
        <v>73132.646015010541</v>
      </c>
    </row>
    <row r="3018" spans="1:6" x14ac:dyDescent="0.3">
      <c r="A3018" s="73">
        <v>39465</v>
      </c>
      <c r="B3018" s="130">
        <v>1325.1899410000001</v>
      </c>
      <c r="C3018" s="125">
        <f t="shared" si="188"/>
        <v>-6.1234221215069717E-2</v>
      </c>
      <c r="D3018" s="128">
        <f t="shared" si="189"/>
        <v>-61234.221215069716</v>
      </c>
      <c r="E3018" s="128">
        <f t="shared" ca="1" si="190"/>
        <v>-64707.209253294845</v>
      </c>
      <c r="F3018" s="128">
        <f t="shared" ca="1" si="191"/>
        <v>70212.429383038907</v>
      </c>
    </row>
    <row r="3019" spans="1:6" x14ac:dyDescent="0.3">
      <c r="A3019" s="73">
        <v>39464</v>
      </c>
      <c r="B3019" s="130">
        <v>1333.25</v>
      </c>
      <c r="C3019" s="125">
        <f t="shared" si="188"/>
        <v>-7.8712810832087921E-2</v>
      </c>
      <c r="D3019" s="128">
        <f t="shared" si="189"/>
        <v>-78712.810832087926</v>
      </c>
      <c r="E3019" s="128">
        <f t="shared" ca="1" si="190"/>
        <v>-64707.209253294845</v>
      </c>
      <c r="F3019" s="128">
        <f t="shared" ca="1" si="191"/>
        <v>70212.429383038907</v>
      </c>
    </row>
    <row r="3020" spans="1:6" x14ac:dyDescent="0.3">
      <c r="A3020" s="73">
        <v>39463</v>
      </c>
      <c r="B3020" s="130">
        <v>1373.1999510000001</v>
      </c>
      <c r="C3020" s="125">
        <f t="shared" si="188"/>
        <v>-5.1107051924016766E-2</v>
      </c>
      <c r="D3020" s="128">
        <f t="shared" si="189"/>
        <v>-51107.051924016763</v>
      </c>
      <c r="E3020" s="128">
        <f t="shared" ca="1" si="190"/>
        <v>-62147.17054872727</v>
      </c>
      <c r="F3020" s="128">
        <f t="shared" ca="1" si="191"/>
        <v>65143.022170736709</v>
      </c>
    </row>
    <row r="3021" spans="1:6" x14ac:dyDescent="0.3">
      <c r="A3021" s="73">
        <v>39462</v>
      </c>
      <c r="B3021" s="130">
        <v>1380.9499510000001</v>
      </c>
      <c r="C3021" s="125">
        <f t="shared" si="188"/>
        <v>-5.9529022101484141E-2</v>
      </c>
      <c r="D3021" s="128">
        <f t="shared" si="189"/>
        <v>-59529.022101484145</v>
      </c>
      <c r="E3021" s="128">
        <f t="shared" ca="1" si="190"/>
        <v>-62147.17054872727</v>
      </c>
      <c r="F3021" s="128">
        <f t="shared" ca="1" si="191"/>
        <v>65143.022170736709</v>
      </c>
    </row>
    <row r="3022" spans="1:6" x14ac:dyDescent="0.3">
      <c r="A3022" s="73">
        <v>39461</v>
      </c>
      <c r="B3022" s="130">
        <v>1416.25</v>
      </c>
      <c r="C3022" s="125">
        <f t="shared" si="188"/>
        <v>-4.2096997897158595E-2</v>
      </c>
      <c r="D3022" s="128">
        <f t="shared" si="189"/>
        <v>-42096.997897158595</v>
      </c>
      <c r="E3022" s="128">
        <f t="shared" ca="1" si="190"/>
        <v>-62147.17054872727</v>
      </c>
      <c r="F3022" s="128">
        <f t="shared" ca="1" si="191"/>
        <v>65143.022170736709</v>
      </c>
    </row>
    <row r="3023" spans="1:6" x14ac:dyDescent="0.3">
      <c r="A3023" s="73">
        <v>39458</v>
      </c>
      <c r="B3023" s="130">
        <v>1401.0200199999999</v>
      </c>
      <c r="C3023" s="125">
        <f t="shared" si="188"/>
        <v>-5.0973059792950304E-2</v>
      </c>
      <c r="D3023" s="128">
        <f t="shared" si="189"/>
        <v>-50973.059792950306</v>
      </c>
      <c r="E3023" s="128" t="e">
        <f t="shared" ca="1" si="190"/>
        <v>#DIV/0!</v>
      </c>
      <c r="F3023" s="128" t="e">
        <f t="shared" ca="1" si="191"/>
        <v>#DIV/0!</v>
      </c>
    </row>
    <row r="3024" spans="1:6" x14ac:dyDescent="0.3">
      <c r="A3024" s="73">
        <v>39457</v>
      </c>
      <c r="B3024" s="130">
        <v>1420.329956</v>
      </c>
      <c r="C3024" s="125">
        <f t="shared" si="188"/>
        <v>-5.1633933098597984E-2</v>
      </c>
      <c r="D3024" s="128">
        <f t="shared" si="189"/>
        <v>-51633.933098597983</v>
      </c>
      <c r="E3024" s="128" t="e">
        <f t="shared" ca="1" si="190"/>
        <v>#DIV/0!</v>
      </c>
      <c r="F3024" s="128" t="e">
        <f t="shared" ca="1" si="191"/>
        <v>#DIV/0!</v>
      </c>
    </row>
    <row r="3025" spans="1:6" x14ac:dyDescent="0.3">
      <c r="A3025" s="73">
        <v>39456</v>
      </c>
      <c r="B3025" s="130">
        <v>1409.130005</v>
      </c>
      <c r="C3025" s="125">
        <f t="shared" si="188"/>
        <v>-5.8351397547006911E-2</v>
      </c>
      <c r="D3025" s="128">
        <f t="shared" si="189"/>
        <v>-58351.397547006913</v>
      </c>
      <c r="E3025" s="128" t="e">
        <f t="shared" ca="1" si="190"/>
        <v>#DIV/0!</v>
      </c>
      <c r="F3025" s="128" t="e">
        <f t="shared" ca="1" si="191"/>
        <v>#DIV/0!</v>
      </c>
    </row>
    <row r="3026" spans="1:6" x14ac:dyDescent="0.3">
      <c r="A3026" s="73">
        <v>39455</v>
      </c>
      <c r="B3026" s="130">
        <v>1390.1899410000001</v>
      </c>
      <c r="C3026" s="125">
        <f t="shared" si="188"/>
        <v>-6.3504589195181316E-2</v>
      </c>
      <c r="D3026" s="128">
        <f t="shared" si="189"/>
        <v>-63504.589195181317</v>
      </c>
      <c r="E3026" s="128" t="e">
        <f t="shared" ca="1" si="190"/>
        <v>#DIV/0!</v>
      </c>
      <c r="F3026" s="128" t="e">
        <f t="shared" ca="1" si="191"/>
        <v>#DIV/0!</v>
      </c>
    </row>
    <row r="3027" spans="1:6" x14ac:dyDescent="0.3">
      <c r="A3027" s="73">
        <v>39454</v>
      </c>
      <c r="B3027" s="130">
        <v>1416.1800539999999</v>
      </c>
      <c r="C3027" s="125">
        <f t="shared" si="188"/>
        <v>-3.0093376674839689E-2</v>
      </c>
      <c r="D3027" s="128">
        <f t="shared" si="189"/>
        <v>-30093.376674839688</v>
      </c>
      <c r="E3027" s="128" t="e">
        <f t="shared" ca="1" si="190"/>
        <v>#DIV/0!</v>
      </c>
      <c r="F3027" s="128" t="e">
        <f t="shared" ca="1" si="191"/>
        <v>#DIV/0!</v>
      </c>
    </row>
    <row r="3028" spans="1:6" x14ac:dyDescent="0.3">
      <c r="A3028" s="73">
        <v>39451</v>
      </c>
      <c r="B3028" s="130">
        <v>1411.630005</v>
      </c>
      <c r="C3028" s="125">
        <f t="shared" si="188"/>
        <v>-2.8472123193392984E-2</v>
      </c>
      <c r="D3028" s="128">
        <f t="shared" si="189"/>
        <v>-28472.123193392985</v>
      </c>
      <c r="E3028" s="128" t="e">
        <f t="shared" ca="1" si="190"/>
        <v>#DIV/0!</v>
      </c>
      <c r="F3028" s="128" t="e">
        <f t="shared" ca="1" si="191"/>
        <v>#DIV/0!</v>
      </c>
    </row>
    <row r="3029" spans="1:6" x14ac:dyDescent="0.3">
      <c r="A3029" s="73">
        <v>39450</v>
      </c>
      <c r="B3029" s="130">
        <v>1447.160034</v>
      </c>
      <c r="C3029" s="125">
        <f t="shared" si="188"/>
        <v>-5.3746072849745197E-3</v>
      </c>
      <c r="D3029" s="128">
        <f t="shared" si="189"/>
        <v>-5374.6072849745196</v>
      </c>
      <c r="E3029" s="128" t="e">
        <f t="shared" ca="1" si="190"/>
        <v>#DIV/0!</v>
      </c>
      <c r="F3029" s="128" t="e">
        <f t="shared" ca="1" si="191"/>
        <v>#DIV/0!</v>
      </c>
    </row>
    <row r="3030" spans="1:6" x14ac:dyDescent="0.3">
      <c r="A3030" s="73">
        <v>39449</v>
      </c>
      <c r="B3030" s="130">
        <v>1447.160034</v>
      </c>
      <c r="C3030" s="125">
        <f t="shared" si="188"/>
        <v>8.714364610868941E-4</v>
      </c>
      <c r="D3030" s="128">
        <f t="shared" si="189"/>
        <v>871.43646108689404</v>
      </c>
      <c r="E3030" s="128" t="e">
        <f t="shared" ca="1" si="190"/>
        <v>#DIV/0!</v>
      </c>
      <c r="F3030" s="128" t="e">
        <f t="shared" ca="1" si="191"/>
        <v>#DIV/0!</v>
      </c>
    </row>
    <row r="3031" spans="1:6" x14ac:dyDescent="0.3">
      <c r="A3031" s="73">
        <v>39447</v>
      </c>
      <c r="B3031" s="130">
        <v>1468.3599850000001</v>
      </c>
      <c r="C3031" s="125">
        <f t="shared" si="188"/>
        <v>2.7932423698828757E-4</v>
      </c>
      <c r="D3031" s="128">
        <f t="shared" si="189"/>
        <v>279.32423698828757</v>
      </c>
      <c r="E3031" s="128" t="e">
        <f t="shared" ca="1" si="190"/>
        <v>#DIV/0!</v>
      </c>
      <c r="F3031" s="128" t="e">
        <f t="shared" ca="1" si="191"/>
        <v>#DIV/0!</v>
      </c>
    </row>
    <row r="3032" spans="1:6" x14ac:dyDescent="0.3">
      <c r="A3032" s="73">
        <v>39444</v>
      </c>
      <c r="B3032" s="130">
        <v>1478.48999</v>
      </c>
      <c r="C3032" s="125">
        <f t="shared" si="188"/>
        <v>-6.6648596646049496E-3</v>
      </c>
      <c r="D3032" s="128">
        <f t="shared" si="189"/>
        <v>-6664.85966460495</v>
      </c>
      <c r="E3032" s="128" t="e">
        <f t="shared" ca="1" si="190"/>
        <v>#DIV/0!</v>
      </c>
      <c r="F3032" s="128" t="e">
        <f t="shared" ca="1" si="191"/>
        <v>#DIV/0!</v>
      </c>
    </row>
    <row r="3033" spans="1:6" x14ac:dyDescent="0.3">
      <c r="A3033" s="73">
        <v>39443</v>
      </c>
      <c r="B3033" s="130">
        <v>1476.2700199999999</v>
      </c>
      <c r="C3033" s="125">
        <f t="shared" si="188"/>
        <v>-6.9420258686180292E-3</v>
      </c>
      <c r="D3033" s="128">
        <f t="shared" si="189"/>
        <v>-6942.0258686180296</v>
      </c>
      <c r="E3033" s="128" t="e">
        <f t="shared" ca="1" si="190"/>
        <v>#DIV/0!</v>
      </c>
      <c r="F3033" s="128" t="e">
        <f t="shared" ca="1" si="191"/>
        <v>#DIV/0!</v>
      </c>
    </row>
    <row r="3034" spans="1:6" x14ac:dyDescent="0.3">
      <c r="A3034" s="73">
        <v>39442</v>
      </c>
      <c r="B3034" s="130">
        <v>1497.660034</v>
      </c>
      <c r="C3034" s="125">
        <f t="shared" si="188"/>
        <v>1.3541778956449368E-2</v>
      </c>
      <c r="D3034" s="128">
        <f t="shared" si="189"/>
        <v>13541.778956449369</v>
      </c>
      <c r="E3034" s="128" t="e">
        <f t="shared" ca="1" si="190"/>
        <v>#DIV/0!</v>
      </c>
      <c r="F3034" s="128" t="e">
        <f t="shared" ca="1" si="191"/>
        <v>#DIV/0!</v>
      </c>
    </row>
    <row r="3035" spans="1:6" x14ac:dyDescent="0.3">
      <c r="A3035" s="73">
        <v>39440</v>
      </c>
      <c r="B3035" s="130">
        <v>1496.4499510000001</v>
      </c>
      <c r="C3035" s="125">
        <f t="shared" si="188"/>
        <v>-1.2869739638196154E-2</v>
      </c>
      <c r="D3035" s="128">
        <f t="shared" si="189"/>
        <v>-12869.739638196153</v>
      </c>
      <c r="E3035" s="128" t="e">
        <f t="shared" ca="1" si="190"/>
        <v>#DIV/0!</v>
      </c>
      <c r="F3035" s="128" t="e">
        <f t="shared" ca="1" si="191"/>
        <v>#DIV/0!</v>
      </c>
    </row>
    <row r="3036" spans="1:6" x14ac:dyDescent="0.3">
      <c r="A3036" s="73">
        <v>39437</v>
      </c>
      <c r="B3036" s="130">
        <v>1484.459961</v>
      </c>
      <c r="C3036" s="125">
        <f t="shared" si="188"/>
        <v>-1.3425008004166905E-2</v>
      </c>
      <c r="D3036" s="128">
        <f t="shared" si="189"/>
        <v>-13425.008004166904</v>
      </c>
      <c r="E3036" s="128" t="e">
        <f t="shared" ca="1" si="190"/>
        <v>#DIV/0!</v>
      </c>
      <c r="F3036" s="128" t="e">
        <f t="shared" ca="1" si="191"/>
        <v>#DIV/0!</v>
      </c>
    </row>
    <row r="3037" spans="1:6" x14ac:dyDescent="0.3">
      <c r="A3037" s="73">
        <v>39436</v>
      </c>
      <c r="B3037" s="130">
        <v>1460.119995</v>
      </c>
      <c r="C3037" s="125">
        <f t="shared" si="188"/>
        <v>-3.1326689443063604E-2</v>
      </c>
      <c r="D3037" s="128">
        <f t="shared" si="189"/>
        <v>-31326.689443063606</v>
      </c>
      <c r="E3037" s="128" t="e">
        <f t="shared" ca="1" si="190"/>
        <v>#DIV/0!</v>
      </c>
      <c r="F3037" s="128" t="e">
        <f t="shared" ca="1" si="191"/>
        <v>#DIV/0!</v>
      </c>
    </row>
    <row r="3038" spans="1:6" x14ac:dyDescent="0.3">
      <c r="A3038" s="73">
        <v>39435</v>
      </c>
      <c r="B3038" s="130">
        <v>1453</v>
      </c>
      <c r="C3038" s="125">
        <f t="shared" si="188"/>
        <v>-2.1555416990084786E-2</v>
      </c>
      <c r="D3038" s="128">
        <f t="shared" si="189"/>
        <v>-21555.416990084785</v>
      </c>
      <c r="E3038" s="128" t="e">
        <f t="shared" ca="1" si="190"/>
        <v>#DIV/0!</v>
      </c>
      <c r="F3038" s="128" t="e">
        <f t="shared" ca="1" si="191"/>
        <v>#DIV/0!</v>
      </c>
    </row>
    <row r="3039" spans="1:6" x14ac:dyDescent="0.3">
      <c r="A3039" s="73">
        <v>39434</v>
      </c>
      <c r="B3039" s="130">
        <v>1454.9799800000001</v>
      </c>
      <c r="C3039" s="125">
        <f t="shared" si="188"/>
        <v>-5.3391524359429621E-3</v>
      </c>
      <c r="D3039" s="128">
        <f t="shared" si="189"/>
        <v>-5339.1524359429623</v>
      </c>
      <c r="E3039" s="128" t="e">
        <f t="shared" ca="1" si="190"/>
        <v>#DIV/0!</v>
      </c>
      <c r="F3039" s="128" t="e">
        <f t="shared" ca="1" si="191"/>
        <v>#DIV/0!</v>
      </c>
    </row>
    <row r="3040" spans="1:6" x14ac:dyDescent="0.3">
      <c r="A3040" s="73">
        <v>39433</v>
      </c>
      <c r="B3040" s="130">
        <v>1445.900024</v>
      </c>
      <c r="C3040" s="125">
        <f t="shared" si="188"/>
        <v>-1.8011178337368428E-2</v>
      </c>
      <c r="D3040" s="128">
        <f t="shared" si="189"/>
        <v>-18011.178337368427</v>
      </c>
      <c r="E3040" s="128" t="e">
        <f t="shared" ca="1" si="190"/>
        <v>#DIV/0!</v>
      </c>
      <c r="F3040" s="128" t="e">
        <f t="shared" ca="1" si="191"/>
        <v>#DIV/0!</v>
      </c>
    </row>
    <row r="3041" spans="1:6" x14ac:dyDescent="0.3">
      <c r="A3041" s="73">
        <v>39430</v>
      </c>
      <c r="B3041" s="130">
        <v>1467.9499510000001</v>
      </c>
      <c r="C3041" s="125">
        <f t="shared" si="188"/>
        <v>-8.9053457920383883E-3</v>
      </c>
      <c r="D3041" s="128">
        <f t="shared" si="189"/>
        <v>-8905.345792038388</v>
      </c>
      <c r="E3041" s="128" t="e">
        <f t="shared" ca="1" si="190"/>
        <v>#DIV/0!</v>
      </c>
      <c r="F3041" s="128" t="e">
        <f t="shared" ca="1" si="191"/>
        <v>#DIV/0!</v>
      </c>
    </row>
    <row r="3042" spans="1:6" x14ac:dyDescent="0.3">
      <c r="A3042" s="73">
        <v>39429</v>
      </c>
      <c r="B3042" s="130">
        <v>1488.410034</v>
      </c>
      <c r="C3042" s="125">
        <f t="shared" si="188"/>
        <v>1.2716751060600551E-2</v>
      </c>
      <c r="D3042" s="128">
        <f t="shared" si="189"/>
        <v>12716.751060600551</v>
      </c>
      <c r="E3042" s="128" t="e">
        <f t="shared" ca="1" si="190"/>
        <v>#DIV/0!</v>
      </c>
      <c r="F3042" s="128" t="e">
        <f t="shared" ca="1" si="191"/>
        <v>#DIV/0!</v>
      </c>
    </row>
    <row r="3043" spans="1:6" x14ac:dyDescent="0.3">
      <c r="A3043" s="73">
        <v>39428</v>
      </c>
      <c r="B3043" s="130">
        <v>1486.589966</v>
      </c>
      <c r="C3043" s="125">
        <f t="shared" si="188"/>
        <v>1.1960317600028469E-2</v>
      </c>
      <c r="D3043" s="128">
        <f t="shared" si="189"/>
        <v>11960.317600028469</v>
      </c>
      <c r="E3043" s="128" t="e">
        <f t="shared" ca="1" si="190"/>
        <v>#DIV/0!</v>
      </c>
      <c r="F3043" s="128" t="e">
        <f t="shared" ca="1" si="191"/>
        <v>#DIV/0!</v>
      </c>
    </row>
    <row r="3044" spans="1:6" x14ac:dyDescent="0.3">
      <c r="A3044" s="73">
        <v>39427</v>
      </c>
      <c r="B3044" s="130">
        <v>1477.650024</v>
      </c>
      <c r="C3044" s="125">
        <f t="shared" si="188"/>
        <v>3.4602301234427202E-2</v>
      </c>
      <c r="D3044" s="128">
        <f t="shared" si="189"/>
        <v>34602.301234427199</v>
      </c>
      <c r="E3044" s="128" t="e">
        <f t="shared" ca="1" si="190"/>
        <v>#DIV/0!</v>
      </c>
      <c r="F3044" s="128" t="e">
        <f t="shared" ca="1" si="191"/>
        <v>#DIV/0!</v>
      </c>
    </row>
    <row r="3045" spans="1:6" x14ac:dyDescent="0.3">
      <c r="A3045" s="73">
        <v>39426</v>
      </c>
      <c r="B3045" s="130">
        <v>1515.959961</v>
      </c>
      <c r="C3045" s="125">
        <f t="shared" si="188"/>
        <v>7.7272915564669864E-2</v>
      </c>
      <c r="D3045" s="128">
        <f t="shared" si="189"/>
        <v>77272.915564669864</v>
      </c>
      <c r="E3045" s="128" t="e">
        <f t="shared" ca="1" si="190"/>
        <v>#DIV/0!</v>
      </c>
      <c r="F3045" s="128" t="e">
        <f t="shared" ca="1" si="191"/>
        <v>#DIV/0!</v>
      </c>
    </row>
    <row r="3046" spans="1:6" x14ac:dyDescent="0.3">
      <c r="A3046" s="73">
        <v>39423</v>
      </c>
      <c r="B3046" s="130">
        <v>1504.660034</v>
      </c>
      <c r="C3046" s="125">
        <f t="shared" si="188"/>
        <v>4.4395144843035972E-2</v>
      </c>
      <c r="D3046" s="128">
        <f t="shared" si="189"/>
        <v>44395.144843035974</v>
      </c>
      <c r="E3046" s="128" t="e">
        <f t="shared" ca="1" si="190"/>
        <v>#DIV/0!</v>
      </c>
      <c r="F3046" s="128" t="e">
        <f t="shared" ca="1" si="191"/>
        <v>#DIV/0!</v>
      </c>
    </row>
    <row r="3047" spans="1:6" x14ac:dyDescent="0.3">
      <c r="A3047" s="73">
        <v>39422</v>
      </c>
      <c r="B3047" s="130">
        <v>1507.339966</v>
      </c>
      <c r="C3047" s="125">
        <f t="shared" si="188"/>
        <v>6.392706277056881E-2</v>
      </c>
      <c r="D3047" s="128">
        <f t="shared" si="189"/>
        <v>63927.062770568809</v>
      </c>
      <c r="E3047" s="128" t="e">
        <f t="shared" ca="1" si="190"/>
        <v>#DIV/0!</v>
      </c>
      <c r="F3047" s="128" t="e">
        <f t="shared" ca="1" si="191"/>
        <v>#DIV/0!</v>
      </c>
    </row>
    <row r="3048" spans="1:6" x14ac:dyDescent="0.3">
      <c r="A3048" s="73">
        <v>39421</v>
      </c>
      <c r="B3048" s="130">
        <v>1485.01001</v>
      </c>
      <c r="C3048" s="125">
        <f t="shared" si="188"/>
        <v>3.147187646184757E-2</v>
      </c>
      <c r="D3048" s="128">
        <f t="shared" si="189"/>
        <v>31471.876461847569</v>
      </c>
      <c r="E3048" s="128" t="e">
        <f t="shared" ca="1" si="190"/>
        <v>#DIV/0!</v>
      </c>
      <c r="F3048" s="128" t="e">
        <f t="shared" ca="1" si="191"/>
        <v>#DIV/0!</v>
      </c>
    </row>
    <row r="3049" spans="1:6" x14ac:dyDescent="0.3">
      <c r="A3049" s="73">
        <v>39420</v>
      </c>
      <c r="B3049" s="130">
        <v>1462.790039</v>
      </c>
      <c r="C3049" s="125">
        <f t="shared" si="188"/>
        <v>2.059627187346047E-2</v>
      </c>
      <c r="D3049" s="128">
        <f t="shared" si="189"/>
        <v>20596.271873460471</v>
      </c>
      <c r="E3049" s="128" t="e">
        <f t="shared" ca="1" si="190"/>
        <v>#DIV/0!</v>
      </c>
      <c r="F3049" s="128" t="e">
        <f t="shared" ca="1" si="191"/>
        <v>#DIV/0!</v>
      </c>
    </row>
    <row r="3050" spans="1:6" x14ac:dyDescent="0.3">
      <c r="A3050" s="73">
        <v>39419</v>
      </c>
      <c r="B3050" s="130">
        <v>1472.420044</v>
      </c>
      <c r="C3050" s="125">
        <f t="shared" si="188"/>
        <v>9.377993401003426E-3</v>
      </c>
      <c r="D3050" s="128">
        <f t="shared" si="189"/>
        <v>9377.9934010034267</v>
      </c>
      <c r="E3050" s="128" t="e">
        <f t="shared" ca="1" si="190"/>
        <v>#DIV/0!</v>
      </c>
      <c r="F3050" s="128" t="e">
        <f t="shared" ca="1" si="191"/>
        <v>#DIV/0!</v>
      </c>
    </row>
    <row r="3051" spans="1:6" x14ac:dyDescent="0.3">
      <c r="A3051" s="73">
        <v>39416</v>
      </c>
      <c r="B3051" s="130">
        <v>1481.1400149999999</v>
      </c>
      <c r="C3051" s="125">
        <f t="shared" si="188"/>
        <v>2.0666361509152908E-2</v>
      </c>
      <c r="D3051" s="128">
        <f t="shared" si="189"/>
        <v>20666.36150915291</v>
      </c>
      <c r="E3051" s="128" t="e">
        <f t="shared" ca="1" si="190"/>
        <v>#DIV/0!</v>
      </c>
      <c r="F3051" s="128" t="e">
        <f t="shared" ca="1" si="191"/>
        <v>#DIV/0!</v>
      </c>
    </row>
    <row r="3052" spans="1:6" x14ac:dyDescent="0.3">
      <c r="A3052" s="73">
        <v>39415</v>
      </c>
      <c r="B3052" s="130">
        <v>1469.719971</v>
      </c>
      <c r="C3052" s="125">
        <f t="shared" si="188"/>
        <v>-5.8479309233838705E-4</v>
      </c>
      <c r="D3052" s="128">
        <f t="shared" si="189"/>
        <v>-584.79309233838705</v>
      </c>
      <c r="E3052" s="128" t="e">
        <f t="shared" ca="1" si="190"/>
        <v>#DIV/0!</v>
      </c>
      <c r="F3052" s="128" t="e">
        <f t="shared" ca="1" si="191"/>
        <v>#DIV/0!</v>
      </c>
    </row>
    <row r="3053" spans="1:6" x14ac:dyDescent="0.3">
      <c r="A3053" s="73">
        <v>39414</v>
      </c>
      <c r="B3053" s="130">
        <v>1469.0200199999999</v>
      </c>
      <c r="C3053" s="125">
        <f t="shared" si="188"/>
        <v>-8.1226350237945111E-3</v>
      </c>
      <c r="D3053" s="128">
        <f t="shared" si="189"/>
        <v>-8122.6350237945107</v>
      </c>
      <c r="E3053" s="128" t="e">
        <f t="shared" ca="1" si="190"/>
        <v>#DIV/0!</v>
      </c>
      <c r="F3053" s="128" t="e">
        <f t="shared" ca="1" si="191"/>
        <v>#DIV/0!</v>
      </c>
    </row>
    <row r="3054" spans="1:6" x14ac:dyDescent="0.3">
      <c r="A3054" s="73">
        <v>39413</v>
      </c>
      <c r="B3054" s="130">
        <v>1428.2299800000001</v>
      </c>
      <c r="C3054" s="125">
        <f t="shared" si="188"/>
        <v>-7.6085504170000373E-3</v>
      </c>
      <c r="D3054" s="128">
        <f t="shared" si="189"/>
        <v>-7608.5504170000377</v>
      </c>
      <c r="E3054" s="128" t="e">
        <f t="shared" ca="1" si="190"/>
        <v>#DIV/0!</v>
      </c>
      <c r="F3054" s="128" t="e">
        <f t="shared" ca="1" si="191"/>
        <v>#DIV/0!</v>
      </c>
    </row>
    <row r="3055" spans="1:6" x14ac:dyDescent="0.3">
      <c r="A3055" s="73">
        <v>39412</v>
      </c>
      <c r="B3055" s="130">
        <v>1407.219971</v>
      </c>
      <c r="C3055" s="125">
        <f t="shared" si="188"/>
        <v>-3.1973571965814851E-2</v>
      </c>
      <c r="D3055" s="128">
        <f t="shared" si="189"/>
        <v>-31973.571965814852</v>
      </c>
      <c r="E3055" s="128" t="e">
        <f t="shared" ca="1" si="190"/>
        <v>#DIV/0!</v>
      </c>
      <c r="F3055" s="128" t="e">
        <f t="shared" ca="1" si="191"/>
        <v>#DIV/0!</v>
      </c>
    </row>
    <row r="3056" spans="1:6" x14ac:dyDescent="0.3">
      <c r="A3056" s="73">
        <v>39409</v>
      </c>
      <c r="B3056" s="130">
        <v>1440.6999510000001</v>
      </c>
      <c r="C3056" s="125">
        <f t="shared" si="188"/>
        <v>-2.3101953889732463E-2</v>
      </c>
      <c r="D3056" s="128">
        <f t="shared" si="189"/>
        <v>-23101.953889732464</v>
      </c>
      <c r="E3056" s="128" t="e">
        <f t="shared" ca="1" si="190"/>
        <v>#DIV/0!</v>
      </c>
      <c r="F3056" s="128" t="e">
        <f t="shared" ca="1" si="191"/>
        <v>#DIV/0!</v>
      </c>
    </row>
    <row r="3057" spans="1:6" x14ac:dyDescent="0.3">
      <c r="A3057" s="73">
        <v>39407</v>
      </c>
      <c r="B3057" s="130">
        <v>1416.7700199999999</v>
      </c>
      <c r="C3057" s="125">
        <f t="shared" si="188"/>
        <v>-3.9881524511329314E-2</v>
      </c>
      <c r="D3057" s="128">
        <f t="shared" si="189"/>
        <v>-39881.524511329313</v>
      </c>
      <c r="E3057" s="128" t="e">
        <f t="shared" ca="1" si="190"/>
        <v>#DIV/0!</v>
      </c>
      <c r="F3057" s="128" t="e">
        <f t="shared" ca="1" si="191"/>
        <v>#DIV/0!</v>
      </c>
    </row>
    <row r="3058" spans="1:6" x14ac:dyDescent="0.3">
      <c r="A3058" s="73">
        <v>39406</v>
      </c>
      <c r="B3058" s="130">
        <v>1439.6999510000001</v>
      </c>
      <c r="C3058" s="125">
        <f t="shared" si="188"/>
        <v>-5.2997209666740597E-2</v>
      </c>
      <c r="D3058" s="128">
        <f t="shared" si="189"/>
        <v>-52997.2096667406</v>
      </c>
      <c r="E3058" s="128" t="e">
        <f t="shared" ca="1" si="190"/>
        <v>#DIV/0!</v>
      </c>
      <c r="F3058" s="128" t="e">
        <f t="shared" ca="1" si="191"/>
        <v>#DIV/0!</v>
      </c>
    </row>
    <row r="3059" spans="1:6" x14ac:dyDescent="0.3">
      <c r="A3059" s="73">
        <v>39405</v>
      </c>
      <c r="B3059" s="130">
        <v>1433.2700199999999</v>
      </c>
      <c r="C3059" s="125">
        <f t="shared" si="188"/>
        <v>-4.5866993736962014E-2</v>
      </c>
      <c r="D3059" s="128">
        <f t="shared" si="189"/>
        <v>-45866.993736962017</v>
      </c>
      <c r="E3059" s="128" t="e">
        <f t="shared" ca="1" si="190"/>
        <v>#DIV/0!</v>
      </c>
      <c r="F3059" s="128" t="e">
        <f t="shared" ca="1" si="191"/>
        <v>#DIV/0!</v>
      </c>
    </row>
    <row r="3060" spans="1:6" x14ac:dyDescent="0.3">
      <c r="A3060" s="73">
        <v>39402</v>
      </c>
      <c r="B3060" s="130">
        <v>1458.73999</v>
      </c>
      <c r="C3060" s="125">
        <f t="shared" si="188"/>
        <v>-3.3723070374355846E-2</v>
      </c>
      <c r="D3060" s="128">
        <f t="shared" si="189"/>
        <v>-33723.070374355848</v>
      </c>
      <c r="E3060" s="128" t="e">
        <f t="shared" ca="1" si="190"/>
        <v>#DIV/0!</v>
      </c>
      <c r="F3060" s="128" t="e">
        <f t="shared" ca="1" si="191"/>
        <v>#DIV/0!</v>
      </c>
    </row>
    <row r="3061" spans="1:6" x14ac:dyDescent="0.3">
      <c r="A3061" s="73">
        <v>39401</v>
      </c>
      <c r="B3061" s="130">
        <v>1451.150024</v>
      </c>
      <c r="C3061" s="125">
        <f t="shared" si="188"/>
        <v>-3.7979581051149069E-2</v>
      </c>
      <c r="D3061" s="128">
        <f t="shared" si="189"/>
        <v>-37979.581051149071</v>
      </c>
      <c r="E3061" s="128" t="e">
        <f t="shared" ca="1" si="190"/>
        <v>#DIV/0!</v>
      </c>
      <c r="F3061" s="128" t="e">
        <f t="shared" ca="1" si="191"/>
        <v>#DIV/0!</v>
      </c>
    </row>
    <row r="3062" spans="1:6" x14ac:dyDescent="0.3">
      <c r="A3062" s="73">
        <v>39400</v>
      </c>
      <c r="B3062" s="130">
        <v>1470.579956</v>
      </c>
      <c r="C3062" s="125">
        <f t="shared" si="188"/>
        <v>-5.0859084760165096E-2</v>
      </c>
      <c r="D3062" s="128">
        <f t="shared" si="189"/>
        <v>-50859.084760165097</v>
      </c>
      <c r="E3062" s="128" t="e">
        <f t="shared" ca="1" si="190"/>
        <v>#DIV/0!</v>
      </c>
      <c r="F3062" s="128" t="e">
        <f t="shared" ca="1" si="191"/>
        <v>#DIV/0!</v>
      </c>
    </row>
    <row r="3063" spans="1:6" x14ac:dyDescent="0.3">
      <c r="A3063" s="73">
        <v>39399</v>
      </c>
      <c r="B3063" s="130">
        <v>1481.0500489999999</v>
      </c>
      <c r="C3063" s="125">
        <f t="shared" si="188"/>
        <v>-3.2638352436436424E-2</v>
      </c>
      <c r="D3063" s="128">
        <f t="shared" si="189"/>
        <v>-32638.352436436424</v>
      </c>
      <c r="E3063" s="128" t="e">
        <f t="shared" ca="1" si="190"/>
        <v>#DIV/0!</v>
      </c>
      <c r="F3063" s="128" t="e">
        <f t="shared" ca="1" si="191"/>
        <v>#DIV/0!</v>
      </c>
    </row>
    <row r="3064" spans="1:6" x14ac:dyDescent="0.3">
      <c r="A3064" s="73">
        <v>39398</v>
      </c>
      <c r="B3064" s="130">
        <v>1439.1800539999999</v>
      </c>
      <c r="C3064" s="125">
        <f t="shared" si="188"/>
        <v>-6.6061809576526853E-2</v>
      </c>
      <c r="D3064" s="128">
        <f t="shared" si="189"/>
        <v>-66061.809576526852</v>
      </c>
      <c r="E3064" s="128" t="e">
        <f t="shared" ca="1" si="190"/>
        <v>#DIV/0!</v>
      </c>
      <c r="F3064" s="128" t="e">
        <f t="shared" ca="1" si="191"/>
        <v>#DIV/0!</v>
      </c>
    </row>
    <row r="3065" spans="1:6" x14ac:dyDescent="0.3">
      <c r="A3065" s="73">
        <v>39395</v>
      </c>
      <c r="B3065" s="130">
        <v>1453.6999510000001</v>
      </c>
      <c r="C3065" s="125">
        <f t="shared" si="188"/>
        <v>-5.3136936883844466E-2</v>
      </c>
      <c r="D3065" s="128">
        <f t="shared" si="189"/>
        <v>-53136.936883844464</v>
      </c>
      <c r="E3065" s="128" t="e">
        <f t="shared" ca="1" si="190"/>
        <v>#DIV/0!</v>
      </c>
      <c r="F3065" s="128" t="e">
        <f t="shared" ca="1" si="191"/>
        <v>#DIV/0!</v>
      </c>
    </row>
    <row r="3066" spans="1:6" x14ac:dyDescent="0.3">
      <c r="A3066" s="73">
        <v>39394</v>
      </c>
      <c r="B3066" s="130">
        <v>1474.7700199999999</v>
      </c>
      <c r="C3066" s="125">
        <f t="shared" si="188"/>
        <v>-2.6168781941329433E-2</v>
      </c>
      <c r="D3066" s="128">
        <f t="shared" si="189"/>
        <v>-26168.781941329435</v>
      </c>
      <c r="E3066" s="128" t="e">
        <f t="shared" ca="1" si="190"/>
        <v>#DIV/0!</v>
      </c>
      <c r="F3066" s="128" t="e">
        <f t="shared" ca="1" si="191"/>
        <v>#DIV/0!</v>
      </c>
    </row>
    <row r="3067" spans="1:6" x14ac:dyDescent="0.3">
      <c r="A3067" s="73">
        <v>39393</v>
      </c>
      <c r="B3067" s="130">
        <v>1475.619995</v>
      </c>
      <c r="C3067" s="125">
        <f t="shared" si="188"/>
        <v>-2.6558837023514914E-2</v>
      </c>
      <c r="D3067" s="128">
        <f t="shared" si="189"/>
        <v>-26558.837023514912</v>
      </c>
      <c r="E3067" s="128" t="e">
        <f t="shared" ca="1" si="190"/>
        <v>#DIV/0!</v>
      </c>
      <c r="F3067" s="128" t="e">
        <f t="shared" ca="1" si="191"/>
        <v>#DIV/0!</v>
      </c>
    </row>
    <row r="3068" spans="1:6" x14ac:dyDescent="0.3">
      <c r="A3068" s="73">
        <v>39392</v>
      </c>
      <c r="B3068" s="130">
        <v>1520.2700199999999</v>
      </c>
      <c r="C3068" s="125">
        <f t="shared" si="188"/>
        <v>4.4752467127029405E-4</v>
      </c>
      <c r="D3068" s="128">
        <f t="shared" si="189"/>
        <v>447.52467127029405</v>
      </c>
      <c r="E3068" s="128" t="e">
        <f t="shared" ca="1" si="190"/>
        <v>#DIV/0!</v>
      </c>
      <c r="F3068" s="128" t="e">
        <f t="shared" ca="1" si="191"/>
        <v>#DIV/0!</v>
      </c>
    </row>
    <row r="3069" spans="1:6" x14ac:dyDescent="0.3">
      <c r="A3069" s="73">
        <v>39391</v>
      </c>
      <c r="B3069" s="130">
        <v>1502.170044</v>
      </c>
      <c r="C3069" s="125">
        <f t="shared" si="188"/>
        <v>-2.7616207082853395E-3</v>
      </c>
      <c r="D3069" s="128">
        <f t="shared" si="189"/>
        <v>-2761.6207082853393</v>
      </c>
      <c r="E3069" s="128" t="e">
        <f t="shared" ca="1" si="190"/>
        <v>#DIV/0!</v>
      </c>
      <c r="F3069" s="128" t="e">
        <f t="shared" ca="1" si="191"/>
        <v>#DIV/0!</v>
      </c>
    </row>
    <row r="3070" spans="1:6" x14ac:dyDescent="0.3">
      <c r="A3070" s="73">
        <v>39388</v>
      </c>
      <c r="B3070" s="130">
        <v>1509.650024</v>
      </c>
      <c r="C3070" s="125">
        <f t="shared" si="188"/>
        <v>6.0108214349612332E-3</v>
      </c>
      <c r="D3070" s="128">
        <f t="shared" si="189"/>
        <v>6010.8214349612335</v>
      </c>
      <c r="E3070" s="128" t="e">
        <f t="shared" ca="1" si="190"/>
        <v>#DIV/0!</v>
      </c>
      <c r="F3070" s="128" t="e">
        <f t="shared" ca="1" si="191"/>
        <v>#DIV/0!</v>
      </c>
    </row>
    <row r="3071" spans="1:6" x14ac:dyDescent="0.3">
      <c r="A3071" s="73">
        <v>39387</v>
      </c>
      <c r="B3071" s="130">
        <v>1508.4399410000001</v>
      </c>
      <c r="C3071" s="125">
        <f t="shared" si="188"/>
        <v>-2.0544397631261702E-2</v>
      </c>
      <c r="D3071" s="128">
        <f t="shared" si="189"/>
        <v>-20544.397631261701</v>
      </c>
      <c r="E3071" s="128" t="e">
        <f t="shared" ca="1" si="190"/>
        <v>#DIV/0!</v>
      </c>
      <c r="F3071" s="128" t="e">
        <f t="shared" ca="1" si="191"/>
        <v>#DIV/0!</v>
      </c>
    </row>
    <row r="3072" spans="1:6" x14ac:dyDescent="0.3">
      <c r="A3072" s="73">
        <v>39386</v>
      </c>
      <c r="B3072" s="130">
        <v>1549.380005</v>
      </c>
      <c r="C3072" s="125">
        <f t="shared" si="188"/>
        <v>5.2814714468965018E-3</v>
      </c>
      <c r="D3072" s="128">
        <f t="shared" si="189"/>
        <v>5281.4714468965021</v>
      </c>
      <c r="E3072" s="128" t="e">
        <f t="shared" ca="1" si="190"/>
        <v>#DIV/0!</v>
      </c>
      <c r="F3072" s="128" t="e">
        <f t="shared" ca="1" si="191"/>
        <v>#DIV/0!</v>
      </c>
    </row>
    <row r="3073" spans="1:6" x14ac:dyDescent="0.3">
      <c r="A3073" s="73">
        <v>39385</v>
      </c>
      <c r="B3073" s="130">
        <v>1531.0200199999999</v>
      </c>
      <c r="C3073" s="125">
        <f t="shared" si="188"/>
        <v>-4.8812885406477324E-3</v>
      </c>
      <c r="D3073" s="128">
        <f t="shared" si="189"/>
        <v>-4881.2885406477326</v>
      </c>
      <c r="E3073" s="128" t="e">
        <f t="shared" ca="1" si="190"/>
        <v>#DIV/0!</v>
      </c>
      <c r="F3073" s="128" t="e">
        <f t="shared" ca="1" si="191"/>
        <v>#DIV/0!</v>
      </c>
    </row>
    <row r="3074" spans="1:6" x14ac:dyDescent="0.3">
      <c r="A3074" s="73">
        <v>39384</v>
      </c>
      <c r="B3074" s="130">
        <v>1540.9799800000001</v>
      </c>
      <c r="C3074" s="125">
        <f t="shared" si="188"/>
        <v>-4.9912386403253572E-3</v>
      </c>
      <c r="D3074" s="128">
        <f t="shared" si="189"/>
        <v>-4991.2386403253577</v>
      </c>
      <c r="E3074" s="128" t="e">
        <f t="shared" ca="1" si="190"/>
        <v>#DIV/0!</v>
      </c>
      <c r="F3074" s="128" t="e">
        <f t="shared" ca="1" si="191"/>
        <v>#DIV/0!</v>
      </c>
    </row>
    <row r="3075" spans="1:6" x14ac:dyDescent="0.3">
      <c r="A3075" s="73">
        <v>39381</v>
      </c>
      <c r="B3075" s="130">
        <v>1535.280029</v>
      </c>
      <c r="C3075" s="125">
        <f t="shared" si="188"/>
        <v>-1.6980419495427945E-2</v>
      </c>
      <c r="D3075" s="128">
        <f t="shared" si="189"/>
        <v>-16980.419495427945</v>
      </c>
      <c r="E3075" s="128" t="e">
        <f t="shared" ca="1" si="190"/>
        <v>#DIV/0!</v>
      </c>
      <c r="F3075" s="128" t="e">
        <f t="shared" ca="1" si="191"/>
        <v>#DIV/0!</v>
      </c>
    </row>
    <row r="3076" spans="1:6" x14ac:dyDescent="0.3">
      <c r="A3076" s="73">
        <v>39380</v>
      </c>
      <c r="B3076" s="130">
        <v>1514.400024</v>
      </c>
      <c r="C3076" s="125">
        <f t="shared" si="188"/>
        <v>-2.573967558420942E-2</v>
      </c>
      <c r="D3076" s="128">
        <f t="shared" si="189"/>
        <v>-25739.675584209421</v>
      </c>
      <c r="E3076" s="128" t="e">
        <f t="shared" ca="1" si="190"/>
        <v>#DIV/0!</v>
      </c>
      <c r="F3076" s="128" t="e">
        <f t="shared" ca="1" si="191"/>
        <v>#DIV/0!</v>
      </c>
    </row>
    <row r="3077" spans="1:6" x14ac:dyDescent="0.3">
      <c r="A3077" s="73">
        <v>39379</v>
      </c>
      <c r="B3077" s="130">
        <v>1515.880005</v>
      </c>
      <c r="C3077" s="125">
        <f t="shared" si="188"/>
        <v>-2.9818151301929885E-2</v>
      </c>
      <c r="D3077" s="128">
        <f t="shared" si="189"/>
        <v>-29818.151301929884</v>
      </c>
      <c r="E3077" s="128" t="e">
        <f t="shared" ca="1" si="190"/>
        <v>#DIV/0!</v>
      </c>
      <c r="F3077" s="128" t="e">
        <f t="shared" ca="1" si="191"/>
        <v>#DIV/0!</v>
      </c>
    </row>
    <row r="3078" spans="1:6" x14ac:dyDescent="0.3">
      <c r="A3078" s="73">
        <v>39378</v>
      </c>
      <c r="B3078" s="130">
        <v>1519.589966</v>
      </c>
      <c r="C3078" s="125">
        <f t="shared" si="188"/>
        <v>-2.9109067694075619E-2</v>
      </c>
      <c r="D3078" s="128">
        <f t="shared" si="189"/>
        <v>-29109.06769407562</v>
      </c>
      <c r="E3078" s="128" t="e">
        <f t="shared" ca="1" si="190"/>
        <v>#DIV/0!</v>
      </c>
      <c r="F3078" s="128" t="e">
        <f t="shared" ca="1" si="191"/>
        <v>#DIV/0!</v>
      </c>
    </row>
    <row r="3079" spans="1:6" x14ac:dyDescent="0.3">
      <c r="A3079" s="73">
        <v>39377</v>
      </c>
      <c r="B3079" s="130">
        <v>1506.329956</v>
      </c>
      <c r="C3079" s="125">
        <f t="shared" si="188"/>
        <v>-2.9789126042279013E-2</v>
      </c>
      <c r="D3079" s="128">
        <f t="shared" si="189"/>
        <v>-29789.126042279011</v>
      </c>
      <c r="E3079" s="128" t="e">
        <f t="shared" ca="1" si="190"/>
        <v>#DIV/0!</v>
      </c>
      <c r="F3079" s="128" t="e">
        <f t="shared" ca="1" si="191"/>
        <v>#DIV/0!</v>
      </c>
    </row>
    <row r="3080" spans="1:6" x14ac:dyDescent="0.3">
      <c r="A3080" s="73">
        <v>39374</v>
      </c>
      <c r="B3080" s="130">
        <v>1500.630005</v>
      </c>
      <c r="C3080" s="125">
        <f t="shared" ref="C3080:C3143" si="192">B3080/B3090-1</f>
        <v>-3.6569291176340335E-2</v>
      </c>
      <c r="D3080" s="128">
        <f t="shared" ref="D3080:D3143" si="193">C3080*$B$5</f>
        <v>-36569.291176340332</v>
      </c>
      <c r="E3080" s="128" t="e">
        <f t="shared" ref="E3080:E3143" ca="1" si="194">_xlfn.PERCENTILE.INC(OFFSET(D3080,0,0,Window),1-VaRLevel)</f>
        <v>#DIV/0!</v>
      </c>
      <c r="F3080" s="128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0">
        <v>1540.079956</v>
      </c>
      <c r="C3081" s="125">
        <f t="shared" si="192"/>
        <v>-1.7889152866292779E-3</v>
      </c>
      <c r="D3081" s="128">
        <f t="shared" si="193"/>
        <v>-1788.9152866292779</v>
      </c>
      <c r="E3081" s="128" t="e">
        <f t="shared" ca="1" si="194"/>
        <v>#DIV/0!</v>
      </c>
      <c r="F3081" s="128" t="e">
        <f t="shared" ca="1" si="195"/>
        <v>#DIV/0!</v>
      </c>
    </row>
    <row r="3082" spans="1:6" x14ac:dyDescent="0.3">
      <c r="A3082" s="73">
        <v>39372</v>
      </c>
      <c r="B3082" s="130">
        <v>1541.23999</v>
      </c>
      <c r="C3082" s="125">
        <f t="shared" si="192"/>
        <v>1.0717295100894919E-3</v>
      </c>
      <c r="D3082" s="128">
        <f t="shared" si="193"/>
        <v>1071.7295100894919</v>
      </c>
      <c r="E3082" s="128" t="e">
        <f t="shared" ca="1" si="194"/>
        <v>#DIV/0!</v>
      </c>
      <c r="F3082" s="128" t="e">
        <f t="shared" ca="1" si="195"/>
        <v>#DIV/0!</v>
      </c>
    </row>
    <row r="3083" spans="1:6" x14ac:dyDescent="0.3">
      <c r="A3083" s="73">
        <v>39371</v>
      </c>
      <c r="B3083" s="130">
        <v>1538.530029</v>
      </c>
      <c r="C3083" s="125">
        <f t="shared" si="192"/>
        <v>-5.2371775885726723E-3</v>
      </c>
      <c r="D3083" s="128">
        <f t="shared" si="193"/>
        <v>-5237.177588572672</v>
      </c>
      <c r="E3083" s="128" t="e">
        <f t="shared" ca="1" si="194"/>
        <v>#DIV/0!</v>
      </c>
      <c r="F3083" s="128" t="e">
        <f t="shared" ca="1" si="195"/>
        <v>#DIV/0!</v>
      </c>
    </row>
    <row r="3084" spans="1:6" x14ac:dyDescent="0.3">
      <c r="A3084" s="73">
        <v>39370</v>
      </c>
      <c r="B3084" s="130">
        <v>1548.709961</v>
      </c>
      <c r="C3084" s="125">
        <f t="shared" si="192"/>
        <v>1.0794303688994589E-3</v>
      </c>
      <c r="D3084" s="128">
        <f t="shared" si="193"/>
        <v>1079.4303688994589</v>
      </c>
      <c r="E3084" s="128" t="e">
        <f t="shared" ca="1" si="194"/>
        <v>#DIV/0!</v>
      </c>
      <c r="F3084" s="128" t="e">
        <f t="shared" ca="1" si="195"/>
        <v>#DIV/0!</v>
      </c>
    </row>
    <row r="3085" spans="1:6" x14ac:dyDescent="0.3">
      <c r="A3085" s="73">
        <v>39367</v>
      </c>
      <c r="B3085" s="130">
        <v>1561.8000489999999</v>
      </c>
      <c r="C3085" s="125">
        <f t="shared" si="192"/>
        <v>2.2957294252497151E-2</v>
      </c>
      <c r="D3085" s="128">
        <f t="shared" si="193"/>
        <v>22957.294252497151</v>
      </c>
      <c r="E3085" s="128" t="e">
        <f t="shared" ca="1" si="194"/>
        <v>#DIV/0!</v>
      </c>
      <c r="F3085" s="128" t="e">
        <f t="shared" ca="1" si="195"/>
        <v>#DIV/0!</v>
      </c>
    </row>
    <row r="3086" spans="1:6" x14ac:dyDescent="0.3">
      <c r="A3086" s="73">
        <v>39366</v>
      </c>
      <c r="B3086" s="130">
        <v>1554.410034</v>
      </c>
      <c r="C3086" s="125">
        <f t="shared" si="192"/>
        <v>1.5038742131153748E-2</v>
      </c>
      <c r="D3086" s="128">
        <f t="shared" si="193"/>
        <v>15038.742131153749</v>
      </c>
      <c r="E3086" s="128" t="e">
        <f t="shared" ca="1" si="194"/>
        <v>#DIV/0!</v>
      </c>
      <c r="F3086" s="128" t="e">
        <f t="shared" ca="1" si="195"/>
        <v>#DIV/0!</v>
      </c>
    </row>
    <row r="3087" spans="1:6" x14ac:dyDescent="0.3">
      <c r="A3087" s="73">
        <v>39365</v>
      </c>
      <c r="B3087" s="130">
        <v>1562.469971</v>
      </c>
      <c r="C3087" s="125">
        <f t="shared" si="192"/>
        <v>2.4288344148701846E-2</v>
      </c>
      <c r="D3087" s="128">
        <f t="shared" si="193"/>
        <v>24288.344148701846</v>
      </c>
      <c r="E3087" s="128" t="e">
        <f t="shared" ca="1" si="194"/>
        <v>#DIV/0!</v>
      </c>
      <c r="F3087" s="128" t="e">
        <f t="shared" ca="1" si="195"/>
        <v>#DIV/0!</v>
      </c>
    </row>
    <row r="3088" spans="1:6" x14ac:dyDescent="0.3">
      <c r="A3088" s="73">
        <v>39364</v>
      </c>
      <c r="B3088" s="130">
        <v>1565.150024</v>
      </c>
      <c r="C3088" s="125">
        <f t="shared" si="192"/>
        <v>3.1597514010784922E-2</v>
      </c>
      <c r="D3088" s="128">
        <f t="shared" si="193"/>
        <v>31597.514010784922</v>
      </c>
      <c r="E3088" s="128" t="e">
        <f t="shared" ca="1" si="194"/>
        <v>#DIV/0!</v>
      </c>
      <c r="F3088" s="128" t="e">
        <f t="shared" ca="1" si="195"/>
        <v>#DIV/0!</v>
      </c>
    </row>
    <row r="3089" spans="1:6" x14ac:dyDescent="0.3">
      <c r="A3089" s="73">
        <v>39363</v>
      </c>
      <c r="B3089" s="130">
        <v>1552.579956</v>
      </c>
      <c r="C3089" s="125">
        <f t="shared" si="192"/>
        <v>2.296190788825303E-2</v>
      </c>
      <c r="D3089" s="128">
        <f t="shared" si="193"/>
        <v>22961.90788825303</v>
      </c>
      <c r="E3089" s="128" t="e">
        <f t="shared" ca="1" si="194"/>
        <v>#DIV/0!</v>
      </c>
      <c r="F3089" s="128" t="e">
        <f t="shared" ca="1" si="195"/>
        <v>#DIV/0!</v>
      </c>
    </row>
    <row r="3090" spans="1:6" x14ac:dyDescent="0.3">
      <c r="A3090" s="73">
        <v>39360</v>
      </c>
      <c r="B3090" s="130">
        <v>1557.589966</v>
      </c>
      <c r="C3090" s="125">
        <f t="shared" si="192"/>
        <v>2.0868403080452236E-2</v>
      </c>
      <c r="D3090" s="128">
        <f t="shared" si="193"/>
        <v>20868.403080452237</v>
      </c>
      <c r="E3090" s="128" t="e">
        <f t="shared" ca="1" si="194"/>
        <v>#DIV/0!</v>
      </c>
      <c r="F3090" s="128" t="e">
        <f t="shared" ca="1" si="195"/>
        <v>#DIV/0!</v>
      </c>
    </row>
    <row r="3091" spans="1:6" x14ac:dyDescent="0.3">
      <c r="A3091" s="73">
        <v>39359</v>
      </c>
      <c r="B3091" s="130">
        <v>1542.839966</v>
      </c>
      <c r="C3091" s="125">
        <f t="shared" si="192"/>
        <v>1.5861706008230447E-2</v>
      </c>
      <c r="D3091" s="128">
        <f t="shared" si="193"/>
        <v>15861.706008230447</v>
      </c>
      <c r="E3091" s="128" t="e">
        <f t="shared" ca="1" si="194"/>
        <v>#DIV/0!</v>
      </c>
      <c r="F3091" s="128" t="e">
        <f t="shared" ca="1" si="195"/>
        <v>#DIV/0!</v>
      </c>
    </row>
    <row r="3092" spans="1:6" x14ac:dyDescent="0.3">
      <c r="A3092" s="73">
        <v>39358</v>
      </c>
      <c r="B3092" s="130">
        <v>1539.589966</v>
      </c>
      <c r="C3092" s="125">
        <f t="shared" si="192"/>
        <v>6.9062979795802004E-3</v>
      </c>
      <c r="D3092" s="128">
        <f t="shared" si="193"/>
        <v>6906.2979795802003</v>
      </c>
      <c r="E3092" s="128" t="e">
        <f t="shared" ca="1" si="194"/>
        <v>#DIV/0!</v>
      </c>
      <c r="F3092" s="128" t="e">
        <f t="shared" ca="1" si="195"/>
        <v>#DIV/0!</v>
      </c>
    </row>
    <row r="3093" spans="1:6" x14ac:dyDescent="0.3">
      <c r="A3093" s="73">
        <v>39357</v>
      </c>
      <c r="B3093" s="130">
        <v>1546.630005</v>
      </c>
      <c r="C3093" s="125">
        <f t="shared" si="192"/>
        <v>1.7667014625575073E-2</v>
      </c>
      <c r="D3093" s="128">
        <f t="shared" si="193"/>
        <v>17667.014625575073</v>
      </c>
      <c r="E3093" s="128" t="e">
        <f t="shared" ca="1" si="194"/>
        <v>#DIV/0!</v>
      </c>
      <c r="F3093" s="128" t="e">
        <f t="shared" ca="1" si="195"/>
        <v>#DIV/0!</v>
      </c>
    </row>
    <row r="3094" spans="1:6" x14ac:dyDescent="0.3">
      <c r="A3094" s="73">
        <v>39356</v>
      </c>
      <c r="B3094" s="130">
        <v>1547.040039</v>
      </c>
      <c r="C3094" s="125">
        <f t="shared" si="192"/>
        <v>4.7668718962483148E-2</v>
      </c>
      <c r="D3094" s="128">
        <f t="shared" si="193"/>
        <v>47668.718962483144</v>
      </c>
      <c r="E3094" s="128" t="e">
        <f t="shared" ca="1" si="194"/>
        <v>#DIV/0!</v>
      </c>
      <c r="F3094" s="128" t="e">
        <f t="shared" ca="1" si="195"/>
        <v>#DIV/0!</v>
      </c>
    </row>
    <row r="3095" spans="1:6" x14ac:dyDescent="0.3">
      <c r="A3095" s="73">
        <v>39353</v>
      </c>
      <c r="B3095" s="130">
        <v>1526.75</v>
      </c>
      <c r="C3095" s="125">
        <f t="shared" si="192"/>
        <v>2.863399023075619E-2</v>
      </c>
      <c r="D3095" s="128">
        <f t="shared" si="193"/>
        <v>28633.99023075619</v>
      </c>
      <c r="E3095" s="128" t="e">
        <f t="shared" ca="1" si="194"/>
        <v>#DIV/0!</v>
      </c>
      <c r="F3095" s="128" t="e">
        <f t="shared" ca="1" si="195"/>
        <v>#DIV/0!</v>
      </c>
    </row>
    <row r="3096" spans="1:6" x14ac:dyDescent="0.3">
      <c r="A3096" s="73">
        <v>39352</v>
      </c>
      <c r="B3096" s="130">
        <v>1531.380005</v>
      </c>
      <c r="C3096" s="125">
        <f t="shared" si="192"/>
        <v>3.19620307733679E-2</v>
      </c>
      <c r="D3096" s="128">
        <f t="shared" si="193"/>
        <v>31962.0307733679</v>
      </c>
      <c r="E3096" s="128" t="e">
        <f t="shared" ca="1" si="194"/>
        <v>#DIV/0!</v>
      </c>
      <c r="F3096" s="128" t="e">
        <f t="shared" ca="1" si="195"/>
        <v>#DIV/0!</v>
      </c>
    </row>
    <row r="3097" spans="1:6" x14ac:dyDescent="0.3">
      <c r="A3097" s="73">
        <v>39351</v>
      </c>
      <c r="B3097" s="130">
        <v>1525.420044</v>
      </c>
      <c r="C3097" s="125">
        <f t="shared" si="192"/>
        <v>3.6600602653350522E-2</v>
      </c>
      <c r="D3097" s="128">
        <f t="shared" si="193"/>
        <v>36600.602653350521</v>
      </c>
      <c r="E3097" s="128" t="e">
        <f t="shared" ca="1" si="194"/>
        <v>#DIV/0!</v>
      </c>
      <c r="F3097" s="128" t="e">
        <f t="shared" ca="1" si="195"/>
        <v>#DIV/0!</v>
      </c>
    </row>
    <row r="3098" spans="1:6" x14ac:dyDescent="0.3">
      <c r="A3098" s="73">
        <v>39350</v>
      </c>
      <c r="B3098" s="130">
        <v>1517.209961</v>
      </c>
      <c r="C3098" s="125">
        <f t="shared" si="192"/>
        <v>3.1070528043483314E-2</v>
      </c>
      <c r="D3098" s="128">
        <f t="shared" si="193"/>
        <v>31070.528043483315</v>
      </c>
      <c r="E3098" s="128" t="e">
        <f t="shared" ca="1" si="194"/>
        <v>#DIV/0!</v>
      </c>
      <c r="F3098" s="128" t="e">
        <f t="shared" ca="1" si="195"/>
        <v>#DIV/0!</v>
      </c>
    </row>
    <row r="3099" spans="1:6" x14ac:dyDescent="0.3">
      <c r="A3099" s="73">
        <v>39349</v>
      </c>
      <c r="B3099" s="130">
        <v>1517.7299800000001</v>
      </c>
      <c r="C3099" s="125">
        <f t="shared" si="192"/>
        <v>4.548462576892387E-2</v>
      </c>
      <c r="D3099" s="128">
        <f t="shared" si="193"/>
        <v>45484.62576892387</v>
      </c>
      <c r="E3099" s="128" t="e">
        <f t="shared" ca="1" si="194"/>
        <v>#DIV/0!</v>
      </c>
      <c r="F3099" s="128" t="e">
        <f t="shared" ca="1" si="195"/>
        <v>#DIV/0!</v>
      </c>
    </row>
    <row r="3100" spans="1:6" x14ac:dyDescent="0.3">
      <c r="A3100" s="73">
        <v>39346</v>
      </c>
      <c r="B3100" s="130">
        <v>1525.75</v>
      </c>
      <c r="C3100" s="125">
        <f t="shared" si="192"/>
        <v>4.9671458543633529E-2</v>
      </c>
      <c r="D3100" s="128">
        <f t="shared" si="193"/>
        <v>49671.458543633526</v>
      </c>
      <c r="E3100" s="128" t="e">
        <f t="shared" ca="1" si="194"/>
        <v>#DIV/0!</v>
      </c>
      <c r="F3100" s="128" t="e">
        <f t="shared" ca="1" si="195"/>
        <v>#DIV/0!</v>
      </c>
    </row>
    <row r="3101" spans="1:6" x14ac:dyDescent="0.3">
      <c r="A3101" s="73">
        <v>39345</v>
      </c>
      <c r="B3101" s="130">
        <v>1518.75</v>
      </c>
      <c r="C3101" s="125">
        <f t="shared" si="192"/>
        <v>2.7188765796050562E-2</v>
      </c>
      <c r="D3101" s="128">
        <f t="shared" si="193"/>
        <v>27188.765796050564</v>
      </c>
      <c r="E3101" s="128" t="e">
        <f t="shared" ca="1" si="194"/>
        <v>#DIV/0!</v>
      </c>
      <c r="F3101" s="128" t="e">
        <f t="shared" ca="1" si="195"/>
        <v>#DIV/0!</v>
      </c>
    </row>
    <row r="3102" spans="1:6" x14ac:dyDescent="0.3">
      <c r="A3102" s="73">
        <v>39344</v>
      </c>
      <c r="B3102" s="130">
        <v>1529.030029</v>
      </c>
      <c r="C3102" s="125">
        <f t="shared" si="192"/>
        <v>3.8538595315457336E-2</v>
      </c>
      <c r="D3102" s="128">
        <f t="shared" si="193"/>
        <v>38538.595315457336</v>
      </c>
      <c r="E3102" s="128" t="e">
        <f t="shared" ca="1" si="194"/>
        <v>#DIV/0!</v>
      </c>
      <c r="F3102" s="128" t="e">
        <f t="shared" ca="1" si="195"/>
        <v>#DIV/0!</v>
      </c>
    </row>
    <row r="3103" spans="1:6" x14ac:dyDescent="0.3">
      <c r="A3103" s="73">
        <v>39343</v>
      </c>
      <c r="B3103" s="130">
        <v>1519.780029</v>
      </c>
      <c r="C3103" s="125">
        <f t="shared" si="192"/>
        <v>2.0383762876230005E-2</v>
      </c>
      <c r="D3103" s="128">
        <f t="shared" si="193"/>
        <v>20383.762876230005</v>
      </c>
      <c r="E3103" s="128" t="e">
        <f t="shared" ca="1" si="194"/>
        <v>#DIV/0!</v>
      </c>
      <c r="F3103" s="128" t="e">
        <f t="shared" ca="1" si="195"/>
        <v>#DIV/0!</v>
      </c>
    </row>
    <row r="3104" spans="1:6" x14ac:dyDescent="0.3">
      <c r="A3104" s="73">
        <v>39342</v>
      </c>
      <c r="B3104" s="130">
        <v>1476.650024</v>
      </c>
      <c r="C3104" s="125">
        <f t="shared" si="192"/>
        <v>1.8046486190859135E-3</v>
      </c>
      <c r="D3104" s="128">
        <f t="shared" si="193"/>
        <v>1804.6486190859134</v>
      </c>
      <c r="E3104" s="128" t="e">
        <f t="shared" ca="1" si="194"/>
        <v>#DIV/0!</v>
      </c>
      <c r="F3104" s="128" t="e">
        <f t="shared" ca="1" si="195"/>
        <v>#DIV/0!</v>
      </c>
    </row>
    <row r="3105" spans="1:6" x14ac:dyDescent="0.3">
      <c r="A3105" s="73">
        <v>39339</v>
      </c>
      <c r="B3105" s="130">
        <v>1484.25</v>
      </c>
      <c r="C3105" s="125">
        <f t="shared" si="192"/>
        <v>1.8255525867955757E-2</v>
      </c>
      <c r="D3105" s="128">
        <f t="shared" si="193"/>
        <v>18255.525867955759</v>
      </c>
      <c r="E3105" s="128" t="e">
        <f t="shared" ca="1" si="194"/>
        <v>#DIV/0!</v>
      </c>
      <c r="F3105" s="128" t="e">
        <f t="shared" ca="1" si="195"/>
        <v>#DIV/0!</v>
      </c>
    </row>
    <row r="3106" spans="1:6" x14ac:dyDescent="0.3">
      <c r="A3106" s="73">
        <v>39338</v>
      </c>
      <c r="B3106" s="130">
        <v>1483.9499510000001</v>
      </c>
      <c r="C3106" s="125">
        <f t="shared" si="192"/>
        <v>1.3793204392843039E-2</v>
      </c>
      <c r="D3106" s="128">
        <f t="shared" si="193"/>
        <v>13793.204392843039</v>
      </c>
      <c r="E3106" s="128" t="e">
        <f t="shared" ca="1" si="194"/>
        <v>#DIV/0!</v>
      </c>
      <c r="F3106" s="128" t="e">
        <f t="shared" ca="1" si="195"/>
        <v>#DIV/0!</v>
      </c>
    </row>
    <row r="3107" spans="1:6" x14ac:dyDescent="0.3">
      <c r="A3107" s="73">
        <v>39337</v>
      </c>
      <c r="B3107" s="130">
        <v>1471.5600589999999</v>
      </c>
      <c r="C3107" s="125">
        <f t="shared" si="192"/>
        <v>2.7367473547510457E-2</v>
      </c>
      <c r="D3107" s="128">
        <f t="shared" si="193"/>
        <v>27367.473547510457</v>
      </c>
      <c r="E3107" s="128" t="e">
        <f t="shared" ca="1" si="194"/>
        <v>#DIV/0!</v>
      </c>
      <c r="F3107" s="128" t="e">
        <f t="shared" ca="1" si="195"/>
        <v>#DIV/0!</v>
      </c>
    </row>
    <row r="3108" spans="1:6" x14ac:dyDescent="0.3">
      <c r="A3108" s="73">
        <v>39336</v>
      </c>
      <c r="B3108" s="130">
        <v>1471.48999</v>
      </c>
      <c r="C3108" s="125">
        <f t="shared" si="192"/>
        <v>3.2042425125851093E-3</v>
      </c>
      <c r="D3108" s="128">
        <f t="shared" si="193"/>
        <v>3204.2425125851091</v>
      </c>
      <c r="E3108" s="128" t="e">
        <f t="shared" ca="1" si="194"/>
        <v>#DIV/0!</v>
      </c>
      <c r="F3108" s="128" t="e">
        <f t="shared" ca="1" si="195"/>
        <v>#DIV/0!</v>
      </c>
    </row>
    <row r="3109" spans="1:6" x14ac:dyDescent="0.3">
      <c r="A3109" s="73">
        <v>39335</v>
      </c>
      <c r="B3109" s="130">
        <v>1451.6999510000001</v>
      </c>
      <c r="C3109" s="125">
        <f t="shared" si="192"/>
        <v>-1.8703937550119121E-2</v>
      </c>
      <c r="D3109" s="128">
        <f t="shared" si="193"/>
        <v>-18703.937550119121</v>
      </c>
      <c r="E3109" s="128" t="e">
        <f t="shared" ca="1" si="194"/>
        <v>#DIV/0!</v>
      </c>
      <c r="F3109" s="128" t="e">
        <f t="shared" ca="1" si="195"/>
        <v>#DIV/0!</v>
      </c>
    </row>
    <row r="3110" spans="1:6" x14ac:dyDescent="0.3">
      <c r="A3110" s="73">
        <v>39332</v>
      </c>
      <c r="B3110" s="130">
        <v>1453.5500489999999</v>
      </c>
      <c r="C3110" s="125">
        <f t="shared" si="192"/>
        <v>-6.1196246153846223E-3</v>
      </c>
      <c r="D3110" s="128">
        <f t="shared" si="193"/>
        <v>-6119.6246153846223</v>
      </c>
      <c r="E3110" s="128" t="e">
        <f t="shared" ca="1" si="194"/>
        <v>#DIV/0!</v>
      </c>
      <c r="F3110" s="128" t="e">
        <f t="shared" ca="1" si="195"/>
        <v>#DIV/0!</v>
      </c>
    </row>
    <row r="3111" spans="1:6" x14ac:dyDescent="0.3">
      <c r="A3111" s="73">
        <v>39331</v>
      </c>
      <c r="B3111" s="130">
        <v>1478.5500489999999</v>
      </c>
      <c r="C3111" s="125">
        <f t="shared" si="192"/>
        <v>9.8903082052610447E-3</v>
      </c>
      <c r="D3111" s="128">
        <f t="shared" si="193"/>
        <v>9890.3082052610443</v>
      </c>
      <c r="E3111" s="128" t="e">
        <f t="shared" ca="1" si="194"/>
        <v>#DIV/0!</v>
      </c>
      <c r="F3111" s="128" t="e">
        <f t="shared" ca="1" si="195"/>
        <v>#DIV/0!</v>
      </c>
    </row>
    <row r="3112" spans="1:6" x14ac:dyDescent="0.3">
      <c r="A3112" s="73">
        <v>39330</v>
      </c>
      <c r="B3112" s="130">
        <v>1472.290039</v>
      </c>
      <c r="C3112" s="125">
        <f t="shared" si="192"/>
        <v>1.7393197583452702E-2</v>
      </c>
      <c r="D3112" s="128">
        <f t="shared" si="193"/>
        <v>17393.1975834527</v>
      </c>
      <c r="E3112" s="128" t="e">
        <f t="shared" ca="1" si="194"/>
        <v>#DIV/0!</v>
      </c>
      <c r="F3112" s="128" t="e">
        <f t="shared" ca="1" si="195"/>
        <v>#DIV/0!</v>
      </c>
    </row>
    <row r="3113" spans="1:6" x14ac:dyDescent="0.3">
      <c r="A3113" s="73">
        <v>39329</v>
      </c>
      <c r="B3113" s="130">
        <v>1489.420044</v>
      </c>
      <c r="C3113" s="125">
        <f t="shared" si="192"/>
        <v>3.0348305844096091E-2</v>
      </c>
      <c r="D3113" s="128">
        <f t="shared" si="193"/>
        <v>30348.305844096092</v>
      </c>
      <c r="E3113" s="128" t="e">
        <f t="shared" ca="1" si="194"/>
        <v>#DIV/0!</v>
      </c>
      <c r="F3113" s="128" t="e">
        <f t="shared" ca="1" si="195"/>
        <v>#DIV/0!</v>
      </c>
    </row>
    <row r="3114" spans="1:6" x14ac:dyDescent="0.3">
      <c r="A3114" s="73">
        <v>39325</v>
      </c>
      <c r="B3114" s="130">
        <v>1473.98999</v>
      </c>
      <c r="C3114" s="125">
        <f t="shared" si="192"/>
        <v>1.9399179872298777E-2</v>
      </c>
      <c r="D3114" s="128">
        <f t="shared" si="193"/>
        <v>19399.179872298777</v>
      </c>
      <c r="E3114" s="128" t="e">
        <f t="shared" ca="1" si="194"/>
        <v>#DIV/0!</v>
      </c>
      <c r="F3114" s="128" t="e">
        <f t="shared" ca="1" si="195"/>
        <v>#DIV/0!</v>
      </c>
    </row>
    <row r="3115" spans="1:6" x14ac:dyDescent="0.3">
      <c r="A3115" s="73">
        <v>39324</v>
      </c>
      <c r="B3115" s="130">
        <v>1457.6400149999999</v>
      </c>
      <c r="C3115" s="125">
        <f t="shared" si="192"/>
        <v>3.2856926274108744E-2</v>
      </c>
      <c r="D3115" s="128">
        <f t="shared" si="193"/>
        <v>32856.926274108744</v>
      </c>
      <c r="E3115" s="128" t="e">
        <f t="shared" ca="1" si="194"/>
        <v>#DIV/0!</v>
      </c>
      <c r="F3115" s="128" t="e">
        <f t="shared" ca="1" si="195"/>
        <v>#DIV/0!</v>
      </c>
    </row>
    <row r="3116" spans="1:6" x14ac:dyDescent="0.3">
      <c r="A3116" s="73">
        <v>39323</v>
      </c>
      <c r="B3116" s="130">
        <v>1463.76001</v>
      </c>
      <c r="C3116" s="125">
        <f t="shared" si="192"/>
        <v>4.0563063188732595E-2</v>
      </c>
      <c r="D3116" s="128">
        <f t="shared" si="193"/>
        <v>40563.063188732594</v>
      </c>
      <c r="E3116" s="128" t="e">
        <f t="shared" ca="1" si="194"/>
        <v>#DIV/0!</v>
      </c>
      <c r="F3116" s="128" t="e">
        <f t="shared" ca="1" si="195"/>
        <v>#DIV/0!</v>
      </c>
    </row>
    <row r="3117" spans="1:6" x14ac:dyDescent="0.3">
      <c r="A3117" s="73">
        <v>39322</v>
      </c>
      <c r="B3117" s="130">
        <v>1432.3599850000001</v>
      </c>
      <c r="C3117" s="125">
        <f t="shared" si="192"/>
        <v>4.0797635123370757E-3</v>
      </c>
      <c r="D3117" s="128">
        <f t="shared" si="193"/>
        <v>4079.7635123370756</v>
      </c>
      <c r="E3117" s="128" t="e">
        <f t="shared" ca="1" si="194"/>
        <v>#DIV/0!</v>
      </c>
      <c r="F3117" s="128" t="e">
        <f t="shared" ca="1" si="195"/>
        <v>#DIV/0!</v>
      </c>
    </row>
    <row r="3118" spans="1:6" x14ac:dyDescent="0.3">
      <c r="A3118" s="73">
        <v>39321</v>
      </c>
      <c r="B3118" s="130">
        <v>1466.790039</v>
      </c>
      <c r="C3118" s="125">
        <f t="shared" si="192"/>
        <v>9.5462892519637688E-3</v>
      </c>
      <c r="D3118" s="128">
        <f t="shared" si="193"/>
        <v>9546.289251963768</v>
      </c>
      <c r="E3118" s="128" t="e">
        <f t="shared" ca="1" si="194"/>
        <v>#DIV/0!</v>
      </c>
      <c r="F3118" s="128" t="e">
        <f t="shared" ca="1" si="195"/>
        <v>#DIV/0!</v>
      </c>
    </row>
    <row r="3119" spans="1:6" x14ac:dyDescent="0.3">
      <c r="A3119" s="73">
        <v>39318</v>
      </c>
      <c r="B3119" s="130">
        <v>1479.369995</v>
      </c>
      <c r="C3119" s="125">
        <f t="shared" si="192"/>
        <v>1.7700379553737156E-2</v>
      </c>
      <c r="D3119" s="128">
        <f t="shared" si="193"/>
        <v>17700.379553737155</v>
      </c>
      <c r="E3119" s="128" t="e">
        <f t="shared" ca="1" si="194"/>
        <v>#DIV/0!</v>
      </c>
      <c r="F3119" s="128" t="e">
        <f t="shared" ca="1" si="195"/>
        <v>#DIV/0!</v>
      </c>
    </row>
    <row r="3120" spans="1:6" x14ac:dyDescent="0.3">
      <c r="A3120" s="73">
        <v>39317</v>
      </c>
      <c r="B3120" s="130">
        <v>1462.5</v>
      </c>
      <c r="C3120" s="125">
        <f t="shared" si="192"/>
        <v>6.4758784522498392E-3</v>
      </c>
      <c r="D3120" s="128">
        <f t="shared" si="193"/>
        <v>6475.878452249839</v>
      </c>
      <c r="E3120" s="128" t="e">
        <f t="shared" ca="1" si="194"/>
        <v>#DIV/0!</v>
      </c>
      <c r="F3120" s="128" t="e">
        <f t="shared" ca="1" si="195"/>
        <v>#DIV/0!</v>
      </c>
    </row>
    <row r="3121" spans="1:6" x14ac:dyDescent="0.3">
      <c r="A3121" s="73">
        <v>39316</v>
      </c>
      <c r="B3121" s="130">
        <v>1464.0699460000001</v>
      </c>
      <c r="C3121" s="125">
        <f t="shared" si="192"/>
        <v>-2.2317373887754677E-2</v>
      </c>
      <c r="D3121" s="128">
        <f t="shared" si="193"/>
        <v>-22317.373887754678</v>
      </c>
      <c r="E3121" s="128" t="e">
        <f t="shared" ca="1" si="194"/>
        <v>#DIV/0!</v>
      </c>
      <c r="F3121" s="128" t="e">
        <f t="shared" ca="1" si="195"/>
        <v>#DIV/0!</v>
      </c>
    </row>
    <row r="3122" spans="1:6" x14ac:dyDescent="0.3">
      <c r="A3122" s="73">
        <v>39315</v>
      </c>
      <c r="B3122" s="130">
        <v>1447.119995</v>
      </c>
      <c r="C3122" s="125">
        <f t="shared" si="192"/>
        <v>-2.0037764206562447E-2</v>
      </c>
      <c r="D3122" s="128">
        <f t="shared" si="193"/>
        <v>-20037.764206562446</v>
      </c>
      <c r="E3122" s="128" t="e">
        <f t="shared" ca="1" si="194"/>
        <v>#DIV/0!</v>
      </c>
      <c r="F3122" s="128" t="e">
        <f t="shared" ca="1" si="195"/>
        <v>#DIV/0!</v>
      </c>
    </row>
    <row r="3123" spans="1:6" x14ac:dyDescent="0.3">
      <c r="A3123" s="73">
        <v>39314</v>
      </c>
      <c r="B3123" s="130">
        <v>1445.5500489999999</v>
      </c>
      <c r="C3123" s="125">
        <f t="shared" si="192"/>
        <v>-1.5071504041680894E-2</v>
      </c>
      <c r="D3123" s="128">
        <f t="shared" si="193"/>
        <v>-15071.504041680895</v>
      </c>
      <c r="E3123" s="128" t="e">
        <f t="shared" ca="1" si="194"/>
        <v>#DIV/0!</v>
      </c>
      <c r="F3123" s="128" t="e">
        <f t="shared" ca="1" si="195"/>
        <v>#DIV/0!</v>
      </c>
    </row>
    <row r="3124" spans="1:6" x14ac:dyDescent="0.3">
      <c r="A3124" s="73">
        <v>39311</v>
      </c>
      <c r="B3124" s="130">
        <v>1445.9399410000001</v>
      </c>
      <c r="C3124" s="125">
        <f t="shared" si="192"/>
        <v>8.9876777453332668E-3</v>
      </c>
      <c r="D3124" s="128">
        <f t="shared" si="193"/>
        <v>8987.677745333267</v>
      </c>
      <c r="E3124" s="128" t="e">
        <f t="shared" ca="1" si="194"/>
        <v>#DIV/0!</v>
      </c>
      <c r="F3124" s="128" t="e">
        <f t="shared" ca="1" si="195"/>
        <v>#DIV/0!</v>
      </c>
    </row>
    <row r="3125" spans="1:6" x14ac:dyDescent="0.3">
      <c r="A3125" s="73">
        <v>39310</v>
      </c>
      <c r="B3125" s="130">
        <v>1411.2700199999999</v>
      </c>
      <c r="C3125" s="125">
        <f t="shared" si="192"/>
        <v>-4.1386994313247438E-2</v>
      </c>
      <c r="D3125" s="128">
        <f t="shared" si="193"/>
        <v>-41386.994313247436</v>
      </c>
      <c r="E3125" s="128" t="e">
        <f t="shared" ca="1" si="194"/>
        <v>#DIV/0!</v>
      </c>
      <c r="F3125" s="128" t="e">
        <f t="shared" ca="1" si="195"/>
        <v>#DIV/0!</v>
      </c>
    </row>
    <row r="3126" spans="1:6" x14ac:dyDescent="0.3">
      <c r="A3126" s="73">
        <v>39309</v>
      </c>
      <c r="B3126" s="130">
        <v>1406.6999510000001</v>
      </c>
      <c r="C3126" s="125">
        <f t="shared" si="192"/>
        <v>-4.0325898732285759E-2</v>
      </c>
      <c r="D3126" s="128">
        <f t="shared" si="193"/>
        <v>-40325.898732285757</v>
      </c>
      <c r="E3126" s="128" t="e">
        <f t="shared" ca="1" si="194"/>
        <v>#DIV/0!</v>
      </c>
      <c r="F3126" s="128" t="e">
        <f t="shared" ca="1" si="195"/>
        <v>#DIV/0!</v>
      </c>
    </row>
    <row r="3127" spans="1:6" x14ac:dyDescent="0.3">
      <c r="A3127" s="73">
        <v>39308</v>
      </c>
      <c r="B3127" s="130">
        <v>1426.540039</v>
      </c>
      <c r="C3127" s="125">
        <f t="shared" si="192"/>
        <v>-1.9742027668514739E-2</v>
      </c>
      <c r="D3127" s="128">
        <f t="shared" si="193"/>
        <v>-19742.02766851474</v>
      </c>
      <c r="E3127" s="128" t="e">
        <f t="shared" ca="1" si="194"/>
        <v>#DIV/0!</v>
      </c>
      <c r="F3127" s="128" t="e">
        <f t="shared" ca="1" si="195"/>
        <v>#DIV/0!</v>
      </c>
    </row>
    <row r="3128" spans="1:6" x14ac:dyDescent="0.3">
      <c r="A3128" s="73">
        <v>39307</v>
      </c>
      <c r="B3128" s="130">
        <v>1452.920044</v>
      </c>
      <c r="C3128" s="125">
        <f t="shared" si="192"/>
        <v>-1.4241025242928806E-2</v>
      </c>
      <c r="D3128" s="128">
        <f t="shared" si="193"/>
        <v>-14241.025242928807</v>
      </c>
      <c r="E3128" s="128" t="e">
        <f t="shared" ca="1" si="194"/>
        <v>#DIV/0!</v>
      </c>
      <c r="F3128" s="128" t="e">
        <f t="shared" ca="1" si="195"/>
        <v>#DIV/0!</v>
      </c>
    </row>
    <row r="3129" spans="1:6" x14ac:dyDescent="0.3">
      <c r="A3129" s="73">
        <v>39304</v>
      </c>
      <c r="B3129" s="130">
        <v>1453.6400149999999</v>
      </c>
      <c r="C3129" s="125">
        <f t="shared" si="192"/>
        <v>-3.6395600797413108E-3</v>
      </c>
      <c r="D3129" s="128">
        <f t="shared" si="193"/>
        <v>-3639.5600797413108</v>
      </c>
      <c r="E3129" s="128" t="e">
        <f t="shared" ca="1" si="194"/>
        <v>#DIV/0!</v>
      </c>
      <c r="F3129" s="128" t="e">
        <f t="shared" ca="1" si="195"/>
        <v>#DIV/0!</v>
      </c>
    </row>
    <row r="3130" spans="1:6" x14ac:dyDescent="0.3">
      <c r="A3130" s="73">
        <v>39303</v>
      </c>
      <c r="B3130" s="130">
        <v>1453.089966</v>
      </c>
      <c r="C3130" s="125">
        <f t="shared" si="192"/>
        <v>-1.994393004593531E-2</v>
      </c>
      <c r="D3130" s="128">
        <f t="shared" si="193"/>
        <v>-19943.930045935311</v>
      </c>
      <c r="E3130" s="128" t="e">
        <f t="shared" ca="1" si="194"/>
        <v>#DIV/0!</v>
      </c>
      <c r="F3130" s="128" t="e">
        <f t="shared" ca="1" si="195"/>
        <v>#DIV/0!</v>
      </c>
    </row>
    <row r="3131" spans="1:6" x14ac:dyDescent="0.3">
      <c r="A3131" s="73">
        <v>39302</v>
      </c>
      <c r="B3131" s="130">
        <v>1497.48999</v>
      </c>
      <c r="C3131" s="125">
        <f t="shared" si="192"/>
        <v>-1.3569667451447942E-2</v>
      </c>
      <c r="D3131" s="128">
        <f t="shared" si="193"/>
        <v>-13569.667451447942</v>
      </c>
      <c r="E3131" s="128" t="e">
        <f t="shared" ca="1" si="194"/>
        <v>#DIV/0!</v>
      </c>
      <c r="F3131" s="128" t="e">
        <f t="shared" ca="1" si="195"/>
        <v>#DIV/0!</v>
      </c>
    </row>
    <row r="3132" spans="1:6" x14ac:dyDescent="0.3">
      <c r="A3132" s="73">
        <v>39301</v>
      </c>
      <c r="B3132" s="130">
        <v>1476.709961</v>
      </c>
      <c r="C3132" s="125">
        <f t="shared" si="192"/>
        <v>-2.2719502537285163E-2</v>
      </c>
      <c r="D3132" s="128">
        <f t="shared" si="193"/>
        <v>-22719.502537285163</v>
      </c>
      <c r="E3132" s="128" t="e">
        <f t="shared" ca="1" si="194"/>
        <v>#DIV/0!</v>
      </c>
      <c r="F3132" s="128" t="e">
        <f t="shared" ca="1" si="195"/>
        <v>#DIV/0!</v>
      </c>
    </row>
    <row r="3133" spans="1:6" x14ac:dyDescent="0.3">
      <c r="A3133" s="73">
        <v>39300</v>
      </c>
      <c r="B3133" s="130">
        <v>1467.670044</v>
      </c>
      <c r="C3133" s="125">
        <f t="shared" si="192"/>
        <v>-4.7938079093817643E-2</v>
      </c>
      <c r="D3133" s="128">
        <f t="shared" si="193"/>
        <v>-47938.079093817643</v>
      </c>
      <c r="E3133" s="128" t="e">
        <f t="shared" ca="1" si="194"/>
        <v>#DIV/0!</v>
      </c>
      <c r="F3133" s="128" t="e">
        <f t="shared" ca="1" si="195"/>
        <v>#DIV/0!</v>
      </c>
    </row>
    <row r="3134" spans="1:6" x14ac:dyDescent="0.3">
      <c r="A3134" s="73">
        <v>39297</v>
      </c>
      <c r="B3134" s="130">
        <v>1433.0600589999999</v>
      </c>
      <c r="C3134" s="125">
        <f t="shared" si="192"/>
        <v>-6.5862667740501979E-2</v>
      </c>
      <c r="D3134" s="128">
        <f t="shared" si="193"/>
        <v>-65862.667740501973</v>
      </c>
      <c r="E3134" s="128" t="e">
        <f t="shared" ca="1" si="194"/>
        <v>#DIV/0!</v>
      </c>
      <c r="F3134" s="128" t="e">
        <f t="shared" ca="1" si="195"/>
        <v>#DIV/0!</v>
      </c>
    </row>
    <row r="3135" spans="1:6" x14ac:dyDescent="0.3">
      <c r="A3135" s="73">
        <v>39296</v>
      </c>
      <c r="B3135" s="130">
        <v>1472.1999510000001</v>
      </c>
      <c r="C3135" s="125">
        <f t="shared" si="192"/>
        <v>-5.2077167493880139E-2</v>
      </c>
      <c r="D3135" s="128">
        <f t="shared" si="193"/>
        <v>-52077.167493880137</v>
      </c>
      <c r="E3135" s="128" t="e">
        <f t="shared" ca="1" si="194"/>
        <v>#DIV/0!</v>
      </c>
      <c r="F3135" s="128" t="e">
        <f t="shared" ca="1" si="195"/>
        <v>#DIV/0!</v>
      </c>
    </row>
    <row r="3136" spans="1:6" x14ac:dyDescent="0.3">
      <c r="A3136" s="73">
        <v>39295</v>
      </c>
      <c r="B3136" s="130">
        <v>1465.8100589999999</v>
      </c>
      <c r="C3136" s="125">
        <f t="shared" si="192"/>
        <v>-5.1973575165190633E-2</v>
      </c>
      <c r="D3136" s="128">
        <f t="shared" si="193"/>
        <v>-51973.575165190632</v>
      </c>
      <c r="E3136" s="128" t="e">
        <f t="shared" ca="1" si="194"/>
        <v>#DIV/0!</v>
      </c>
      <c r="F3136" s="128" t="e">
        <f t="shared" ca="1" si="195"/>
        <v>#DIV/0!</v>
      </c>
    </row>
    <row r="3137" spans="1:6" x14ac:dyDescent="0.3">
      <c r="A3137" s="73">
        <v>39294</v>
      </c>
      <c r="B3137" s="130">
        <v>1455.2700199999999</v>
      </c>
      <c r="C3137" s="125">
        <f t="shared" si="192"/>
        <v>-6.0734347059560823E-2</v>
      </c>
      <c r="D3137" s="128">
        <f t="shared" si="193"/>
        <v>-60734.347059560823</v>
      </c>
      <c r="E3137" s="128" t="e">
        <f t="shared" ca="1" si="194"/>
        <v>#DIV/0!</v>
      </c>
      <c r="F3137" s="128" t="e">
        <f t="shared" ca="1" si="195"/>
        <v>#DIV/0!</v>
      </c>
    </row>
    <row r="3138" spans="1:6" x14ac:dyDescent="0.3">
      <c r="A3138" s="73">
        <v>39293</v>
      </c>
      <c r="B3138" s="130">
        <v>1473.910034</v>
      </c>
      <c r="C3138" s="125">
        <f t="shared" si="192"/>
        <v>-4.879574644024276E-2</v>
      </c>
      <c r="D3138" s="128">
        <f t="shared" si="193"/>
        <v>-48795.746440242758</v>
      </c>
      <c r="E3138" s="128" t="e">
        <f t="shared" ca="1" si="194"/>
        <v>#DIV/0!</v>
      </c>
      <c r="F3138" s="128" t="e">
        <f t="shared" ca="1" si="195"/>
        <v>#DIV/0!</v>
      </c>
    </row>
    <row r="3139" spans="1:6" x14ac:dyDescent="0.3">
      <c r="A3139" s="73">
        <v>39290</v>
      </c>
      <c r="B3139" s="130">
        <v>1458.9499510000001</v>
      </c>
      <c r="C3139" s="125">
        <f t="shared" si="192"/>
        <v>-6.0257680515297896E-2</v>
      </c>
      <c r="D3139" s="128">
        <f t="shared" si="193"/>
        <v>-60257.680515297892</v>
      </c>
      <c r="E3139" s="128" t="e">
        <f t="shared" ca="1" si="194"/>
        <v>#DIV/0!</v>
      </c>
      <c r="F3139" s="128" t="e">
        <f t="shared" ca="1" si="195"/>
        <v>#DIV/0!</v>
      </c>
    </row>
    <row r="3140" spans="1:6" x14ac:dyDescent="0.3">
      <c r="A3140" s="73">
        <v>39289</v>
      </c>
      <c r="B3140" s="130">
        <v>1482.660034</v>
      </c>
      <c r="C3140" s="125">
        <f t="shared" si="192"/>
        <v>-4.2023595696295324E-2</v>
      </c>
      <c r="D3140" s="128">
        <f t="shared" si="193"/>
        <v>-42023.595696295321</v>
      </c>
      <c r="E3140" s="128" t="e">
        <f t="shared" ca="1" si="194"/>
        <v>#DIV/0!</v>
      </c>
      <c r="F3140" s="128" t="e">
        <f t="shared" ca="1" si="195"/>
        <v>#DIV/0!</v>
      </c>
    </row>
    <row r="3141" spans="1:6" x14ac:dyDescent="0.3">
      <c r="A3141" s="73">
        <v>39288</v>
      </c>
      <c r="B3141" s="130">
        <v>1518.089966</v>
      </c>
      <c r="C3141" s="125">
        <f t="shared" si="192"/>
        <v>-4.4117832678514102E-4</v>
      </c>
      <c r="D3141" s="128">
        <f t="shared" si="193"/>
        <v>-441.178326785141</v>
      </c>
      <c r="E3141" s="128" t="e">
        <f t="shared" ca="1" si="194"/>
        <v>#DIV/0!</v>
      </c>
      <c r="F3141" s="128" t="e">
        <f t="shared" ca="1" si="195"/>
        <v>#DIV/0!</v>
      </c>
    </row>
    <row r="3142" spans="1:6" x14ac:dyDescent="0.3">
      <c r="A3142" s="73">
        <v>39287</v>
      </c>
      <c r="B3142" s="130">
        <v>1511.040039</v>
      </c>
      <c r="C3142" s="125">
        <f t="shared" si="192"/>
        <v>6.0925224687191637E-4</v>
      </c>
      <c r="D3142" s="128">
        <f t="shared" si="193"/>
        <v>609.25224687191633</v>
      </c>
      <c r="E3142" s="128" t="e">
        <f t="shared" ca="1" si="194"/>
        <v>#DIV/0!</v>
      </c>
      <c r="F3142" s="128" t="e">
        <f t="shared" ca="1" si="195"/>
        <v>#DIV/0!</v>
      </c>
    </row>
    <row r="3143" spans="1:6" x14ac:dyDescent="0.3">
      <c r="A3143" s="73">
        <v>39286</v>
      </c>
      <c r="B3143" s="130">
        <v>1541.5699460000001</v>
      </c>
      <c r="C3143" s="125">
        <f t="shared" si="192"/>
        <v>6.3452493078866024E-3</v>
      </c>
      <c r="D3143" s="128">
        <f t="shared" si="193"/>
        <v>6345.2493078866028</v>
      </c>
      <c r="E3143" s="128" t="e">
        <f t="shared" ca="1" si="194"/>
        <v>#DIV/0!</v>
      </c>
      <c r="F3143" s="128" t="e">
        <f t="shared" ca="1" si="195"/>
        <v>#DIV/0!</v>
      </c>
    </row>
    <row r="3144" spans="1:6" x14ac:dyDescent="0.3">
      <c r="A3144" s="73">
        <v>39283</v>
      </c>
      <c r="B3144" s="130">
        <v>1534.099976</v>
      </c>
      <c r="C3144" s="125">
        <f t="shared" ref="C3144:C3207" si="196">B3144/B3154-1</f>
        <v>2.3914920814263052E-3</v>
      </c>
      <c r="D3144" s="128">
        <f t="shared" ref="D3144:D3207" si="197">C3144*$B$5</f>
        <v>2391.492081426305</v>
      </c>
      <c r="E3144" s="128" t="e">
        <f t="shared" ref="E3144:E3207" ca="1" si="198">_xlfn.PERCENTILE.INC(OFFSET(D3144,0,0,Window),1-VaRLevel)</f>
        <v>#DIV/0!</v>
      </c>
      <c r="F3144" s="128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0">
        <v>1553.079956</v>
      </c>
      <c r="C3145" s="125">
        <f t="shared" si="196"/>
        <v>1.8146015185850128E-2</v>
      </c>
      <c r="D3145" s="128">
        <f t="shared" si="197"/>
        <v>18146.015185850127</v>
      </c>
      <c r="E3145" s="128" t="e">
        <f t="shared" ca="1" si="198"/>
        <v>#DIV/0!</v>
      </c>
      <c r="F3145" s="128" t="e">
        <f t="shared" ca="1" si="199"/>
        <v>#DIV/0!</v>
      </c>
    </row>
    <row r="3146" spans="1:6" x14ac:dyDescent="0.3">
      <c r="A3146" s="73">
        <v>39281</v>
      </c>
      <c r="B3146" s="130">
        <v>1546.170044</v>
      </c>
      <c r="C3146" s="125">
        <f t="shared" si="196"/>
        <v>1.3968436043624743E-2</v>
      </c>
      <c r="D3146" s="128">
        <f t="shared" si="197"/>
        <v>13968.436043624744</v>
      </c>
      <c r="E3146" s="128" t="e">
        <f t="shared" ca="1" si="198"/>
        <v>#DIV/0!</v>
      </c>
      <c r="F3146" s="128" t="e">
        <f t="shared" ca="1" si="199"/>
        <v>#DIV/0!</v>
      </c>
    </row>
    <row r="3147" spans="1:6" x14ac:dyDescent="0.3">
      <c r="A3147" s="73">
        <v>39280</v>
      </c>
      <c r="B3147" s="130">
        <v>1549.369995</v>
      </c>
      <c r="C3147" s="125">
        <f t="shared" si="196"/>
        <v>1.9704718174542668E-2</v>
      </c>
      <c r="D3147" s="128">
        <f t="shared" si="197"/>
        <v>19704.718174542668</v>
      </c>
      <c r="E3147" s="128" t="e">
        <f t="shared" ca="1" si="198"/>
        <v>#DIV/0!</v>
      </c>
      <c r="F3147" s="128" t="e">
        <f t="shared" ca="1" si="199"/>
        <v>#DIV/0!</v>
      </c>
    </row>
    <row r="3148" spans="1:6" x14ac:dyDescent="0.3">
      <c r="A3148" s="73">
        <v>39279</v>
      </c>
      <c r="B3148" s="130">
        <v>1549.5200199999999</v>
      </c>
      <c r="C3148" s="125">
        <f t="shared" si="196"/>
        <v>3.0711440939950485E-2</v>
      </c>
      <c r="D3148" s="128">
        <f t="shared" si="197"/>
        <v>30711.440939950484</v>
      </c>
      <c r="E3148" s="128" t="e">
        <f t="shared" ca="1" si="198"/>
        <v>#DIV/0!</v>
      </c>
      <c r="F3148" s="128" t="e">
        <f t="shared" ca="1" si="199"/>
        <v>#DIV/0!</v>
      </c>
    </row>
    <row r="3149" spans="1:6" x14ac:dyDescent="0.3">
      <c r="A3149" s="73">
        <v>39276</v>
      </c>
      <c r="B3149" s="130">
        <v>1552.5</v>
      </c>
      <c r="C3149" s="125">
        <f t="shared" si="196"/>
        <v>3.1075067716842986E-2</v>
      </c>
      <c r="D3149" s="128">
        <f t="shared" si="197"/>
        <v>31075.067716842987</v>
      </c>
      <c r="E3149" s="128" t="e">
        <f t="shared" ca="1" si="198"/>
        <v>#DIV/0!</v>
      </c>
      <c r="F3149" s="128" t="e">
        <f t="shared" ca="1" si="199"/>
        <v>#DIV/0!</v>
      </c>
    </row>
    <row r="3150" spans="1:6" x14ac:dyDescent="0.3">
      <c r="A3150" s="73">
        <v>39275</v>
      </c>
      <c r="B3150" s="130">
        <v>1547.6999510000001</v>
      </c>
      <c r="C3150" s="125">
        <f t="shared" si="196"/>
        <v>2.7457271222663726E-2</v>
      </c>
      <c r="D3150" s="128">
        <f t="shared" si="197"/>
        <v>27457.271222663727</v>
      </c>
      <c r="E3150" s="128" t="e">
        <f t="shared" ca="1" si="198"/>
        <v>#DIV/0!</v>
      </c>
      <c r="F3150" s="128" t="e">
        <f t="shared" ca="1" si="199"/>
        <v>#DIV/0!</v>
      </c>
    </row>
    <row r="3151" spans="1:6" x14ac:dyDescent="0.3">
      <c r="A3151" s="73">
        <v>39274</v>
      </c>
      <c r="B3151" s="130">
        <v>1518.76001</v>
      </c>
      <c r="C3151" s="125">
        <f t="shared" si="196"/>
        <v>1.732880168000861E-2</v>
      </c>
      <c r="D3151" s="128">
        <f t="shared" si="197"/>
        <v>17328.801680008612</v>
      </c>
      <c r="E3151" s="128" t="e">
        <f t="shared" ca="1" si="198"/>
        <v>#DIV/0!</v>
      </c>
      <c r="F3151" s="128" t="e">
        <f t="shared" ca="1" si="199"/>
        <v>#DIV/0!</v>
      </c>
    </row>
    <row r="3152" spans="1:6" x14ac:dyDescent="0.3">
      <c r="A3152" s="73">
        <v>39273</v>
      </c>
      <c r="B3152" s="130">
        <v>1510.119995</v>
      </c>
      <c r="C3152" s="125">
        <f t="shared" si="196"/>
        <v>8.2657905128111775E-3</v>
      </c>
      <c r="D3152" s="128">
        <f t="shared" si="197"/>
        <v>8265.7905128111779</v>
      </c>
      <c r="E3152" s="128" t="e">
        <f t="shared" ca="1" si="198"/>
        <v>#DIV/0!</v>
      </c>
      <c r="F3152" s="128" t="e">
        <f t="shared" ca="1" si="199"/>
        <v>#DIV/0!</v>
      </c>
    </row>
    <row r="3153" spans="1:6" x14ac:dyDescent="0.3">
      <c r="A3153" s="73">
        <v>39272</v>
      </c>
      <c r="B3153" s="130">
        <v>1531.849976</v>
      </c>
      <c r="C3153" s="125">
        <f t="shared" si="196"/>
        <v>1.9493341929701868E-2</v>
      </c>
      <c r="D3153" s="128">
        <f t="shared" si="197"/>
        <v>19493.34192970187</v>
      </c>
      <c r="E3153" s="128" t="e">
        <f t="shared" ca="1" si="198"/>
        <v>#DIV/0!</v>
      </c>
      <c r="F3153" s="128" t="e">
        <f t="shared" ca="1" si="199"/>
        <v>#DIV/0!</v>
      </c>
    </row>
    <row r="3154" spans="1:6" x14ac:dyDescent="0.3">
      <c r="A3154" s="73">
        <v>39269</v>
      </c>
      <c r="B3154" s="130">
        <v>1530.4399410000001</v>
      </c>
      <c r="C3154" s="125">
        <f t="shared" si="196"/>
        <v>5.4198229654442986E-3</v>
      </c>
      <c r="D3154" s="128">
        <f t="shared" si="197"/>
        <v>5419.8229654442985</v>
      </c>
      <c r="E3154" s="128" t="e">
        <f t="shared" ca="1" si="198"/>
        <v>#DIV/0!</v>
      </c>
      <c r="F3154" s="128" t="e">
        <f t="shared" ca="1" si="199"/>
        <v>#DIV/0!</v>
      </c>
    </row>
    <row r="3155" spans="1:6" x14ac:dyDescent="0.3">
      <c r="A3155" s="73">
        <v>39268</v>
      </c>
      <c r="B3155" s="130">
        <v>1525.400024</v>
      </c>
      <c r="C3155" s="125">
        <f t="shared" si="196"/>
        <v>8.3023044619909836E-3</v>
      </c>
      <c r="D3155" s="128">
        <f t="shared" si="197"/>
        <v>8302.3044619909833</v>
      </c>
      <c r="E3155" s="128" t="e">
        <f t="shared" ca="1" si="198"/>
        <v>#DIV/0!</v>
      </c>
      <c r="F3155" s="128" t="e">
        <f t="shared" ca="1" si="199"/>
        <v>#DIV/0!</v>
      </c>
    </row>
    <row r="3156" spans="1:6" x14ac:dyDescent="0.3">
      <c r="A3156" s="73">
        <v>39266</v>
      </c>
      <c r="B3156" s="130">
        <v>1524.869995</v>
      </c>
      <c r="C3156" s="125">
        <f t="shared" si="196"/>
        <v>-5.7572903971488953E-3</v>
      </c>
      <c r="D3156" s="128">
        <f t="shared" si="197"/>
        <v>-5757.290397148895</v>
      </c>
      <c r="E3156" s="128" t="e">
        <f t="shared" ca="1" si="198"/>
        <v>#DIV/0!</v>
      </c>
      <c r="F3156" s="128" t="e">
        <f t="shared" ca="1" si="199"/>
        <v>#DIV/0!</v>
      </c>
    </row>
    <row r="3157" spans="1:6" x14ac:dyDescent="0.3">
      <c r="A3157" s="73">
        <v>39265</v>
      </c>
      <c r="B3157" s="130">
        <v>1519.4300539999999</v>
      </c>
      <c r="C3157" s="125">
        <f t="shared" si="196"/>
        <v>-7.5895592097655618E-3</v>
      </c>
      <c r="D3157" s="128">
        <f t="shared" si="197"/>
        <v>-7589.5592097655617</v>
      </c>
      <c r="E3157" s="128" t="e">
        <f t="shared" ca="1" si="198"/>
        <v>#DIV/0!</v>
      </c>
      <c r="F3157" s="128" t="e">
        <f t="shared" ca="1" si="199"/>
        <v>#DIV/0!</v>
      </c>
    </row>
    <row r="3158" spans="1:6" x14ac:dyDescent="0.3">
      <c r="A3158" s="73">
        <v>39262</v>
      </c>
      <c r="B3158" s="130">
        <v>1503.349976</v>
      </c>
      <c r="C3158" s="125">
        <f t="shared" si="196"/>
        <v>-1.9283622224629537E-2</v>
      </c>
      <c r="D3158" s="128">
        <f t="shared" si="197"/>
        <v>-19283.622224629537</v>
      </c>
      <c r="E3158" s="128" t="e">
        <f t="shared" ca="1" si="198"/>
        <v>#DIV/0!</v>
      </c>
      <c r="F3158" s="128" t="e">
        <f t="shared" ca="1" si="199"/>
        <v>#DIV/0!</v>
      </c>
    </row>
    <row r="3159" spans="1:6" x14ac:dyDescent="0.3">
      <c r="A3159" s="73">
        <v>39261</v>
      </c>
      <c r="B3159" s="130">
        <v>1505.709961</v>
      </c>
      <c r="C3159" s="125">
        <f t="shared" si="196"/>
        <v>-1.1333125622080886E-2</v>
      </c>
      <c r="D3159" s="128">
        <f t="shared" si="197"/>
        <v>-11333.125622080886</v>
      </c>
      <c r="E3159" s="128" t="e">
        <f t="shared" ca="1" si="198"/>
        <v>#DIV/0!</v>
      </c>
      <c r="F3159" s="128" t="e">
        <f t="shared" ca="1" si="199"/>
        <v>#DIV/0!</v>
      </c>
    </row>
    <row r="3160" spans="1:6" x14ac:dyDescent="0.3">
      <c r="A3160" s="73">
        <v>39260</v>
      </c>
      <c r="B3160" s="130">
        <v>1506.339966</v>
      </c>
      <c r="C3160" s="125">
        <f t="shared" si="196"/>
        <v>-6.1557448053647379E-3</v>
      </c>
      <c r="D3160" s="128">
        <f t="shared" si="197"/>
        <v>-6155.7448053647377</v>
      </c>
      <c r="E3160" s="128" t="e">
        <f t="shared" ca="1" si="198"/>
        <v>#DIV/0!</v>
      </c>
      <c r="F3160" s="128" t="e">
        <f t="shared" ca="1" si="199"/>
        <v>#DIV/0!</v>
      </c>
    </row>
    <row r="3161" spans="1:6" x14ac:dyDescent="0.3">
      <c r="A3161" s="73">
        <v>39259</v>
      </c>
      <c r="B3161" s="130">
        <v>1492.8900149999999</v>
      </c>
      <c r="C3161" s="125">
        <f t="shared" si="196"/>
        <v>-7.3667113194897382E-5</v>
      </c>
      <c r="D3161" s="128">
        <f t="shared" si="197"/>
        <v>-73.667113194897382</v>
      </c>
      <c r="E3161" s="128" t="e">
        <f t="shared" ca="1" si="198"/>
        <v>#DIV/0!</v>
      </c>
      <c r="F3161" s="128" t="e">
        <f t="shared" ca="1" si="199"/>
        <v>#DIV/0!</v>
      </c>
    </row>
    <row r="3162" spans="1:6" x14ac:dyDescent="0.3">
      <c r="A3162" s="73">
        <v>39258</v>
      </c>
      <c r="B3162" s="130">
        <v>1497.73999</v>
      </c>
      <c r="C3162" s="125">
        <f t="shared" si="196"/>
        <v>-7.5408218284193085E-3</v>
      </c>
      <c r="D3162" s="128">
        <f t="shared" si="197"/>
        <v>-7540.8218284193081</v>
      </c>
      <c r="E3162" s="128" t="e">
        <f t="shared" ca="1" si="198"/>
        <v>#DIV/0!</v>
      </c>
      <c r="F3162" s="128" t="e">
        <f t="shared" ca="1" si="199"/>
        <v>#DIV/0!</v>
      </c>
    </row>
    <row r="3163" spans="1:6" x14ac:dyDescent="0.3">
      <c r="A3163" s="73">
        <v>39255</v>
      </c>
      <c r="B3163" s="130">
        <v>1502.5600589999999</v>
      </c>
      <c r="C3163" s="125">
        <f t="shared" si="196"/>
        <v>-3.3893258145812899E-3</v>
      </c>
      <c r="D3163" s="128">
        <f t="shared" si="197"/>
        <v>-3389.3258145812897</v>
      </c>
      <c r="E3163" s="128" t="e">
        <f t="shared" ca="1" si="198"/>
        <v>#DIV/0!</v>
      </c>
      <c r="F3163" s="128" t="e">
        <f t="shared" ca="1" si="199"/>
        <v>#DIV/0!</v>
      </c>
    </row>
    <row r="3164" spans="1:6" x14ac:dyDescent="0.3">
      <c r="A3164" s="73">
        <v>39254</v>
      </c>
      <c r="B3164" s="130">
        <v>1522.1899410000001</v>
      </c>
      <c r="C3164" s="125">
        <f t="shared" si="196"/>
        <v>2.1110584557936463E-2</v>
      </c>
      <c r="D3164" s="128">
        <f t="shared" si="197"/>
        <v>21110.584557936461</v>
      </c>
      <c r="E3164" s="128" t="e">
        <f t="shared" ca="1" si="198"/>
        <v>#DIV/0!</v>
      </c>
      <c r="F3164" s="128" t="e">
        <f t="shared" ca="1" si="199"/>
        <v>#DIV/0!</v>
      </c>
    </row>
    <row r="3165" spans="1:6" x14ac:dyDescent="0.3">
      <c r="A3165" s="73">
        <v>39253</v>
      </c>
      <c r="B3165" s="130">
        <v>1512.839966</v>
      </c>
      <c r="C3165" s="125">
        <f t="shared" si="196"/>
        <v>-2.9920250596685571E-3</v>
      </c>
      <c r="D3165" s="128">
        <f t="shared" si="197"/>
        <v>-2992.0250596685573</v>
      </c>
      <c r="E3165" s="128" t="e">
        <f t="shared" ca="1" si="198"/>
        <v>#DIV/0!</v>
      </c>
      <c r="F3165" s="128" t="e">
        <f t="shared" ca="1" si="199"/>
        <v>#DIV/0!</v>
      </c>
    </row>
    <row r="3166" spans="1:6" x14ac:dyDescent="0.3">
      <c r="A3166" s="73">
        <v>39252</v>
      </c>
      <c r="B3166" s="130">
        <v>1533.6999510000001</v>
      </c>
      <c r="C3166" s="125">
        <f t="shared" si="196"/>
        <v>1.7962703471812169E-3</v>
      </c>
      <c r="D3166" s="128">
        <f t="shared" si="197"/>
        <v>1796.2703471812169</v>
      </c>
      <c r="E3166" s="128" t="e">
        <f t="shared" ca="1" si="198"/>
        <v>#DIV/0!</v>
      </c>
      <c r="F3166" s="128" t="e">
        <f t="shared" ca="1" si="199"/>
        <v>#DIV/0!</v>
      </c>
    </row>
    <row r="3167" spans="1:6" x14ac:dyDescent="0.3">
      <c r="A3167" s="73">
        <v>39251</v>
      </c>
      <c r="B3167" s="130">
        <v>1531.0500489999999</v>
      </c>
      <c r="C3167" s="125">
        <f t="shared" si="196"/>
        <v>-5.2820363536233428E-3</v>
      </c>
      <c r="D3167" s="128">
        <f t="shared" si="197"/>
        <v>-5282.0363536233426</v>
      </c>
      <c r="E3167" s="128" t="e">
        <f t="shared" ca="1" si="198"/>
        <v>#DIV/0!</v>
      </c>
      <c r="F3167" s="128" t="e">
        <f t="shared" ca="1" si="199"/>
        <v>#DIV/0!</v>
      </c>
    </row>
    <row r="3168" spans="1:6" x14ac:dyDescent="0.3">
      <c r="A3168" s="73">
        <v>39248</v>
      </c>
      <c r="B3168" s="130">
        <v>1532.910034</v>
      </c>
      <c r="C3168" s="125">
        <f t="shared" si="196"/>
        <v>-2.2325345144343922E-3</v>
      </c>
      <c r="D3168" s="128">
        <f t="shared" si="197"/>
        <v>-2232.5345144343923</v>
      </c>
      <c r="E3168" s="128" t="e">
        <f t="shared" ca="1" si="198"/>
        <v>#DIV/0!</v>
      </c>
      <c r="F3168" s="128" t="e">
        <f t="shared" ca="1" si="199"/>
        <v>#DIV/0!</v>
      </c>
    </row>
    <row r="3169" spans="1:6" x14ac:dyDescent="0.3">
      <c r="A3169" s="73">
        <v>39247</v>
      </c>
      <c r="B3169" s="130">
        <v>1522.969971</v>
      </c>
      <c r="C3169" s="125">
        <f t="shared" si="196"/>
        <v>-4.9979903731756092E-3</v>
      </c>
      <c r="D3169" s="128">
        <f t="shared" si="197"/>
        <v>-4997.9903731756094</v>
      </c>
      <c r="E3169" s="128" t="e">
        <f t="shared" ca="1" si="198"/>
        <v>#DIV/0!</v>
      </c>
      <c r="F3169" s="128" t="e">
        <f t="shared" ca="1" si="199"/>
        <v>#DIV/0!</v>
      </c>
    </row>
    <row r="3170" spans="1:6" x14ac:dyDescent="0.3">
      <c r="A3170" s="73">
        <v>39246</v>
      </c>
      <c r="B3170" s="130">
        <v>1515.670044</v>
      </c>
      <c r="C3170" s="125">
        <f t="shared" si="196"/>
        <v>-9.5148678239855844E-3</v>
      </c>
      <c r="D3170" s="128">
        <f t="shared" si="197"/>
        <v>-9514.8678239855835</v>
      </c>
      <c r="E3170" s="128" t="e">
        <f t="shared" ca="1" si="198"/>
        <v>#DIV/0!</v>
      </c>
      <c r="F3170" s="128" t="e">
        <f t="shared" ca="1" si="199"/>
        <v>#DIV/0!</v>
      </c>
    </row>
    <row r="3171" spans="1:6" x14ac:dyDescent="0.3">
      <c r="A3171" s="73">
        <v>39245</v>
      </c>
      <c r="B3171" s="130">
        <v>1493</v>
      </c>
      <c r="C3171" s="125">
        <f t="shared" si="196"/>
        <v>-1.6540293686297058E-2</v>
      </c>
      <c r="D3171" s="128">
        <f t="shared" si="197"/>
        <v>-16540.29368629706</v>
      </c>
      <c r="E3171" s="128" t="e">
        <f t="shared" ca="1" si="198"/>
        <v>#DIV/0!</v>
      </c>
      <c r="F3171" s="128" t="e">
        <f t="shared" ca="1" si="199"/>
        <v>#DIV/0!</v>
      </c>
    </row>
    <row r="3172" spans="1:6" x14ac:dyDescent="0.3">
      <c r="A3172" s="73">
        <v>39244</v>
      </c>
      <c r="B3172" s="130">
        <v>1509.119995</v>
      </c>
      <c r="C3172" s="125">
        <f t="shared" si="196"/>
        <v>-4.3609251563395679E-3</v>
      </c>
      <c r="D3172" s="128">
        <f t="shared" si="197"/>
        <v>-4360.9251563395683</v>
      </c>
      <c r="E3172" s="128" t="e">
        <f t="shared" ca="1" si="198"/>
        <v>#DIV/0!</v>
      </c>
      <c r="F3172" s="128" t="e">
        <f t="shared" ca="1" si="199"/>
        <v>#DIV/0!</v>
      </c>
    </row>
    <row r="3173" spans="1:6" x14ac:dyDescent="0.3">
      <c r="A3173" s="73">
        <v>39241</v>
      </c>
      <c r="B3173" s="130">
        <v>1507.670044</v>
      </c>
      <c r="C3173" s="125">
        <f t="shared" si="196"/>
        <v>1.0615783572798243E-4</v>
      </c>
      <c r="D3173" s="128">
        <f t="shared" si="197"/>
        <v>106.15783572798243</v>
      </c>
      <c r="E3173" s="128" t="e">
        <f t="shared" ca="1" si="198"/>
        <v>#DIV/0!</v>
      </c>
      <c r="F3173" s="128" t="e">
        <f t="shared" ca="1" si="199"/>
        <v>#DIV/0!</v>
      </c>
    </row>
    <row r="3174" spans="1:6" x14ac:dyDescent="0.3">
      <c r="A3174" s="73">
        <v>39240</v>
      </c>
      <c r="B3174" s="130">
        <v>1490.719971</v>
      </c>
      <c r="C3174" s="125">
        <f t="shared" si="196"/>
        <v>-2.0732097510818726E-2</v>
      </c>
      <c r="D3174" s="128">
        <f t="shared" si="197"/>
        <v>-20732.097510818727</v>
      </c>
      <c r="E3174" s="128" t="e">
        <f t="shared" ca="1" si="198"/>
        <v>#DIV/0!</v>
      </c>
      <c r="F3174" s="128" t="e">
        <f t="shared" ca="1" si="199"/>
        <v>#DIV/0!</v>
      </c>
    </row>
    <row r="3175" spans="1:6" x14ac:dyDescent="0.3">
      <c r="A3175" s="73">
        <v>39239</v>
      </c>
      <c r="B3175" s="130">
        <v>1517.380005</v>
      </c>
      <c r="C3175" s="125">
        <f t="shared" si="196"/>
        <v>-4.4222174252099844E-3</v>
      </c>
      <c r="D3175" s="128">
        <f t="shared" si="197"/>
        <v>-4422.217425209984</v>
      </c>
      <c r="E3175" s="128" t="e">
        <f t="shared" ca="1" si="198"/>
        <v>#DIV/0!</v>
      </c>
      <c r="F3175" s="128" t="e">
        <f t="shared" ca="1" si="199"/>
        <v>#DIV/0!</v>
      </c>
    </row>
    <row r="3176" spans="1:6" x14ac:dyDescent="0.3">
      <c r="A3176" s="73">
        <v>39238</v>
      </c>
      <c r="B3176" s="130">
        <v>1530.9499510000001</v>
      </c>
      <c r="C3176" s="125">
        <f t="shared" si="196"/>
        <v>3.8357977129757082E-3</v>
      </c>
      <c r="D3176" s="128">
        <f t="shared" si="197"/>
        <v>3835.7977129757082</v>
      </c>
      <c r="E3176" s="128" t="e">
        <f t="shared" ca="1" si="198"/>
        <v>#DIV/0!</v>
      </c>
      <c r="F3176" s="128" t="e">
        <f t="shared" ca="1" si="199"/>
        <v>#DIV/0!</v>
      </c>
    </row>
    <row r="3177" spans="1:6" x14ac:dyDescent="0.3">
      <c r="A3177" s="73">
        <v>39237</v>
      </c>
      <c r="B3177" s="130">
        <v>1539.1800539999999</v>
      </c>
      <c r="C3177" s="125">
        <f t="shared" si="196"/>
        <v>1.0789725168280917E-2</v>
      </c>
      <c r="D3177" s="128">
        <f t="shared" si="197"/>
        <v>10789.725168280916</v>
      </c>
      <c r="E3177" s="128" t="e">
        <f t="shared" ca="1" si="198"/>
        <v>#DIV/0!</v>
      </c>
      <c r="F3177" s="128" t="e">
        <f t="shared" ca="1" si="199"/>
        <v>#DIV/0!</v>
      </c>
    </row>
    <row r="3178" spans="1:6" x14ac:dyDescent="0.3">
      <c r="A3178" s="73">
        <v>39234</v>
      </c>
      <c r="B3178" s="130">
        <v>1536.339966</v>
      </c>
      <c r="C3178" s="125">
        <f t="shared" si="196"/>
        <v>1.5594094199305797E-2</v>
      </c>
      <c r="D3178" s="128">
        <f t="shared" si="197"/>
        <v>15594.094199305797</v>
      </c>
      <c r="E3178" s="128" t="e">
        <f t="shared" ca="1" si="198"/>
        <v>#DIV/0!</v>
      </c>
      <c r="F3178" s="128" t="e">
        <f t="shared" ca="1" si="199"/>
        <v>#DIV/0!</v>
      </c>
    </row>
    <row r="3179" spans="1:6" x14ac:dyDescent="0.3">
      <c r="A3179" s="73">
        <v>39233</v>
      </c>
      <c r="B3179" s="130">
        <v>1530.619995</v>
      </c>
      <c r="C3179" s="125">
        <f t="shared" si="196"/>
        <v>1.088405288595462E-2</v>
      </c>
      <c r="D3179" s="128">
        <f t="shared" si="197"/>
        <v>10884.052885954621</v>
      </c>
      <c r="E3179" s="128" t="e">
        <f t="shared" ca="1" si="198"/>
        <v>#DIV/0!</v>
      </c>
      <c r="F3179" s="128" t="e">
        <f t="shared" ca="1" si="199"/>
        <v>#DIV/0!</v>
      </c>
    </row>
    <row r="3180" spans="1:6" x14ac:dyDescent="0.3">
      <c r="A3180" s="73">
        <v>39232</v>
      </c>
      <c r="B3180" s="130">
        <v>1530.2299800000001</v>
      </c>
      <c r="C3180" s="125">
        <f t="shared" si="196"/>
        <v>1.9344679981438739E-2</v>
      </c>
      <c r="D3180" s="128">
        <f t="shared" si="197"/>
        <v>19344.679981438738</v>
      </c>
      <c r="E3180" s="128" t="e">
        <f t="shared" ca="1" si="198"/>
        <v>#DIV/0!</v>
      </c>
      <c r="F3180" s="128" t="e">
        <f t="shared" ca="1" si="199"/>
        <v>#DIV/0!</v>
      </c>
    </row>
    <row r="3181" spans="1:6" x14ac:dyDescent="0.3">
      <c r="A3181" s="73">
        <v>39231</v>
      </c>
      <c r="B3181" s="130">
        <v>1518.1099850000001</v>
      </c>
      <c r="C3181" s="125">
        <f t="shared" si="196"/>
        <v>9.9524071191445795E-3</v>
      </c>
      <c r="D3181" s="128">
        <f t="shared" si="197"/>
        <v>9952.4071191445801</v>
      </c>
      <c r="E3181" s="128" t="e">
        <f t="shared" ca="1" si="198"/>
        <v>#DIV/0!</v>
      </c>
      <c r="F3181" s="128" t="e">
        <f t="shared" ca="1" si="199"/>
        <v>#DIV/0!</v>
      </c>
    </row>
    <row r="3182" spans="1:6" x14ac:dyDescent="0.3">
      <c r="A3182" s="73">
        <v>39227</v>
      </c>
      <c r="B3182" s="130">
        <v>1515.7299800000001</v>
      </c>
      <c r="C3182" s="125">
        <f t="shared" si="196"/>
        <v>6.5610812215466385E-3</v>
      </c>
      <c r="D3182" s="128">
        <f t="shared" si="197"/>
        <v>6561.0812215466385</v>
      </c>
      <c r="E3182" s="128" t="e">
        <f t="shared" ca="1" si="198"/>
        <v>#DIV/0!</v>
      </c>
      <c r="F3182" s="128" t="e">
        <f t="shared" ca="1" si="199"/>
        <v>#DIV/0!</v>
      </c>
    </row>
    <row r="3183" spans="1:6" x14ac:dyDescent="0.3">
      <c r="A3183" s="73">
        <v>39226</v>
      </c>
      <c r="B3183" s="130">
        <v>1507.51001</v>
      </c>
      <c r="C3183" s="125">
        <f t="shared" si="196"/>
        <v>1.0754516893991095E-2</v>
      </c>
      <c r="D3183" s="128">
        <f t="shared" si="197"/>
        <v>10754.516893991095</v>
      </c>
      <c r="E3183" s="128" t="e">
        <f t="shared" ca="1" si="198"/>
        <v>#DIV/0!</v>
      </c>
      <c r="F3183" s="128" t="e">
        <f t="shared" ca="1" si="199"/>
        <v>#DIV/0!</v>
      </c>
    </row>
    <row r="3184" spans="1:6" x14ac:dyDescent="0.3">
      <c r="A3184" s="73">
        <v>39225</v>
      </c>
      <c r="B3184" s="130">
        <v>1522.280029</v>
      </c>
      <c r="C3184" s="125">
        <f t="shared" si="196"/>
        <v>6.4129323950925521E-3</v>
      </c>
      <c r="D3184" s="128">
        <f t="shared" si="197"/>
        <v>6412.9323950925518</v>
      </c>
      <c r="E3184" s="128" t="e">
        <f t="shared" ca="1" si="198"/>
        <v>#DIV/0!</v>
      </c>
      <c r="F3184" s="128" t="e">
        <f t="shared" ca="1" si="199"/>
        <v>#DIV/0!</v>
      </c>
    </row>
    <row r="3185" spans="1:6" x14ac:dyDescent="0.3">
      <c r="A3185" s="73">
        <v>39224</v>
      </c>
      <c r="B3185" s="130">
        <v>1524.119995</v>
      </c>
      <c r="C3185" s="125">
        <f t="shared" si="196"/>
        <v>1.0877367359618306E-2</v>
      </c>
      <c r="D3185" s="128">
        <f t="shared" si="197"/>
        <v>10877.367359618307</v>
      </c>
      <c r="E3185" s="128" t="e">
        <f t="shared" ca="1" si="198"/>
        <v>#DIV/0!</v>
      </c>
      <c r="F3185" s="128" t="e">
        <f t="shared" ca="1" si="199"/>
        <v>#DIV/0!</v>
      </c>
    </row>
    <row r="3186" spans="1:6" x14ac:dyDescent="0.3">
      <c r="A3186" s="73">
        <v>39223</v>
      </c>
      <c r="B3186" s="130">
        <v>1525.099976</v>
      </c>
      <c r="C3186" s="125">
        <f t="shared" si="196"/>
        <v>1.0347931875187788E-2</v>
      </c>
      <c r="D3186" s="128">
        <f t="shared" si="197"/>
        <v>10347.931875187787</v>
      </c>
      <c r="E3186" s="128" t="e">
        <f t="shared" ca="1" si="198"/>
        <v>#DIV/0!</v>
      </c>
      <c r="F3186" s="128" t="e">
        <f t="shared" ca="1" si="199"/>
        <v>#DIV/0!</v>
      </c>
    </row>
    <row r="3187" spans="1:6" x14ac:dyDescent="0.3">
      <c r="A3187" s="73">
        <v>39220</v>
      </c>
      <c r="B3187" s="130">
        <v>1522.75</v>
      </c>
      <c r="C3187" s="125">
        <f t="shared" si="196"/>
        <v>1.1377376135337514E-2</v>
      </c>
      <c r="D3187" s="128">
        <f t="shared" si="197"/>
        <v>11377.376135337514</v>
      </c>
      <c r="E3187" s="128" t="e">
        <f t="shared" ca="1" si="198"/>
        <v>#DIV/0!</v>
      </c>
      <c r="F3187" s="128" t="e">
        <f t="shared" ca="1" si="199"/>
        <v>#DIV/0!</v>
      </c>
    </row>
    <row r="3188" spans="1:6" x14ac:dyDescent="0.3">
      <c r="A3188" s="73">
        <v>39219</v>
      </c>
      <c r="B3188" s="130">
        <v>1512.75</v>
      </c>
      <c r="C3188" s="125">
        <f t="shared" si="196"/>
        <v>6.8956694976438637E-3</v>
      </c>
      <c r="D3188" s="128">
        <f t="shared" si="197"/>
        <v>6895.6694976438639</v>
      </c>
      <c r="E3188" s="128" t="e">
        <f t="shared" ca="1" si="198"/>
        <v>#DIV/0!</v>
      </c>
      <c r="F3188" s="128" t="e">
        <f t="shared" ca="1" si="199"/>
        <v>#DIV/0!</v>
      </c>
    </row>
    <row r="3189" spans="1:6" x14ac:dyDescent="0.3">
      <c r="A3189" s="73">
        <v>39218</v>
      </c>
      <c r="B3189" s="130">
        <v>1514.1400149999999</v>
      </c>
      <c r="C3189" s="125">
        <f t="shared" si="196"/>
        <v>1.2179775966689288E-2</v>
      </c>
      <c r="D3189" s="128">
        <f t="shared" si="197"/>
        <v>12179.775966689287</v>
      </c>
      <c r="E3189" s="128" t="e">
        <f t="shared" ca="1" si="198"/>
        <v>#DIV/0!</v>
      </c>
      <c r="F3189" s="128" t="e">
        <f t="shared" ca="1" si="199"/>
        <v>#DIV/0!</v>
      </c>
    </row>
    <row r="3190" spans="1:6" x14ac:dyDescent="0.3">
      <c r="A3190" s="73">
        <v>39217</v>
      </c>
      <c r="B3190" s="130">
        <v>1501.1899410000001</v>
      </c>
      <c r="C3190" s="125">
        <f t="shared" si="196"/>
        <v>1.0018092921424637E-2</v>
      </c>
      <c r="D3190" s="128">
        <f t="shared" si="197"/>
        <v>10018.092921424637</v>
      </c>
      <c r="E3190" s="128" t="e">
        <f t="shared" ca="1" si="198"/>
        <v>#DIV/0!</v>
      </c>
      <c r="F3190" s="128" t="e">
        <f t="shared" ca="1" si="199"/>
        <v>#DIV/0!</v>
      </c>
    </row>
    <row r="3191" spans="1:6" x14ac:dyDescent="0.3">
      <c r="A3191" s="73">
        <v>39216</v>
      </c>
      <c r="B3191" s="130">
        <v>1503.150024</v>
      </c>
      <c r="C3191" s="125">
        <f t="shared" si="196"/>
        <v>1.4018112259483573E-2</v>
      </c>
      <c r="D3191" s="128">
        <f t="shared" si="197"/>
        <v>14018.112259483572</v>
      </c>
      <c r="E3191" s="128" t="e">
        <f t="shared" ca="1" si="198"/>
        <v>#DIV/0!</v>
      </c>
      <c r="F3191" s="128" t="e">
        <f t="shared" ca="1" si="199"/>
        <v>#DIV/0!</v>
      </c>
    </row>
    <row r="3192" spans="1:6" x14ac:dyDescent="0.3">
      <c r="A3192" s="73">
        <v>39213</v>
      </c>
      <c r="B3192" s="130">
        <v>1505.849976</v>
      </c>
      <c r="C3192" s="125">
        <f t="shared" si="196"/>
        <v>7.8845237678049074E-3</v>
      </c>
      <c r="D3192" s="128">
        <f t="shared" si="197"/>
        <v>7884.523767804907</v>
      </c>
      <c r="E3192" s="128" t="e">
        <f t="shared" ca="1" si="198"/>
        <v>#DIV/0!</v>
      </c>
      <c r="F3192" s="128" t="e">
        <f t="shared" ca="1" si="199"/>
        <v>#DIV/0!</v>
      </c>
    </row>
    <row r="3193" spans="1:6" x14ac:dyDescent="0.3">
      <c r="A3193" s="73">
        <v>39212</v>
      </c>
      <c r="B3193" s="130">
        <v>1491.469971</v>
      </c>
      <c r="C3193" s="125">
        <f t="shared" si="196"/>
        <v>-1.8604845240086654E-3</v>
      </c>
      <c r="D3193" s="128">
        <f t="shared" si="197"/>
        <v>-1860.4845240086654</v>
      </c>
      <c r="E3193" s="128" t="e">
        <f t="shared" ca="1" si="198"/>
        <v>#DIV/0!</v>
      </c>
      <c r="F3193" s="128" t="e">
        <f t="shared" ca="1" si="199"/>
        <v>#DIV/0!</v>
      </c>
    </row>
    <row r="3194" spans="1:6" x14ac:dyDescent="0.3">
      <c r="A3194" s="73">
        <v>39211</v>
      </c>
      <c r="B3194" s="130">
        <v>1512.579956</v>
      </c>
      <c r="C3194" s="125">
        <f t="shared" si="196"/>
        <v>1.1474977929345043E-2</v>
      </c>
      <c r="D3194" s="128">
        <f t="shared" si="197"/>
        <v>11474.977929345043</v>
      </c>
      <c r="E3194" s="128" t="e">
        <f t="shared" ca="1" si="198"/>
        <v>#DIV/0!</v>
      </c>
      <c r="F3194" s="128" t="e">
        <f t="shared" ca="1" si="199"/>
        <v>#DIV/0!</v>
      </c>
    </row>
    <row r="3195" spans="1:6" x14ac:dyDescent="0.3">
      <c r="A3195" s="73">
        <v>39210</v>
      </c>
      <c r="B3195" s="130">
        <v>1507.719971</v>
      </c>
      <c r="C3195" s="125">
        <f t="shared" si="196"/>
        <v>1.8447549241617844E-2</v>
      </c>
      <c r="D3195" s="128">
        <f t="shared" si="197"/>
        <v>18447.549241617846</v>
      </c>
      <c r="E3195" s="128" t="e">
        <f t="shared" ca="1" si="198"/>
        <v>#DIV/0!</v>
      </c>
      <c r="F3195" s="128" t="e">
        <f t="shared" ca="1" si="199"/>
        <v>#DIV/0!</v>
      </c>
    </row>
    <row r="3196" spans="1:6" x14ac:dyDescent="0.3">
      <c r="A3196" s="73">
        <v>39209</v>
      </c>
      <c r="B3196" s="130">
        <v>1509.4799800000001</v>
      </c>
      <c r="C3196" s="125">
        <f t="shared" si="196"/>
        <v>1.9278375722665997E-2</v>
      </c>
      <c r="D3196" s="128">
        <f t="shared" si="197"/>
        <v>19278.375722665998</v>
      </c>
      <c r="E3196" s="128" t="e">
        <f t="shared" ca="1" si="198"/>
        <v>#DIV/0!</v>
      </c>
      <c r="F3196" s="128" t="e">
        <f t="shared" ca="1" si="199"/>
        <v>#DIV/0!</v>
      </c>
    </row>
    <row r="3197" spans="1:6" x14ac:dyDescent="0.3">
      <c r="A3197" s="73">
        <v>39206</v>
      </c>
      <c r="B3197" s="130">
        <v>1505.619995</v>
      </c>
      <c r="C3197" s="125">
        <f t="shared" si="196"/>
        <v>1.4329517528822944E-2</v>
      </c>
      <c r="D3197" s="128">
        <f t="shared" si="197"/>
        <v>14329.517528822944</v>
      </c>
      <c r="E3197" s="128" t="e">
        <f t="shared" ca="1" si="198"/>
        <v>#DIV/0!</v>
      </c>
      <c r="F3197" s="128" t="e">
        <f t="shared" ca="1" si="199"/>
        <v>#DIV/0!</v>
      </c>
    </row>
    <row r="3198" spans="1:6" x14ac:dyDescent="0.3">
      <c r="A3198" s="73">
        <v>39205</v>
      </c>
      <c r="B3198" s="130">
        <v>1502.3900149999999</v>
      </c>
      <c r="C3198" s="125">
        <f t="shared" si="196"/>
        <v>2.1526748914168392E-2</v>
      </c>
      <c r="D3198" s="128">
        <f t="shared" si="197"/>
        <v>21526.748914168391</v>
      </c>
      <c r="E3198" s="128" t="e">
        <f t="shared" ca="1" si="198"/>
        <v>#DIV/0!</v>
      </c>
      <c r="F3198" s="128" t="e">
        <f t="shared" ca="1" si="199"/>
        <v>#DIV/0!</v>
      </c>
    </row>
    <row r="3199" spans="1:6" x14ac:dyDescent="0.3">
      <c r="A3199" s="73">
        <v>39204</v>
      </c>
      <c r="B3199" s="130">
        <v>1495.920044</v>
      </c>
      <c r="C3199" s="125">
        <f t="shared" si="196"/>
        <v>1.5904953480475381E-2</v>
      </c>
      <c r="D3199" s="128">
        <f t="shared" si="197"/>
        <v>15904.95348047538</v>
      </c>
      <c r="E3199" s="128" t="e">
        <f t="shared" ca="1" si="198"/>
        <v>#DIV/0!</v>
      </c>
      <c r="F3199" s="128" t="e">
        <f t="shared" ca="1" si="199"/>
        <v>#DIV/0!</v>
      </c>
    </row>
    <row r="3200" spans="1:6" x14ac:dyDescent="0.3">
      <c r="A3200" s="73">
        <v>39203</v>
      </c>
      <c r="B3200" s="130">
        <v>1486.3000489999999</v>
      </c>
      <c r="C3200" s="125">
        <f t="shared" si="196"/>
        <v>1.0071539675313712E-2</v>
      </c>
      <c r="D3200" s="128">
        <f t="shared" si="197"/>
        <v>10071.539675313712</v>
      </c>
      <c r="E3200" s="128" t="e">
        <f t="shared" ca="1" si="198"/>
        <v>#DIV/0!</v>
      </c>
      <c r="F3200" s="128" t="e">
        <f t="shared" ca="1" si="199"/>
        <v>#DIV/0!</v>
      </c>
    </row>
    <row r="3201" spans="1:6" x14ac:dyDescent="0.3">
      <c r="A3201" s="73">
        <v>39202</v>
      </c>
      <c r="B3201" s="130">
        <v>1482.369995</v>
      </c>
      <c r="C3201" s="125">
        <f t="shared" si="196"/>
        <v>9.5619100752037944E-3</v>
      </c>
      <c r="D3201" s="128">
        <f t="shared" si="197"/>
        <v>9561.9100752037939</v>
      </c>
      <c r="E3201" s="128" t="e">
        <f t="shared" ca="1" si="198"/>
        <v>#DIV/0!</v>
      </c>
      <c r="F3201" s="128" t="e">
        <f t="shared" ca="1" si="199"/>
        <v>#DIV/0!</v>
      </c>
    </row>
    <row r="3202" spans="1:6" x14ac:dyDescent="0.3">
      <c r="A3202" s="73">
        <v>39199</v>
      </c>
      <c r="B3202" s="130">
        <v>1494.0699460000001</v>
      </c>
      <c r="C3202" s="125">
        <f t="shared" si="196"/>
        <v>2.837180072335288E-2</v>
      </c>
      <c r="D3202" s="128">
        <f t="shared" si="197"/>
        <v>28371.800723352881</v>
      </c>
      <c r="E3202" s="128" t="e">
        <f t="shared" ca="1" si="198"/>
        <v>#DIV/0!</v>
      </c>
      <c r="F3202" s="128" t="e">
        <f t="shared" ca="1" si="199"/>
        <v>#DIV/0!</v>
      </c>
    </row>
    <row r="3203" spans="1:6" x14ac:dyDescent="0.3">
      <c r="A3203" s="73">
        <v>39198</v>
      </c>
      <c r="B3203" s="130">
        <v>1494.25</v>
      </c>
      <c r="C3203" s="125">
        <f t="shared" si="196"/>
        <v>3.208312572726002E-2</v>
      </c>
      <c r="D3203" s="128">
        <f t="shared" si="197"/>
        <v>32083.12572726002</v>
      </c>
      <c r="E3203" s="128" t="e">
        <f t="shared" ca="1" si="198"/>
        <v>#DIV/0!</v>
      </c>
      <c r="F3203" s="128" t="e">
        <f t="shared" ca="1" si="199"/>
        <v>#DIV/0!</v>
      </c>
    </row>
    <row r="3204" spans="1:6" x14ac:dyDescent="0.3">
      <c r="A3204" s="73">
        <v>39197</v>
      </c>
      <c r="B3204" s="130">
        <v>1495.420044</v>
      </c>
      <c r="C3204" s="125">
        <f t="shared" si="196"/>
        <v>3.9301708421545012E-2</v>
      </c>
      <c r="D3204" s="128">
        <f t="shared" si="197"/>
        <v>39301.708421545009</v>
      </c>
      <c r="E3204" s="128" t="e">
        <f t="shared" ca="1" si="198"/>
        <v>#DIV/0!</v>
      </c>
      <c r="F3204" s="128" t="e">
        <f t="shared" ca="1" si="199"/>
        <v>#DIV/0!</v>
      </c>
    </row>
    <row r="3205" spans="1:6" x14ac:dyDescent="0.3">
      <c r="A3205" s="73">
        <v>39196</v>
      </c>
      <c r="B3205" s="130">
        <v>1480.410034</v>
      </c>
      <c r="C3205" s="125">
        <f t="shared" si="196"/>
        <v>2.2107318241903373E-2</v>
      </c>
      <c r="D3205" s="128">
        <f t="shared" si="197"/>
        <v>22107.318241903373</v>
      </c>
      <c r="E3205" s="128" t="e">
        <f t="shared" ca="1" si="198"/>
        <v>#DIV/0!</v>
      </c>
      <c r="F3205" s="128" t="e">
        <f t="shared" ca="1" si="199"/>
        <v>#DIV/0!</v>
      </c>
    </row>
    <row r="3206" spans="1:6" x14ac:dyDescent="0.3">
      <c r="A3206" s="73">
        <v>39195</v>
      </c>
      <c r="B3206" s="130">
        <v>1480.9300539999999</v>
      </c>
      <c r="C3206" s="125">
        <f t="shared" si="196"/>
        <v>2.5141781779945083E-2</v>
      </c>
      <c r="D3206" s="128">
        <f t="shared" si="197"/>
        <v>25141.781779945082</v>
      </c>
      <c r="E3206" s="128" t="e">
        <f t="shared" ca="1" si="198"/>
        <v>#DIV/0!</v>
      </c>
      <c r="F3206" s="128" t="e">
        <f t="shared" ca="1" si="199"/>
        <v>#DIV/0!</v>
      </c>
    </row>
    <row r="3207" spans="1:6" x14ac:dyDescent="0.3">
      <c r="A3207" s="73">
        <v>39192</v>
      </c>
      <c r="B3207" s="130">
        <v>1484.349976</v>
      </c>
      <c r="C3207" s="125">
        <f t="shared" si="196"/>
        <v>2.8114067240302631E-2</v>
      </c>
      <c r="D3207" s="128">
        <f t="shared" si="197"/>
        <v>28114.067240302633</v>
      </c>
      <c r="E3207" s="128" t="e">
        <f t="shared" ca="1" si="198"/>
        <v>#DIV/0!</v>
      </c>
      <c r="F3207" s="128" t="e">
        <f t="shared" ca="1" si="199"/>
        <v>#DIV/0!</v>
      </c>
    </row>
    <row r="3208" spans="1:6" x14ac:dyDescent="0.3">
      <c r="A3208" s="73">
        <v>39191</v>
      </c>
      <c r="B3208" s="130">
        <v>1470.7299800000001</v>
      </c>
      <c r="C3208" s="125">
        <f t="shared" ref="C3208:C3271" si="200">B3208/B3218-1</f>
        <v>2.1787299380240377E-2</v>
      </c>
      <c r="D3208" s="128">
        <f t="shared" ref="D3208:D3271" si="201">C3208*$B$5</f>
        <v>21787.299380240376</v>
      </c>
      <c r="E3208" s="128" t="e">
        <f t="shared" ref="E3208:E3271" ca="1" si="202">_xlfn.PERCENTILE.INC(OFFSET(D3208,0,0,Window),1-VaRLevel)</f>
        <v>#DIV/0!</v>
      </c>
      <c r="F3208" s="128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0">
        <v>1472.5</v>
      </c>
      <c r="C3209" s="125">
        <f t="shared" si="200"/>
        <v>2.4155448727467554E-2</v>
      </c>
      <c r="D3209" s="128">
        <f t="shared" si="201"/>
        <v>24155.448727467556</v>
      </c>
      <c r="E3209" s="128" t="e">
        <f t="shared" ca="1" si="202"/>
        <v>#DIV/0!</v>
      </c>
      <c r="F3209" s="128" t="e">
        <f t="shared" ca="1" si="203"/>
        <v>#DIV/0!</v>
      </c>
    </row>
    <row r="3210" spans="1:6" x14ac:dyDescent="0.3">
      <c r="A3210" s="73">
        <v>39189</v>
      </c>
      <c r="B3210" s="130">
        <v>1471.4799800000001</v>
      </c>
      <c r="C3210" s="125">
        <f t="shared" si="200"/>
        <v>3.2943687049074688E-2</v>
      </c>
      <c r="D3210" s="128">
        <f t="shared" si="201"/>
        <v>32943.687049074688</v>
      </c>
      <c r="E3210" s="128" t="e">
        <f t="shared" ca="1" si="202"/>
        <v>#DIV/0!</v>
      </c>
      <c r="F3210" s="128" t="e">
        <f t="shared" ca="1" si="203"/>
        <v>#DIV/0!</v>
      </c>
    </row>
    <row r="3211" spans="1:6" x14ac:dyDescent="0.3">
      <c r="A3211" s="73">
        <v>39188</v>
      </c>
      <c r="B3211" s="130">
        <v>1468.329956</v>
      </c>
      <c r="C3211" s="125">
        <f t="shared" si="200"/>
        <v>3.3409323579479899E-2</v>
      </c>
      <c r="D3211" s="128">
        <f t="shared" si="201"/>
        <v>33409.323579479897</v>
      </c>
      <c r="E3211" s="128" t="e">
        <f t="shared" ca="1" si="202"/>
        <v>#DIV/0!</v>
      </c>
      <c r="F3211" s="128" t="e">
        <f t="shared" ca="1" si="203"/>
        <v>#DIV/0!</v>
      </c>
    </row>
    <row r="3212" spans="1:6" x14ac:dyDescent="0.3">
      <c r="A3212" s="73">
        <v>39185</v>
      </c>
      <c r="B3212" s="130">
        <v>1452.849976</v>
      </c>
      <c r="C3212" s="125">
        <f t="shared" si="200"/>
        <v>2.1314099795358254E-2</v>
      </c>
      <c r="D3212" s="128">
        <f t="shared" si="201"/>
        <v>21314.099795358256</v>
      </c>
      <c r="E3212" s="128" t="e">
        <f t="shared" ca="1" si="202"/>
        <v>#DIV/0!</v>
      </c>
      <c r="F3212" s="128" t="e">
        <f t="shared" ca="1" si="203"/>
        <v>#DIV/0!</v>
      </c>
    </row>
    <row r="3213" spans="1:6" x14ac:dyDescent="0.3">
      <c r="A3213" s="73">
        <v>39184</v>
      </c>
      <c r="B3213" s="130">
        <v>1447.8000489999999</v>
      </c>
      <c r="C3213" s="125">
        <f t="shared" si="200"/>
        <v>2.1570295175381338E-2</v>
      </c>
      <c r="D3213" s="128">
        <f t="shared" si="201"/>
        <v>21570.295175381336</v>
      </c>
      <c r="E3213" s="128" t="e">
        <f t="shared" ca="1" si="202"/>
        <v>#DIV/0!</v>
      </c>
      <c r="F3213" s="128" t="e">
        <f t="shared" ca="1" si="203"/>
        <v>#DIV/0!</v>
      </c>
    </row>
    <row r="3214" spans="1:6" x14ac:dyDescent="0.3">
      <c r="A3214" s="73">
        <v>39183</v>
      </c>
      <c r="B3214" s="130">
        <v>1438.869995</v>
      </c>
      <c r="C3214" s="125">
        <f t="shared" si="200"/>
        <v>7.18181316645361E-3</v>
      </c>
      <c r="D3214" s="128">
        <f t="shared" si="201"/>
        <v>7181.8131664536104</v>
      </c>
      <c r="E3214" s="128" t="e">
        <f t="shared" ca="1" si="202"/>
        <v>#DIV/0!</v>
      </c>
      <c r="F3214" s="128" t="e">
        <f t="shared" ca="1" si="203"/>
        <v>#DIV/0!</v>
      </c>
    </row>
    <row r="3215" spans="1:6" x14ac:dyDescent="0.3">
      <c r="A3215" s="73">
        <v>39182</v>
      </c>
      <c r="B3215" s="130">
        <v>1448.3900149999999</v>
      </c>
      <c r="C3215" s="125">
        <f t="shared" si="200"/>
        <v>7.5756626086955769E-3</v>
      </c>
      <c r="D3215" s="128">
        <f t="shared" si="201"/>
        <v>7575.6626086955766</v>
      </c>
      <c r="E3215" s="128" t="e">
        <f t="shared" ca="1" si="202"/>
        <v>#DIV/0!</v>
      </c>
      <c r="F3215" s="128" t="e">
        <f t="shared" ca="1" si="203"/>
        <v>#DIV/0!</v>
      </c>
    </row>
    <row r="3216" spans="1:6" x14ac:dyDescent="0.3">
      <c r="A3216" s="73">
        <v>39181</v>
      </c>
      <c r="B3216" s="130">
        <v>1444.6099850000001</v>
      </c>
      <c r="C3216" s="125">
        <f t="shared" si="200"/>
        <v>5.9187667301121571E-3</v>
      </c>
      <c r="D3216" s="128">
        <f t="shared" si="201"/>
        <v>5918.7667301121573</v>
      </c>
      <c r="E3216" s="128" t="e">
        <f t="shared" ca="1" si="202"/>
        <v>#DIV/0!</v>
      </c>
      <c r="F3216" s="128" t="e">
        <f t="shared" ca="1" si="203"/>
        <v>#DIV/0!</v>
      </c>
    </row>
    <row r="3217" spans="1:6" x14ac:dyDescent="0.3">
      <c r="A3217" s="73">
        <v>39177</v>
      </c>
      <c r="B3217" s="130">
        <v>1443.76001</v>
      </c>
      <c r="C3217" s="125">
        <f t="shared" si="200"/>
        <v>6.4271269879836446E-3</v>
      </c>
      <c r="D3217" s="128">
        <f t="shared" si="201"/>
        <v>6427.1269879836445</v>
      </c>
      <c r="E3217" s="128" t="e">
        <f t="shared" ca="1" si="202"/>
        <v>#DIV/0!</v>
      </c>
      <c r="F3217" s="128" t="e">
        <f t="shared" ca="1" si="203"/>
        <v>#DIV/0!</v>
      </c>
    </row>
    <row r="3218" spans="1:6" x14ac:dyDescent="0.3">
      <c r="A3218" s="73">
        <v>39176</v>
      </c>
      <c r="B3218" s="130">
        <v>1439.369995</v>
      </c>
      <c r="C3218" s="125">
        <f t="shared" si="200"/>
        <v>3.0173067526515496E-3</v>
      </c>
      <c r="D3218" s="128">
        <f t="shared" si="201"/>
        <v>3017.3067526515497</v>
      </c>
      <c r="E3218" s="128" t="e">
        <f t="shared" ca="1" si="202"/>
        <v>#DIV/0!</v>
      </c>
      <c r="F3218" s="128" t="e">
        <f t="shared" ca="1" si="203"/>
        <v>#DIV/0!</v>
      </c>
    </row>
    <row r="3219" spans="1:6" x14ac:dyDescent="0.3">
      <c r="A3219" s="73">
        <v>39175</v>
      </c>
      <c r="B3219" s="130">
        <v>1437.7700199999999</v>
      </c>
      <c r="C3219" s="125">
        <f t="shared" si="200"/>
        <v>1.9015748452754222E-2</v>
      </c>
      <c r="D3219" s="128">
        <f t="shared" si="201"/>
        <v>19015.748452754222</v>
      </c>
      <c r="E3219" s="128" t="e">
        <f t="shared" ca="1" si="202"/>
        <v>#DIV/0!</v>
      </c>
      <c r="F3219" s="128" t="e">
        <f t="shared" ca="1" si="203"/>
        <v>#DIV/0!</v>
      </c>
    </row>
    <row r="3220" spans="1:6" x14ac:dyDescent="0.3">
      <c r="A3220" s="73">
        <v>39174</v>
      </c>
      <c r="B3220" s="130">
        <v>1424.5500489999999</v>
      </c>
      <c r="C3220" s="125">
        <f t="shared" si="200"/>
        <v>1.6040675187652509E-2</v>
      </c>
      <c r="D3220" s="128">
        <f t="shared" si="201"/>
        <v>16040.675187652509</v>
      </c>
      <c r="E3220" s="128" t="e">
        <f t="shared" ca="1" si="202"/>
        <v>#DIV/0!</v>
      </c>
      <c r="F3220" s="128" t="e">
        <f t="shared" ca="1" si="203"/>
        <v>#DIV/0!</v>
      </c>
    </row>
    <row r="3221" spans="1:6" x14ac:dyDescent="0.3">
      <c r="A3221" s="73">
        <v>39171</v>
      </c>
      <c r="B3221" s="130">
        <v>1420.8599850000001</v>
      </c>
      <c r="C3221" s="125">
        <f t="shared" si="200"/>
        <v>2.4449356644449027E-2</v>
      </c>
      <c r="D3221" s="128">
        <f t="shared" si="201"/>
        <v>24449.356644449028</v>
      </c>
      <c r="E3221" s="128" t="e">
        <f t="shared" ca="1" si="202"/>
        <v>#DIV/0!</v>
      </c>
      <c r="F3221" s="128" t="e">
        <f t="shared" ca="1" si="203"/>
        <v>#DIV/0!</v>
      </c>
    </row>
    <row r="3222" spans="1:6" x14ac:dyDescent="0.3">
      <c r="A3222" s="73">
        <v>39170</v>
      </c>
      <c r="B3222" s="130">
        <v>1422.530029</v>
      </c>
      <c r="C3222" s="125">
        <f t="shared" si="200"/>
        <v>2.1726951022724261E-2</v>
      </c>
      <c r="D3222" s="128">
        <f t="shared" si="201"/>
        <v>21726.951022724261</v>
      </c>
      <c r="E3222" s="128" t="e">
        <f t="shared" ca="1" si="202"/>
        <v>#DIV/0!</v>
      </c>
      <c r="F3222" s="128" t="e">
        <f t="shared" ca="1" si="203"/>
        <v>#DIV/0!</v>
      </c>
    </row>
    <row r="3223" spans="1:6" x14ac:dyDescent="0.3">
      <c r="A3223" s="73">
        <v>39169</v>
      </c>
      <c r="B3223" s="130">
        <v>1417.2299800000001</v>
      </c>
      <c r="C3223" s="125">
        <f t="shared" si="200"/>
        <v>2.1669971990831316E-2</v>
      </c>
      <c r="D3223" s="128">
        <f t="shared" si="201"/>
        <v>21669.971990831316</v>
      </c>
      <c r="E3223" s="128" t="e">
        <f t="shared" ca="1" si="202"/>
        <v>#DIV/0!</v>
      </c>
      <c r="F3223" s="128" t="e">
        <f t="shared" ca="1" si="203"/>
        <v>#DIV/0!</v>
      </c>
    </row>
    <row r="3224" spans="1:6" x14ac:dyDescent="0.3">
      <c r="A3224" s="73">
        <v>39168</v>
      </c>
      <c r="B3224" s="130">
        <v>1428.6099850000001</v>
      </c>
      <c r="C3224" s="125">
        <f t="shared" si="200"/>
        <v>3.6764785225497532E-2</v>
      </c>
      <c r="D3224" s="128">
        <f t="shared" si="201"/>
        <v>36764.78522549753</v>
      </c>
      <c r="E3224" s="128" t="e">
        <f t="shared" ca="1" si="202"/>
        <v>#DIV/0!</v>
      </c>
      <c r="F3224" s="128" t="e">
        <f t="shared" ca="1" si="203"/>
        <v>#DIV/0!</v>
      </c>
    </row>
    <row r="3225" spans="1:6" x14ac:dyDescent="0.3">
      <c r="A3225" s="73">
        <v>39167</v>
      </c>
      <c r="B3225" s="130">
        <v>1437.5</v>
      </c>
      <c r="C3225" s="125">
        <f t="shared" si="200"/>
        <v>2.1967883212874462E-2</v>
      </c>
      <c r="D3225" s="128">
        <f t="shared" si="201"/>
        <v>21967.883212874462</v>
      </c>
      <c r="E3225" s="128" t="e">
        <f t="shared" ca="1" si="202"/>
        <v>#DIV/0!</v>
      </c>
      <c r="F3225" s="128" t="e">
        <f t="shared" ca="1" si="203"/>
        <v>#DIV/0!</v>
      </c>
    </row>
    <row r="3226" spans="1:6" x14ac:dyDescent="0.3">
      <c r="A3226" s="73">
        <v>39164</v>
      </c>
      <c r="B3226" s="130">
        <v>1436.1099850000001</v>
      </c>
      <c r="C3226" s="125">
        <f t="shared" si="200"/>
        <v>2.3716189876500815E-2</v>
      </c>
      <c r="D3226" s="128">
        <f t="shared" si="201"/>
        <v>23716.189876500815</v>
      </c>
      <c r="E3226" s="128" t="e">
        <f t="shared" ca="1" si="202"/>
        <v>#DIV/0!</v>
      </c>
      <c r="F3226" s="128" t="e">
        <f t="shared" ca="1" si="203"/>
        <v>#DIV/0!</v>
      </c>
    </row>
    <row r="3227" spans="1:6" x14ac:dyDescent="0.3">
      <c r="A3227" s="73">
        <v>39163</v>
      </c>
      <c r="B3227" s="130">
        <v>1434.540039</v>
      </c>
      <c r="C3227" s="125">
        <f t="shared" si="200"/>
        <v>2.3290003959404837E-2</v>
      </c>
      <c r="D3227" s="128">
        <f t="shared" si="201"/>
        <v>23290.003959404836</v>
      </c>
      <c r="E3227" s="128" t="e">
        <f t="shared" ca="1" si="202"/>
        <v>#DIV/0!</v>
      </c>
      <c r="F3227" s="128" t="e">
        <f t="shared" ca="1" si="203"/>
        <v>#DIV/0!</v>
      </c>
    </row>
    <row r="3228" spans="1:6" x14ac:dyDescent="0.3">
      <c r="A3228" s="73">
        <v>39162</v>
      </c>
      <c r="B3228" s="130">
        <v>1435.040039</v>
      </c>
      <c r="C3228" s="125">
        <f t="shared" si="200"/>
        <v>3.0941808298535545E-2</v>
      </c>
      <c r="D3228" s="128">
        <f t="shared" si="201"/>
        <v>30941.808298535543</v>
      </c>
      <c r="E3228" s="128" t="e">
        <f t="shared" ca="1" si="202"/>
        <v>#DIV/0!</v>
      </c>
      <c r="F3228" s="128" t="e">
        <f t="shared" ca="1" si="203"/>
        <v>#DIV/0!</v>
      </c>
    </row>
    <row r="3229" spans="1:6" x14ac:dyDescent="0.3">
      <c r="A3229" s="73">
        <v>39161</v>
      </c>
      <c r="B3229" s="130">
        <v>1410.9399410000001</v>
      </c>
      <c r="C3229" s="125">
        <f t="shared" si="200"/>
        <v>1.1129278578772217E-2</v>
      </c>
      <c r="D3229" s="128">
        <f t="shared" si="201"/>
        <v>11129.278578772217</v>
      </c>
      <c r="E3229" s="128" t="e">
        <f t="shared" ca="1" si="202"/>
        <v>#DIV/0!</v>
      </c>
      <c r="F3229" s="128" t="e">
        <f t="shared" ca="1" si="203"/>
        <v>#DIV/0!</v>
      </c>
    </row>
    <row r="3230" spans="1:6" x14ac:dyDescent="0.3">
      <c r="A3230" s="73">
        <v>39160</v>
      </c>
      <c r="B3230" s="130">
        <v>1402.0600589999999</v>
      </c>
      <c r="C3230" s="125">
        <f t="shared" si="200"/>
        <v>2.0333059777650542E-2</v>
      </c>
      <c r="D3230" s="128">
        <f t="shared" si="201"/>
        <v>20333.059777650542</v>
      </c>
      <c r="E3230" s="128" t="e">
        <f t="shared" ca="1" si="202"/>
        <v>#DIV/0!</v>
      </c>
      <c r="F3230" s="128" t="e">
        <f t="shared" ca="1" si="203"/>
        <v>#DIV/0!</v>
      </c>
    </row>
    <row r="3231" spans="1:6" x14ac:dyDescent="0.3">
      <c r="A3231" s="73">
        <v>39157</v>
      </c>
      <c r="B3231" s="130">
        <v>1386.9499510000001</v>
      </c>
      <c r="C3231" s="125">
        <f t="shared" si="200"/>
        <v>-1.5866331669422973E-4</v>
      </c>
      <c r="D3231" s="128">
        <f t="shared" si="201"/>
        <v>-158.66331669422974</v>
      </c>
      <c r="E3231" s="128" t="e">
        <f t="shared" ca="1" si="202"/>
        <v>#DIV/0!</v>
      </c>
      <c r="F3231" s="128" t="e">
        <f t="shared" ca="1" si="203"/>
        <v>#DIV/0!</v>
      </c>
    </row>
    <row r="3232" spans="1:6" x14ac:dyDescent="0.3">
      <c r="A3232" s="73">
        <v>39156</v>
      </c>
      <c r="B3232" s="130">
        <v>1392.280029</v>
      </c>
      <c r="C3232" s="125">
        <f t="shared" si="200"/>
        <v>-7.7610087576812647E-3</v>
      </c>
      <c r="D3232" s="128">
        <f t="shared" si="201"/>
        <v>-7761.0087576812648</v>
      </c>
      <c r="E3232" s="128" t="e">
        <f t="shared" ca="1" si="202"/>
        <v>#DIV/0!</v>
      </c>
      <c r="F3232" s="128" t="e">
        <f t="shared" ca="1" si="203"/>
        <v>#DIV/0!</v>
      </c>
    </row>
    <row r="3233" spans="1:6" x14ac:dyDescent="0.3">
      <c r="A3233" s="73">
        <v>39155</v>
      </c>
      <c r="B3233" s="130">
        <v>1387.170044</v>
      </c>
      <c r="C3233" s="125">
        <f t="shared" si="200"/>
        <v>-1.3967602645861388E-2</v>
      </c>
      <c r="D3233" s="128">
        <f t="shared" si="201"/>
        <v>-13967.602645861387</v>
      </c>
      <c r="E3233" s="128" t="e">
        <f t="shared" ca="1" si="202"/>
        <v>#DIV/0!</v>
      </c>
      <c r="F3233" s="128" t="e">
        <f t="shared" ca="1" si="203"/>
        <v>#DIV/0!</v>
      </c>
    </row>
    <row r="3234" spans="1:6" x14ac:dyDescent="0.3">
      <c r="A3234" s="73">
        <v>39154</v>
      </c>
      <c r="B3234" s="130">
        <v>1377.9499510000001</v>
      </c>
      <c r="C3234" s="125">
        <f t="shared" si="200"/>
        <v>-1.5074685078401817E-2</v>
      </c>
      <c r="D3234" s="128">
        <f t="shared" si="201"/>
        <v>-15074.685078401817</v>
      </c>
      <c r="E3234" s="128" t="e">
        <f t="shared" ca="1" si="202"/>
        <v>#DIV/0!</v>
      </c>
      <c r="F3234" s="128" t="e">
        <f t="shared" ca="1" si="203"/>
        <v>#DIV/0!</v>
      </c>
    </row>
    <row r="3235" spans="1:6" x14ac:dyDescent="0.3">
      <c r="A3235" s="73">
        <v>39153</v>
      </c>
      <c r="B3235" s="130">
        <v>1406.599976</v>
      </c>
      <c r="C3235" s="125">
        <f t="shared" si="200"/>
        <v>-2.9509386248885328E-2</v>
      </c>
      <c r="D3235" s="128">
        <f t="shared" si="201"/>
        <v>-29509.386248885326</v>
      </c>
      <c r="E3235" s="128" t="e">
        <f t="shared" ca="1" si="202"/>
        <v>#DIV/0!</v>
      </c>
      <c r="F3235" s="128" t="e">
        <f t="shared" ca="1" si="203"/>
        <v>#DIV/0!</v>
      </c>
    </row>
    <row r="3236" spans="1:6" x14ac:dyDescent="0.3">
      <c r="A3236" s="73">
        <v>39150</v>
      </c>
      <c r="B3236" s="130">
        <v>1402.839966</v>
      </c>
      <c r="C3236" s="125">
        <f t="shared" si="200"/>
        <v>-3.3317468398852523E-2</v>
      </c>
      <c r="D3236" s="128">
        <f t="shared" si="201"/>
        <v>-33317.468398852521</v>
      </c>
      <c r="E3236" s="128" t="e">
        <f t="shared" ca="1" si="202"/>
        <v>#DIV/0!</v>
      </c>
      <c r="F3236" s="128" t="e">
        <f t="shared" ca="1" si="203"/>
        <v>#DIV/0!</v>
      </c>
    </row>
    <row r="3237" spans="1:6" x14ac:dyDescent="0.3">
      <c r="A3237" s="73">
        <v>39149</v>
      </c>
      <c r="B3237" s="130">
        <v>1401.8900149999999</v>
      </c>
      <c r="C3237" s="125">
        <f t="shared" si="200"/>
        <v>-3.7414678732835327E-2</v>
      </c>
      <c r="D3237" s="128">
        <f t="shared" si="201"/>
        <v>-37414.678732835324</v>
      </c>
      <c r="E3237" s="128" t="e">
        <f t="shared" ca="1" si="202"/>
        <v>#DIV/0!</v>
      </c>
      <c r="F3237" s="128" t="e">
        <f t="shared" ca="1" si="203"/>
        <v>#DIV/0!</v>
      </c>
    </row>
    <row r="3238" spans="1:6" x14ac:dyDescent="0.3">
      <c r="A3238" s="73">
        <v>39148</v>
      </c>
      <c r="B3238" s="130">
        <v>1391.969971</v>
      </c>
      <c r="C3238" s="125">
        <f t="shared" si="200"/>
        <v>-4.5045748080631776E-2</v>
      </c>
      <c r="D3238" s="128">
        <f t="shared" si="201"/>
        <v>-45045.748080631776</v>
      </c>
      <c r="E3238" s="128" t="e">
        <f t="shared" ca="1" si="202"/>
        <v>#DIV/0!</v>
      </c>
      <c r="F3238" s="128" t="e">
        <f t="shared" ca="1" si="203"/>
        <v>#DIV/0!</v>
      </c>
    </row>
    <row r="3239" spans="1:6" x14ac:dyDescent="0.3">
      <c r="A3239" s="73">
        <v>39147</v>
      </c>
      <c r="B3239" s="130">
        <v>1395.410034</v>
      </c>
      <c r="C3239" s="125">
        <f t="shared" si="200"/>
        <v>-4.4030210472410736E-2</v>
      </c>
      <c r="D3239" s="128">
        <f t="shared" si="201"/>
        <v>-44030.210472410734</v>
      </c>
      <c r="E3239" s="128" t="e">
        <f t="shared" ca="1" si="202"/>
        <v>#DIV/0!</v>
      </c>
      <c r="F3239" s="128" t="e">
        <f t="shared" ca="1" si="203"/>
        <v>#DIV/0!</v>
      </c>
    </row>
    <row r="3240" spans="1:6" x14ac:dyDescent="0.3">
      <c r="A3240" s="73">
        <v>39146</v>
      </c>
      <c r="B3240" s="130">
        <v>1374.119995</v>
      </c>
      <c r="C3240" s="125">
        <f t="shared" si="200"/>
        <v>-5.5938031121382292E-2</v>
      </c>
      <c r="D3240" s="128">
        <f t="shared" si="201"/>
        <v>-55938.031121382293</v>
      </c>
      <c r="E3240" s="128" t="e">
        <f t="shared" ca="1" si="202"/>
        <v>#DIV/0!</v>
      </c>
      <c r="F3240" s="128" t="e">
        <f t="shared" ca="1" si="203"/>
        <v>#DIV/0!</v>
      </c>
    </row>
    <row r="3241" spans="1:6" x14ac:dyDescent="0.3">
      <c r="A3241" s="73">
        <v>39143</v>
      </c>
      <c r="B3241" s="130">
        <v>1387.170044</v>
      </c>
      <c r="C3241" s="125">
        <f t="shared" si="200"/>
        <v>-4.7803084945612584E-2</v>
      </c>
      <c r="D3241" s="128">
        <f t="shared" si="201"/>
        <v>-47803.084945612587</v>
      </c>
      <c r="E3241" s="128" t="e">
        <f t="shared" ca="1" si="202"/>
        <v>#DIV/0!</v>
      </c>
      <c r="F3241" s="128" t="e">
        <f t="shared" ca="1" si="203"/>
        <v>#DIV/0!</v>
      </c>
    </row>
    <row r="3242" spans="1:6" x14ac:dyDescent="0.3">
      <c r="A3242" s="73">
        <v>39142</v>
      </c>
      <c r="B3242" s="130">
        <v>1403.170044</v>
      </c>
      <c r="C3242" s="125">
        <f t="shared" si="200"/>
        <v>-3.5820795193280408E-2</v>
      </c>
      <c r="D3242" s="128">
        <f t="shared" si="201"/>
        <v>-35820.795193280406</v>
      </c>
      <c r="E3242" s="128" t="e">
        <f t="shared" ca="1" si="202"/>
        <v>#DIV/0!</v>
      </c>
      <c r="F3242" s="128" t="e">
        <f t="shared" ca="1" si="203"/>
        <v>#DIV/0!</v>
      </c>
    </row>
    <row r="3243" spans="1:6" x14ac:dyDescent="0.3">
      <c r="A3243" s="73">
        <v>39141</v>
      </c>
      <c r="B3243" s="130">
        <v>1406.8199460000001</v>
      </c>
      <c r="C3243" s="125">
        <f t="shared" si="200"/>
        <v>-2.5923354341161775E-2</v>
      </c>
      <c r="D3243" s="128">
        <f t="shared" si="201"/>
        <v>-25923.354341161776</v>
      </c>
      <c r="E3243" s="128" t="e">
        <f t="shared" ca="1" si="202"/>
        <v>#DIV/0!</v>
      </c>
      <c r="F3243" s="128" t="e">
        <f t="shared" ca="1" si="203"/>
        <v>#DIV/0!</v>
      </c>
    </row>
    <row r="3244" spans="1:6" x14ac:dyDescent="0.3">
      <c r="A3244" s="73">
        <v>39140</v>
      </c>
      <c r="B3244" s="130">
        <v>1399.040039</v>
      </c>
      <c r="C3244" s="125">
        <f t="shared" si="200"/>
        <v>-2.3950519488863731E-2</v>
      </c>
      <c r="D3244" s="128">
        <f t="shared" si="201"/>
        <v>-23950.519488863731</v>
      </c>
      <c r="E3244" s="128" t="e">
        <f t="shared" ca="1" si="202"/>
        <v>#DIV/0!</v>
      </c>
      <c r="F3244" s="128" t="e">
        <f t="shared" ca="1" si="203"/>
        <v>#DIV/0!</v>
      </c>
    </row>
    <row r="3245" spans="1:6" x14ac:dyDescent="0.3">
      <c r="A3245" s="73">
        <v>39139</v>
      </c>
      <c r="B3245" s="130">
        <v>1449.369995</v>
      </c>
      <c r="C3245" s="125">
        <f t="shared" si="200"/>
        <v>7.8647174220698446E-3</v>
      </c>
      <c r="D3245" s="128">
        <f t="shared" si="201"/>
        <v>7864.7174220698444</v>
      </c>
      <c r="E3245" s="128" t="e">
        <f t="shared" ca="1" si="202"/>
        <v>#DIV/0!</v>
      </c>
      <c r="F3245" s="128" t="e">
        <f t="shared" ca="1" si="203"/>
        <v>#DIV/0!</v>
      </c>
    </row>
    <row r="3246" spans="1:6" x14ac:dyDescent="0.3">
      <c r="A3246" s="73">
        <v>39136</v>
      </c>
      <c r="B3246" s="130">
        <v>1451.1899410000001</v>
      </c>
      <c r="C3246" s="125">
        <f t="shared" si="200"/>
        <v>1.9884430009335929E-3</v>
      </c>
      <c r="D3246" s="128">
        <f t="shared" si="201"/>
        <v>1988.4430009335929</v>
      </c>
      <c r="E3246" s="128" t="e">
        <f t="shared" ca="1" si="202"/>
        <v>#DIV/0!</v>
      </c>
      <c r="F3246" s="128" t="e">
        <f t="shared" ca="1" si="203"/>
        <v>#DIV/0!</v>
      </c>
    </row>
    <row r="3247" spans="1:6" x14ac:dyDescent="0.3">
      <c r="A3247" s="73">
        <v>39135</v>
      </c>
      <c r="B3247" s="130">
        <v>1456.380005</v>
      </c>
      <c r="C3247" s="125">
        <f t="shared" si="200"/>
        <v>4.3861359927983568E-3</v>
      </c>
      <c r="D3247" s="128">
        <f t="shared" si="201"/>
        <v>4386.1359927983567</v>
      </c>
      <c r="E3247" s="128" t="e">
        <f t="shared" ca="1" si="202"/>
        <v>#DIV/0!</v>
      </c>
      <c r="F3247" s="128" t="e">
        <f t="shared" ca="1" si="203"/>
        <v>#DIV/0!</v>
      </c>
    </row>
    <row r="3248" spans="1:6" x14ac:dyDescent="0.3">
      <c r="A3248" s="73">
        <v>39134</v>
      </c>
      <c r="B3248" s="130">
        <v>1457.630005</v>
      </c>
      <c r="C3248" s="125">
        <f t="shared" si="200"/>
        <v>6.6505559392264768E-3</v>
      </c>
      <c r="D3248" s="128">
        <f t="shared" si="201"/>
        <v>6650.5559392264768</v>
      </c>
      <c r="E3248" s="128" t="e">
        <f t="shared" ca="1" si="202"/>
        <v>#DIV/0!</v>
      </c>
      <c r="F3248" s="128" t="e">
        <f t="shared" ca="1" si="203"/>
        <v>#DIV/0!</v>
      </c>
    </row>
    <row r="3249" spans="1:6" x14ac:dyDescent="0.3">
      <c r="A3249" s="73">
        <v>39133</v>
      </c>
      <c r="B3249" s="130">
        <v>1459.6800539999999</v>
      </c>
      <c r="C3249" s="125">
        <f t="shared" si="200"/>
        <v>8.7699735918698174E-3</v>
      </c>
      <c r="D3249" s="128">
        <f t="shared" si="201"/>
        <v>8769.973591869817</v>
      </c>
      <c r="E3249" s="128" t="e">
        <f t="shared" ca="1" si="202"/>
        <v>#DIV/0!</v>
      </c>
      <c r="F3249" s="128" t="e">
        <f t="shared" ca="1" si="203"/>
        <v>#DIV/0!</v>
      </c>
    </row>
    <row r="3250" spans="1:6" x14ac:dyDescent="0.3">
      <c r="A3250" s="73">
        <v>39129</v>
      </c>
      <c r="B3250" s="130">
        <v>1455.540039</v>
      </c>
      <c r="C3250" s="125">
        <f t="shared" si="200"/>
        <v>4.9365322364500752E-3</v>
      </c>
      <c r="D3250" s="128">
        <f t="shared" si="201"/>
        <v>4936.5322364500753</v>
      </c>
      <c r="E3250" s="128" t="e">
        <f t="shared" ca="1" si="202"/>
        <v>#DIV/0!</v>
      </c>
      <c r="F3250" s="128" t="e">
        <f t="shared" ca="1" si="203"/>
        <v>#DIV/0!</v>
      </c>
    </row>
    <row r="3251" spans="1:6" x14ac:dyDescent="0.3">
      <c r="A3251" s="73">
        <v>39128</v>
      </c>
      <c r="B3251" s="130">
        <v>1456.8100589999999</v>
      </c>
      <c r="C3251" s="125">
        <f t="shared" si="200"/>
        <v>7.517682921520441E-3</v>
      </c>
      <c r="D3251" s="128">
        <f t="shared" si="201"/>
        <v>7517.6829215204407</v>
      </c>
      <c r="E3251" s="128" t="e">
        <f t="shared" ca="1" si="202"/>
        <v>#DIV/0!</v>
      </c>
      <c r="F3251" s="128" t="e">
        <f t="shared" ca="1" si="203"/>
        <v>#DIV/0!</v>
      </c>
    </row>
    <row r="3252" spans="1:6" x14ac:dyDescent="0.3">
      <c r="A3252" s="73">
        <v>39127</v>
      </c>
      <c r="B3252" s="130">
        <v>1455.3000489999999</v>
      </c>
      <c r="C3252" s="125">
        <f t="shared" si="200"/>
        <v>1.186176098468783E-2</v>
      </c>
      <c r="D3252" s="128">
        <f t="shared" si="201"/>
        <v>11861.760984687829</v>
      </c>
      <c r="E3252" s="128" t="e">
        <f t="shared" ca="1" si="202"/>
        <v>#DIV/0!</v>
      </c>
      <c r="F3252" s="128" t="e">
        <f t="shared" ca="1" si="203"/>
        <v>#DIV/0!</v>
      </c>
    </row>
    <row r="3253" spans="1:6" x14ac:dyDescent="0.3">
      <c r="A3253" s="73">
        <v>39126</v>
      </c>
      <c r="B3253" s="130">
        <v>1444.26001</v>
      </c>
      <c r="C3253" s="125">
        <f t="shared" si="200"/>
        <v>1.0806164935774243E-2</v>
      </c>
      <c r="D3253" s="128">
        <f t="shared" si="201"/>
        <v>10806.164935774243</v>
      </c>
      <c r="E3253" s="128" t="e">
        <f t="shared" ca="1" si="202"/>
        <v>#DIV/0!</v>
      </c>
      <c r="F3253" s="128" t="e">
        <f t="shared" ca="1" si="203"/>
        <v>#DIV/0!</v>
      </c>
    </row>
    <row r="3254" spans="1:6" x14ac:dyDescent="0.3">
      <c r="A3254" s="73">
        <v>39125</v>
      </c>
      <c r="B3254" s="130">
        <v>1433.369995</v>
      </c>
      <c r="C3254" s="125">
        <f t="shared" si="200"/>
        <v>8.9749546288766524E-3</v>
      </c>
      <c r="D3254" s="128">
        <f t="shared" si="201"/>
        <v>8974.9546288766524</v>
      </c>
      <c r="E3254" s="128" t="e">
        <f t="shared" ca="1" si="202"/>
        <v>#DIV/0!</v>
      </c>
      <c r="F3254" s="128" t="e">
        <f t="shared" ca="1" si="203"/>
        <v>#DIV/0!</v>
      </c>
    </row>
    <row r="3255" spans="1:6" x14ac:dyDescent="0.3">
      <c r="A3255" s="73">
        <v>39122</v>
      </c>
      <c r="B3255" s="130">
        <v>1438.0600589999999</v>
      </c>
      <c r="C3255" s="125">
        <f t="shared" si="200"/>
        <v>1.1165959581092455E-2</v>
      </c>
      <c r="D3255" s="128">
        <f t="shared" si="201"/>
        <v>11165.959581092455</v>
      </c>
      <c r="E3255" s="128" t="e">
        <f t="shared" ca="1" si="202"/>
        <v>#DIV/0!</v>
      </c>
      <c r="F3255" s="128" t="e">
        <f t="shared" ca="1" si="203"/>
        <v>#DIV/0!</v>
      </c>
    </row>
    <row r="3256" spans="1:6" x14ac:dyDescent="0.3">
      <c r="A3256" s="73">
        <v>39121</v>
      </c>
      <c r="B3256" s="130">
        <v>1448.3100589999999</v>
      </c>
      <c r="C3256" s="125">
        <f t="shared" si="200"/>
        <v>1.7143082090431916E-2</v>
      </c>
      <c r="D3256" s="128">
        <f t="shared" si="201"/>
        <v>17143.082090431915</v>
      </c>
      <c r="E3256" s="128" t="e">
        <f t="shared" ca="1" si="202"/>
        <v>#DIV/0!</v>
      </c>
      <c r="F3256" s="128" t="e">
        <f t="shared" ca="1" si="203"/>
        <v>#DIV/0!</v>
      </c>
    </row>
    <row r="3257" spans="1:6" x14ac:dyDescent="0.3">
      <c r="A3257" s="73">
        <v>39120</v>
      </c>
      <c r="B3257" s="130">
        <v>1450.0200199999999</v>
      </c>
      <c r="C3257" s="125">
        <f t="shared" si="200"/>
        <v>6.8674459706157265E-3</v>
      </c>
      <c r="D3257" s="128">
        <f t="shared" si="201"/>
        <v>6867.4459706157268</v>
      </c>
      <c r="E3257" s="128" t="e">
        <f t="shared" ca="1" si="202"/>
        <v>#DIV/0!</v>
      </c>
      <c r="F3257" s="128" t="e">
        <f t="shared" ca="1" si="203"/>
        <v>#DIV/0!</v>
      </c>
    </row>
    <row r="3258" spans="1:6" x14ac:dyDescent="0.3">
      <c r="A3258" s="73">
        <v>39119</v>
      </c>
      <c r="B3258" s="130">
        <v>1448</v>
      </c>
      <c r="C3258" s="125">
        <f t="shared" si="200"/>
        <v>1.4012710271169349E-2</v>
      </c>
      <c r="D3258" s="128">
        <f t="shared" si="201"/>
        <v>14012.710271169348</v>
      </c>
      <c r="E3258" s="128" t="e">
        <f t="shared" ca="1" si="202"/>
        <v>#DIV/0!</v>
      </c>
      <c r="F3258" s="128" t="e">
        <f t="shared" ca="1" si="203"/>
        <v>#DIV/0!</v>
      </c>
    </row>
    <row r="3259" spans="1:6" x14ac:dyDescent="0.3">
      <c r="A3259" s="73">
        <v>39118</v>
      </c>
      <c r="B3259" s="130">
        <v>1446.98999</v>
      </c>
      <c r="C3259" s="125">
        <f t="shared" si="200"/>
        <v>1.6894507767546862E-2</v>
      </c>
      <c r="D3259" s="128">
        <f t="shared" si="201"/>
        <v>16894.507767546864</v>
      </c>
      <c r="E3259" s="128" t="e">
        <f t="shared" ca="1" si="202"/>
        <v>#DIV/0!</v>
      </c>
      <c r="F3259" s="128" t="e">
        <f t="shared" ca="1" si="203"/>
        <v>#DIV/0!</v>
      </c>
    </row>
    <row r="3260" spans="1:6" x14ac:dyDescent="0.3">
      <c r="A3260" s="73">
        <v>39115</v>
      </c>
      <c r="B3260" s="130">
        <v>1448.3900149999999</v>
      </c>
      <c r="C3260" s="125">
        <f t="shared" si="200"/>
        <v>1.2506127228241848E-2</v>
      </c>
      <c r="D3260" s="128">
        <f t="shared" si="201"/>
        <v>12506.127228241849</v>
      </c>
      <c r="E3260" s="128" t="e">
        <f t="shared" ca="1" si="202"/>
        <v>#DIV/0!</v>
      </c>
      <c r="F3260" s="128" t="e">
        <f t="shared" ca="1" si="203"/>
        <v>#DIV/0!</v>
      </c>
    </row>
    <row r="3261" spans="1:6" x14ac:dyDescent="0.3">
      <c r="A3261" s="73">
        <v>39114</v>
      </c>
      <c r="B3261" s="130">
        <v>1445.9399410000001</v>
      </c>
      <c r="C3261" s="125">
        <f t="shared" si="200"/>
        <v>1.3720104929717092E-2</v>
      </c>
      <c r="D3261" s="128">
        <f t="shared" si="201"/>
        <v>13720.104929717092</v>
      </c>
      <c r="E3261" s="128" t="e">
        <f t="shared" ca="1" si="202"/>
        <v>#DIV/0!</v>
      </c>
      <c r="F3261" s="128" t="e">
        <f t="shared" ca="1" si="203"/>
        <v>#DIV/0!</v>
      </c>
    </row>
    <row r="3262" spans="1:6" x14ac:dyDescent="0.3">
      <c r="A3262" s="73">
        <v>39113</v>
      </c>
      <c r="B3262" s="130">
        <v>1438.23999</v>
      </c>
      <c r="C3262" s="125">
        <f t="shared" si="200"/>
        <v>5.3263585205238773E-3</v>
      </c>
      <c r="D3262" s="128">
        <f t="shared" si="201"/>
        <v>5326.3585205238769</v>
      </c>
      <c r="E3262" s="128" t="e">
        <f t="shared" ca="1" si="202"/>
        <v>#DIV/0!</v>
      </c>
      <c r="F3262" s="128" t="e">
        <f t="shared" ca="1" si="203"/>
        <v>#DIV/0!</v>
      </c>
    </row>
    <row r="3263" spans="1:6" x14ac:dyDescent="0.3">
      <c r="A3263" s="73">
        <v>39112</v>
      </c>
      <c r="B3263" s="130">
        <v>1428.8199460000001</v>
      </c>
      <c r="C3263" s="125">
        <f t="shared" si="200"/>
        <v>-2.1510426345240363E-3</v>
      </c>
      <c r="D3263" s="128">
        <f t="shared" si="201"/>
        <v>-2151.0426345240362</v>
      </c>
      <c r="E3263" s="128" t="e">
        <f t="shared" ca="1" si="202"/>
        <v>#DIV/0!</v>
      </c>
      <c r="F3263" s="128" t="e">
        <f t="shared" ca="1" si="203"/>
        <v>#DIV/0!</v>
      </c>
    </row>
    <row r="3264" spans="1:6" x14ac:dyDescent="0.3">
      <c r="A3264" s="73">
        <v>39111</v>
      </c>
      <c r="B3264" s="130">
        <v>1420.619995</v>
      </c>
      <c r="C3264" s="125">
        <f t="shared" si="200"/>
        <v>-7.0663124008906175E-3</v>
      </c>
      <c r="D3264" s="128">
        <f t="shared" si="201"/>
        <v>-7066.3124008906179</v>
      </c>
      <c r="E3264" s="128" t="e">
        <f t="shared" ca="1" si="202"/>
        <v>#DIV/0!</v>
      </c>
      <c r="F3264" s="128" t="e">
        <f t="shared" ca="1" si="203"/>
        <v>#DIV/0!</v>
      </c>
    </row>
    <row r="3265" spans="1:6" x14ac:dyDescent="0.3">
      <c r="A3265" s="73">
        <v>39108</v>
      </c>
      <c r="B3265" s="130">
        <v>1422.1800539999999</v>
      </c>
      <c r="C3265" s="125">
        <f t="shared" si="200"/>
        <v>-1.1517551812693094E-3</v>
      </c>
      <c r="D3265" s="128">
        <f t="shared" si="201"/>
        <v>-1151.7551812693093</v>
      </c>
      <c r="E3265" s="128" t="e">
        <f t="shared" ca="1" si="202"/>
        <v>#DIV/0!</v>
      </c>
      <c r="F3265" s="128" t="e">
        <f t="shared" ca="1" si="203"/>
        <v>#DIV/0!</v>
      </c>
    </row>
    <row r="3266" spans="1:6" x14ac:dyDescent="0.3">
      <c r="A3266" s="73">
        <v>39107</v>
      </c>
      <c r="B3266" s="130">
        <v>1423.900024</v>
      </c>
      <c r="C3266" s="125">
        <f t="shared" si="200"/>
        <v>6.3964718192850434E-3</v>
      </c>
      <c r="D3266" s="128">
        <f t="shared" si="201"/>
        <v>6396.4718192850432</v>
      </c>
      <c r="E3266" s="128" t="e">
        <f t="shared" ca="1" si="202"/>
        <v>#DIV/0!</v>
      </c>
      <c r="F3266" s="128" t="e">
        <f t="shared" ca="1" si="203"/>
        <v>#DIV/0!</v>
      </c>
    </row>
    <row r="3267" spans="1:6" x14ac:dyDescent="0.3">
      <c r="A3267" s="73">
        <v>39106</v>
      </c>
      <c r="B3267" s="130">
        <v>1440.130005</v>
      </c>
      <c r="C3267" s="125">
        <f t="shared" si="200"/>
        <v>1.9842661193278044E-2</v>
      </c>
      <c r="D3267" s="128">
        <f t="shared" si="201"/>
        <v>19842.661193278043</v>
      </c>
      <c r="E3267" s="128" t="e">
        <f t="shared" ca="1" si="202"/>
        <v>#DIV/0!</v>
      </c>
      <c r="F3267" s="128" t="e">
        <f t="shared" ca="1" si="203"/>
        <v>#DIV/0!</v>
      </c>
    </row>
    <row r="3268" spans="1:6" x14ac:dyDescent="0.3">
      <c r="A3268" s="73">
        <v>39105</v>
      </c>
      <c r="B3268" s="130">
        <v>1427.98999</v>
      </c>
      <c r="C3268" s="125">
        <f t="shared" si="200"/>
        <v>1.0723099830543648E-2</v>
      </c>
      <c r="D3268" s="128">
        <f t="shared" si="201"/>
        <v>10723.099830543648</v>
      </c>
      <c r="E3268" s="128" t="e">
        <f t="shared" ca="1" si="202"/>
        <v>#DIV/0!</v>
      </c>
      <c r="F3268" s="128" t="e">
        <f t="shared" ca="1" si="203"/>
        <v>#DIV/0!</v>
      </c>
    </row>
    <row r="3269" spans="1:6" x14ac:dyDescent="0.3">
      <c r="A3269" s="73">
        <v>39104</v>
      </c>
      <c r="B3269" s="130">
        <v>1422.9499510000001</v>
      </c>
      <c r="C3269" s="125">
        <f t="shared" si="200"/>
        <v>9.391995776640405E-3</v>
      </c>
      <c r="D3269" s="128">
        <f t="shared" si="201"/>
        <v>9391.9957766404041</v>
      </c>
      <c r="E3269" s="128" t="e">
        <f t="shared" ca="1" si="202"/>
        <v>#DIV/0!</v>
      </c>
      <c r="F3269" s="128" t="e">
        <f t="shared" ca="1" si="203"/>
        <v>#DIV/0!</v>
      </c>
    </row>
    <row r="3270" spans="1:6" x14ac:dyDescent="0.3">
      <c r="A3270" s="73">
        <v>39101</v>
      </c>
      <c r="B3270" s="130">
        <v>1430.5</v>
      </c>
      <c r="C3270" s="125">
        <f t="shared" si="200"/>
        <v>8.5734268874151365E-3</v>
      </c>
      <c r="D3270" s="128">
        <f t="shared" si="201"/>
        <v>8573.4268874151367</v>
      </c>
      <c r="E3270" s="128" t="e">
        <f t="shared" ca="1" si="202"/>
        <v>#DIV/0!</v>
      </c>
      <c r="F3270" s="128" t="e">
        <f t="shared" ca="1" si="203"/>
        <v>#DIV/0!</v>
      </c>
    </row>
    <row r="3271" spans="1:6" x14ac:dyDescent="0.3">
      <c r="A3271" s="73">
        <v>39100</v>
      </c>
      <c r="B3271" s="130">
        <v>1426.369995</v>
      </c>
      <c r="C3271" s="125">
        <f t="shared" si="200"/>
        <v>6.8968086725422761E-3</v>
      </c>
      <c r="D3271" s="128">
        <f t="shared" si="201"/>
        <v>6896.8086725422763</v>
      </c>
      <c r="E3271" s="128" t="e">
        <f t="shared" ca="1" si="202"/>
        <v>#DIV/0!</v>
      </c>
      <c r="F3271" s="128" t="e">
        <f t="shared" ca="1" si="203"/>
        <v>#DIV/0!</v>
      </c>
    </row>
    <row r="3272" spans="1:6" x14ac:dyDescent="0.3">
      <c r="A3272" s="73">
        <v>39099</v>
      </c>
      <c r="B3272" s="130">
        <v>1430.619995</v>
      </c>
      <c r="C3272" s="125" t="e">
        <f t="shared" ref="C3272:C3281" si="204">B3272/B3282-1</f>
        <v>#DIV/0!</v>
      </c>
      <c r="D3272" s="128" t="e">
        <f t="shared" ref="D3272:D3281" si="205">C3272*$B$5</f>
        <v>#DIV/0!</v>
      </c>
      <c r="E3272" s="128" t="e">
        <f t="shared" ref="E3272:E3281" ca="1" si="206">_xlfn.PERCENTILE.INC(OFFSET(D3272,0,0,Window),1-VaRLevel)</f>
        <v>#DIV/0!</v>
      </c>
      <c r="F3272" s="128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0">
        <v>1431.900024</v>
      </c>
      <c r="C3273" s="125" t="e">
        <f t="shared" si="204"/>
        <v>#DIV/0!</v>
      </c>
      <c r="D3273" s="128" t="e">
        <f t="shared" si="205"/>
        <v>#DIV/0!</v>
      </c>
      <c r="E3273" s="128" t="e">
        <f t="shared" ca="1" si="206"/>
        <v>#DIV/0!</v>
      </c>
      <c r="F3273" s="128" t="e">
        <f t="shared" ca="1" si="207"/>
        <v>#DIV/0!</v>
      </c>
    </row>
    <row r="3274" spans="1:6" x14ac:dyDescent="0.3">
      <c r="A3274" s="73">
        <v>39094</v>
      </c>
      <c r="B3274" s="130">
        <v>1430.7299800000001</v>
      </c>
      <c r="C3274" s="125" t="e">
        <f t="shared" si="204"/>
        <v>#DIV/0!</v>
      </c>
      <c r="D3274" s="128" t="e">
        <f t="shared" si="205"/>
        <v>#DIV/0!</v>
      </c>
      <c r="E3274" s="128" t="e">
        <f t="shared" ca="1" si="206"/>
        <v>#DIV/0!</v>
      </c>
      <c r="F3274" s="128" t="e">
        <f t="shared" ca="1" si="207"/>
        <v>#DIV/0!</v>
      </c>
    </row>
    <row r="3275" spans="1:6" x14ac:dyDescent="0.3">
      <c r="A3275" s="73">
        <v>39093</v>
      </c>
      <c r="B3275" s="130">
        <v>1423.8199460000001</v>
      </c>
      <c r="C3275" s="125" t="e">
        <f t="shared" si="204"/>
        <v>#DIV/0!</v>
      </c>
      <c r="D3275" s="128" t="e">
        <f t="shared" si="205"/>
        <v>#DIV/0!</v>
      </c>
      <c r="E3275" s="128" t="e">
        <f t="shared" ca="1" si="206"/>
        <v>#DIV/0!</v>
      </c>
      <c r="F3275" s="128" t="e">
        <f t="shared" ca="1" si="207"/>
        <v>#DIV/0!</v>
      </c>
    </row>
    <row r="3276" spans="1:6" x14ac:dyDescent="0.3">
      <c r="A3276" s="73">
        <v>39092</v>
      </c>
      <c r="B3276" s="130">
        <v>1414.849976</v>
      </c>
      <c r="C3276" s="125" t="e">
        <f t="shared" si="204"/>
        <v>#DIV/0!</v>
      </c>
      <c r="D3276" s="128" t="e">
        <f t="shared" si="205"/>
        <v>#DIV/0!</v>
      </c>
      <c r="E3276" s="128" t="e">
        <f t="shared" ca="1" si="206"/>
        <v>#DIV/0!</v>
      </c>
      <c r="F3276" s="128" t="e">
        <f t="shared" ca="1" si="207"/>
        <v>#DIV/0!</v>
      </c>
    </row>
    <row r="3277" spans="1:6" x14ac:dyDescent="0.3">
      <c r="A3277" s="73">
        <v>39091</v>
      </c>
      <c r="B3277" s="130">
        <v>1412.1099850000001</v>
      </c>
      <c r="C3277" s="125" t="e">
        <f t="shared" si="204"/>
        <v>#DIV/0!</v>
      </c>
      <c r="D3277" s="128" t="e">
        <f t="shared" si="205"/>
        <v>#DIV/0!</v>
      </c>
      <c r="E3277" s="128" t="e">
        <f t="shared" ca="1" si="206"/>
        <v>#DIV/0!</v>
      </c>
      <c r="F3277" s="128" t="e">
        <f t="shared" ca="1" si="207"/>
        <v>#DIV/0!</v>
      </c>
    </row>
    <row r="3278" spans="1:6" x14ac:dyDescent="0.3">
      <c r="A3278" s="73">
        <v>39090</v>
      </c>
      <c r="B3278" s="130">
        <v>1412.839966</v>
      </c>
      <c r="C3278" s="125" t="e">
        <f t="shared" si="204"/>
        <v>#DIV/0!</v>
      </c>
      <c r="D3278" s="128" t="e">
        <f t="shared" si="205"/>
        <v>#DIV/0!</v>
      </c>
      <c r="E3278" s="128" t="e">
        <f t="shared" ca="1" si="206"/>
        <v>#DIV/0!</v>
      </c>
      <c r="F3278" s="128" t="e">
        <f t="shared" ca="1" si="207"/>
        <v>#DIV/0!</v>
      </c>
    </row>
    <row r="3279" spans="1:6" x14ac:dyDescent="0.3">
      <c r="A3279" s="73">
        <v>39087</v>
      </c>
      <c r="B3279" s="130">
        <v>1409.709961</v>
      </c>
      <c r="C3279" s="125" t="e">
        <f t="shared" si="204"/>
        <v>#DIV/0!</v>
      </c>
      <c r="D3279" s="128" t="e">
        <f t="shared" si="205"/>
        <v>#DIV/0!</v>
      </c>
      <c r="E3279" s="128" t="e">
        <f t="shared" ca="1" si="206"/>
        <v>#DIV/0!</v>
      </c>
      <c r="F3279" s="128" t="e">
        <f t="shared" ca="1" si="207"/>
        <v>#DIV/0!</v>
      </c>
    </row>
    <row r="3280" spans="1:6" x14ac:dyDescent="0.3">
      <c r="A3280" s="73">
        <v>39086</v>
      </c>
      <c r="B3280" s="130">
        <v>1418.339966</v>
      </c>
      <c r="C3280" s="125" t="e">
        <f t="shared" si="204"/>
        <v>#DIV/0!</v>
      </c>
      <c r="D3280" s="128" t="e">
        <f t="shared" si="205"/>
        <v>#DIV/0!</v>
      </c>
      <c r="E3280" s="128" t="e">
        <f t="shared" ca="1" si="206"/>
        <v>#DIV/0!</v>
      </c>
      <c r="F3280" s="128" t="e">
        <f t="shared" ca="1" si="207"/>
        <v>#DIV/0!</v>
      </c>
    </row>
    <row r="3281" spans="1:6" x14ac:dyDescent="0.3">
      <c r="A3281" s="73">
        <v>39085</v>
      </c>
      <c r="B3281" s="130">
        <v>1416.599976</v>
      </c>
      <c r="C3281" s="125" t="e">
        <f t="shared" si="204"/>
        <v>#DIV/0!</v>
      </c>
      <c r="D3281" s="128" t="e">
        <f t="shared" si="205"/>
        <v>#DIV/0!</v>
      </c>
      <c r="E3281" s="128" t="e">
        <f t="shared" ca="1" si="206"/>
        <v>#DIV/0!</v>
      </c>
      <c r="F3281" s="128" t="e">
        <f t="shared" ca="1" si="207"/>
        <v>#DIV/0!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329</v>
      </c>
    </row>
    <row r="2" spans="1:1" x14ac:dyDescent="0.3">
      <c r="A2" s="1" t="s">
        <v>330</v>
      </c>
    </row>
    <row r="3" spans="1:1" x14ac:dyDescent="0.3">
      <c r="A3" s="1" t="s">
        <v>314</v>
      </c>
    </row>
    <row r="4" spans="1:1" x14ac:dyDescent="0.3">
      <c r="A4" s="1" t="s">
        <v>331</v>
      </c>
    </row>
    <row r="5" spans="1:1" x14ac:dyDescent="0.3">
      <c r="A5" s="1" t="s">
        <v>338</v>
      </c>
    </row>
    <row r="6" spans="1:1" x14ac:dyDescent="0.3">
      <c r="A6" s="1" t="s">
        <v>339</v>
      </c>
    </row>
    <row r="7" spans="1:1" x14ac:dyDescent="0.3">
      <c r="A7" s="1" t="s">
        <v>340</v>
      </c>
    </row>
    <row r="8" spans="1:1" x14ac:dyDescent="0.3">
      <c r="A8" s="1" t="s">
        <v>341</v>
      </c>
    </row>
    <row r="9" spans="1:1" x14ac:dyDescent="0.3">
      <c r="A9" s="1" t="s">
        <v>342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79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85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80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81</v>
      </c>
      <c r="H17" s="17"/>
      <c r="I17" s="26" t="s">
        <v>82</v>
      </c>
      <c r="J17" s="21"/>
      <c r="K17" s="1" t="s">
        <v>237</v>
      </c>
      <c r="L17" s="17"/>
      <c r="M17" s="26" t="s">
        <v>82</v>
      </c>
      <c r="N17" s="23"/>
      <c r="O17" s="24" t="s">
        <v>83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82</v>
      </c>
      <c r="Z17" s="21"/>
      <c r="AA17" s="24" t="s">
        <v>84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238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86</v>
      </c>
    </row>
    <row r="4" spans="3:28" x14ac:dyDescent="0.3">
      <c r="C4" s="22"/>
    </row>
    <row r="5" spans="3:28" x14ac:dyDescent="0.3">
      <c r="C5" s="62" t="s">
        <v>128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79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90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91</v>
      </c>
      <c r="I19" s="26"/>
      <c r="J19" s="25"/>
      <c r="L19" s="17"/>
      <c r="M19" s="26" t="s">
        <v>82</v>
      </c>
      <c r="N19" s="23"/>
      <c r="O19" s="24" t="s">
        <v>88</v>
      </c>
      <c r="P19" s="24"/>
      <c r="Q19" s="24"/>
      <c r="R19" s="30"/>
      <c r="S19" s="26" t="s">
        <v>82</v>
      </c>
      <c r="T19" s="31"/>
      <c r="U19" s="24" t="s">
        <v>92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254</v>
      </c>
    </row>
  </sheetData>
  <pageMargins left="0.7" right="0.7" top="0.75" bottom="0.75" header="0.3" footer="0.3"/>
  <pageSetup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63" t="s">
        <v>360</v>
      </c>
    </row>
    <row r="3" spans="1:22" x14ac:dyDescent="0.3">
      <c r="C3" s="22" t="s">
        <v>86</v>
      </c>
    </row>
    <row r="4" spans="1:22" x14ac:dyDescent="0.3">
      <c r="C4" s="22"/>
    </row>
    <row r="5" spans="1:22" x14ac:dyDescent="0.3">
      <c r="C5" s="62" t="s">
        <v>128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79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63" t="s">
        <v>432</v>
      </c>
    </row>
    <row r="2" spans="1:5" x14ac:dyDescent="0.3">
      <c r="A2" s="163" t="s">
        <v>433</v>
      </c>
    </row>
    <row r="3" spans="1:5" x14ac:dyDescent="0.3">
      <c r="A3" s="163" t="s">
        <v>434</v>
      </c>
      <c r="C3" s="22"/>
    </row>
    <row r="4" spans="1:5" x14ac:dyDescent="0.3">
      <c r="A4" s="163"/>
      <c r="C4" s="22"/>
    </row>
    <row r="5" spans="1:5" x14ac:dyDescent="0.3">
      <c r="A5" s="163"/>
      <c r="B5" s="22" t="s">
        <v>121</v>
      </c>
      <c r="C5" s="22"/>
    </row>
    <row r="7" spans="1:5" x14ac:dyDescent="0.3">
      <c r="C7" s="27" t="s">
        <v>127</v>
      </c>
    </row>
    <row r="8" spans="1:5" x14ac:dyDescent="0.3">
      <c r="D8" s="25" t="s">
        <v>126</v>
      </c>
    </row>
    <row r="9" spans="1:5" x14ac:dyDescent="0.3">
      <c r="D9" s="25"/>
      <c r="E9" s="1" t="s">
        <v>129</v>
      </c>
    </row>
    <row r="10" spans="1:5" x14ac:dyDescent="0.3">
      <c r="D10" s="25"/>
      <c r="E10" s="1" t="s">
        <v>130</v>
      </c>
    </row>
    <row r="11" spans="1:5" x14ac:dyDescent="0.3">
      <c r="D11" s="25"/>
      <c r="E11" s="1" t="s">
        <v>131</v>
      </c>
    </row>
    <row r="12" spans="1:5" x14ac:dyDescent="0.3">
      <c r="D12" s="25"/>
      <c r="E12" s="1" t="s">
        <v>132</v>
      </c>
    </row>
    <row r="13" spans="1:5" x14ac:dyDescent="0.3">
      <c r="D13" s="25"/>
      <c r="E13" s="1" t="s">
        <v>133</v>
      </c>
    </row>
    <row r="14" spans="1:5" x14ac:dyDescent="0.3">
      <c r="D14" s="25"/>
      <c r="E14" s="1" t="s">
        <v>134</v>
      </c>
    </row>
    <row r="15" spans="1:5" x14ac:dyDescent="0.3">
      <c r="D15" s="25"/>
      <c r="E15" s="1" t="s">
        <v>135</v>
      </c>
    </row>
    <row r="16" spans="1:5" x14ac:dyDescent="0.3">
      <c r="D16" s="25"/>
    </row>
    <row r="17" spans="3:7" x14ac:dyDescent="0.3">
      <c r="D17" s="1" t="s">
        <v>334</v>
      </c>
    </row>
    <row r="18" spans="3:7" x14ac:dyDescent="0.3">
      <c r="D18" s="25"/>
      <c r="E18" s="1" t="s">
        <v>332</v>
      </c>
    </row>
    <row r="19" spans="3:7" x14ac:dyDescent="0.3">
      <c r="D19" s="25"/>
      <c r="E19" s="1" t="s">
        <v>398</v>
      </c>
    </row>
    <row r="20" spans="3:7" x14ac:dyDescent="0.3">
      <c r="D20" s="1" t="s">
        <v>333</v>
      </c>
    </row>
    <row r="21" spans="3:7" x14ac:dyDescent="0.3">
      <c r="D21" s="25"/>
      <c r="E21" s="1" t="s">
        <v>156</v>
      </c>
    </row>
    <row r="22" spans="3:7" x14ac:dyDescent="0.3">
      <c r="D22" s="25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25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1">
        <f>3000/0.01</f>
        <v>300000</v>
      </c>
    </row>
    <row r="37" spans="3:10" x14ac:dyDescent="0.3">
      <c r="E37" s="1" t="s">
        <v>189</v>
      </c>
      <c r="F37" s="71"/>
    </row>
    <row r="38" spans="3:10" x14ac:dyDescent="0.3">
      <c r="E38" s="1" t="s">
        <v>185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124</v>
      </c>
    </row>
    <row r="41" spans="3:10" x14ac:dyDescent="0.3">
      <c r="C41" s="25"/>
    </row>
    <row r="42" spans="3:10" x14ac:dyDescent="0.3">
      <c r="C42" s="25" t="s">
        <v>192</v>
      </c>
    </row>
    <row r="43" spans="3:10" x14ac:dyDescent="0.3">
      <c r="D43" s="1" t="s">
        <v>191</v>
      </c>
    </row>
    <row r="44" spans="3:10" ht="30" x14ac:dyDescent="0.4">
      <c r="D44" s="1" t="s">
        <v>335</v>
      </c>
    </row>
    <row r="46" spans="3:10" x14ac:dyDescent="0.3">
      <c r="J46" s="1" t="s">
        <v>214</v>
      </c>
    </row>
    <row r="47" spans="3:10" ht="30" x14ac:dyDescent="0.4">
      <c r="J47" s="1" t="s">
        <v>337</v>
      </c>
    </row>
    <row r="48" spans="3:10" ht="30" x14ac:dyDescent="0.4">
      <c r="J48" s="1" t="s">
        <v>336</v>
      </c>
    </row>
    <row r="49" spans="3:10" x14ac:dyDescent="0.3">
      <c r="J49" s="1" t="s">
        <v>215</v>
      </c>
    </row>
    <row r="51" spans="3:10" x14ac:dyDescent="0.3">
      <c r="J51" s="1" t="s">
        <v>218</v>
      </c>
    </row>
    <row r="52" spans="3:10" x14ac:dyDescent="0.3">
      <c r="J52" s="1" t="s">
        <v>219</v>
      </c>
    </row>
    <row r="56" spans="3:10" x14ac:dyDescent="0.3">
      <c r="C56" s="1" t="s">
        <v>216</v>
      </c>
    </row>
    <row r="57" spans="3:10" x14ac:dyDescent="0.3">
      <c r="C57" s="1" t="s">
        <v>217</v>
      </c>
    </row>
    <row r="59" spans="3:10" x14ac:dyDescent="0.3">
      <c r="C59" s="72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0">
        <v>2000000</v>
      </c>
    </row>
    <row r="65" spans="3:7" x14ac:dyDescent="0.3">
      <c r="D65" s="1" t="s">
        <v>170</v>
      </c>
      <c r="E65" s="63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1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68" t="s">
        <v>182</v>
      </c>
      <c r="E77" s="68"/>
    </row>
    <row r="78" spans="3:7" x14ac:dyDescent="0.3">
      <c r="D78" s="69" t="s">
        <v>181</v>
      </c>
      <c r="E78" s="69" t="s">
        <v>170</v>
      </c>
    </row>
    <row r="79" spans="3:7" x14ac:dyDescent="0.3">
      <c r="D79" s="64" t="s">
        <v>171</v>
      </c>
      <c r="E79" s="66">
        <v>1.7000000000000001E-2</v>
      </c>
    </row>
    <row r="80" spans="3:7" x14ac:dyDescent="0.3">
      <c r="D80" s="64" t="s">
        <v>172</v>
      </c>
      <c r="E80" s="66">
        <v>1.7000000000000001E-2</v>
      </c>
    </row>
    <row r="81" spans="4:5" x14ac:dyDescent="0.3">
      <c r="D81" s="64" t="s">
        <v>173</v>
      </c>
      <c r="E81" s="66">
        <v>1.6E-2</v>
      </c>
    </row>
    <row r="82" spans="4:5" x14ac:dyDescent="0.3">
      <c r="D82" s="64" t="s">
        <v>174</v>
      </c>
      <c r="E82" s="66">
        <v>1.2999999999999999E-2</v>
      </c>
    </row>
    <row r="83" spans="4:5" x14ac:dyDescent="0.3">
      <c r="D83" s="64" t="s">
        <v>175</v>
      </c>
      <c r="E83" s="66">
        <v>1.2E-2</v>
      </c>
    </row>
    <row r="84" spans="4:5" x14ac:dyDescent="0.3">
      <c r="D84" s="64" t="s">
        <v>176</v>
      </c>
      <c r="E84" s="66">
        <v>1.0999999999999999E-2</v>
      </c>
    </row>
    <row r="85" spans="4:5" x14ac:dyDescent="0.3">
      <c r="D85" s="64" t="s">
        <v>177</v>
      </c>
      <c r="E85" s="66">
        <v>1.0999999999999999E-2</v>
      </c>
    </row>
    <row r="86" spans="4:5" x14ac:dyDescent="0.3">
      <c r="D86" s="64" t="s">
        <v>178</v>
      </c>
      <c r="E86" s="66">
        <v>1.0999999999999999E-2</v>
      </c>
    </row>
    <row r="87" spans="4:5" x14ac:dyDescent="0.3">
      <c r="D87" s="64" t="s">
        <v>179</v>
      </c>
      <c r="E87" s="66">
        <v>1.0999999999999999E-2</v>
      </c>
    </row>
    <row r="88" spans="4:5" x14ac:dyDescent="0.3">
      <c r="D88" s="65" t="s">
        <v>180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303</v>
      </c>
    </row>
    <row r="4" spans="2:4" x14ac:dyDescent="0.3">
      <c r="B4" s="72" t="s">
        <v>302</v>
      </c>
      <c r="C4" s="72" t="s">
        <v>301</v>
      </c>
    </row>
    <row r="5" spans="2:4" x14ac:dyDescent="0.3">
      <c r="B5" s="1" t="s">
        <v>300</v>
      </c>
      <c r="C5" s="1">
        <v>20</v>
      </c>
    </row>
    <row r="6" spans="2:4" x14ac:dyDescent="0.3">
      <c r="B6" s="1" t="s">
        <v>299</v>
      </c>
      <c r="C6" s="1">
        <v>40</v>
      </c>
      <c r="D6" s="72"/>
    </row>
    <row r="7" spans="2:4" x14ac:dyDescent="0.3">
      <c r="B7" s="1" t="s">
        <v>298</v>
      </c>
      <c r="C7" s="1">
        <v>20</v>
      </c>
    </row>
    <row r="8" spans="2:4" x14ac:dyDescent="0.3">
      <c r="B8" s="1" t="s">
        <v>297</v>
      </c>
      <c r="C8" s="1">
        <v>20</v>
      </c>
    </row>
    <row r="9" spans="2:4" x14ac:dyDescent="0.3">
      <c r="B9" s="1" t="s">
        <v>296</v>
      </c>
      <c r="C9" s="1">
        <v>40</v>
      </c>
    </row>
    <row r="10" spans="2:4" x14ac:dyDescent="0.3">
      <c r="B10" s="1" t="s">
        <v>295</v>
      </c>
      <c r="C10" s="1">
        <v>60</v>
      </c>
    </row>
    <row r="11" spans="2:4" x14ac:dyDescent="0.3">
      <c r="B11" s="1" t="s">
        <v>294</v>
      </c>
      <c r="C11" s="1">
        <v>10</v>
      </c>
    </row>
    <row r="12" spans="2:4" x14ac:dyDescent="0.3">
      <c r="B12" s="1" t="s">
        <v>293</v>
      </c>
      <c r="C12" s="1">
        <v>20</v>
      </c>
    </row>
    <row r="13" spans="2:4" x14ac:dyDescent="0.3">
      <c r="B13" s="1" t="s">
        <v>292</v>
      </c>
      <c r="C13" s="1">
        <v>10</v>
      </c>
    </row>
    <row r="14" spans="2:4" x14ac:dyDescent="0.3">
      <c r="B14" s="1" t="s">
        <v>291</v>
      </c>
      <c r="C14" s="1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39"/>
    <col min="3" max="3" width="35.5" style="139" bestFit="1" customWidth="1"/>
    <col min="4" max="4" width="12.33203125" style="139" bestFit="1" customWidth="1"/>
    <col min="5" max="16384" width="10.83203125" style="139"/>
  </cols>
  <sheetData>
    <row r="1" spans="1:3" x14ac:dyDescent="0.3">
      <c r="A1" s="142" t="s">
        <v>366</v>
      </c>
    </row>
    <row r="2" spans="1:3" x14ac:dyDescent="0.3">
      <c r="A2" s="142" t="s">
        <v>367</v>
      </c>
    </row>
    <row r="3" spans="1:3" x14ac:dyDescent="0.3">
      <c r="A3" s="142" t="s">
        <v>368</v>
      </c>
      <c r="B3" s="139" t="s">
        <v>309</v>
      </c>
    </row>
    <row r="4" spans="1:3" x14ac:dyDescent="0.3">
      <c r="A4" s="142" t="s">
        <v>369</v>
      </c>
    </row>
    <row r="15" spans="1:3" x14ac:dyDescent="0.3">
      <c r="C15" s="140"/>
    </row>
    <row r="19" spans="3:3" x14ac:dyDescent="0.3">
      <c r="C19" s="139" t="s">
        <v>308</v>
      </c>
    </row>
    <row r="20" spans="3:3" x14ac:dyDescent="0.3">
      <c r="C20" s="139" t="s">
        <v>307</v>
      </c>
    </row>
    <row r="21" spans="3:3" x14ac:dyDescent="0.3">
      <c r="C21" s="139" t="s">
        <v>306</v>
      </c>
    </row>
    <row r="22" spans="3:3" x14ac:dyDescent="0.3">
      <c r="C22" s="139" t="s">
        <v>305</v>
      </c>
    </row>
    <row r="23" spans="3:3" ht="30" x14ac:dyDescent="0.4">
      <c r="C23" s="139" t="s">
        <v>304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121</v>
      </c>
    </row>
    <row r="4" spans="2:23" x14ac:dyDescent="0.3">
      <c r="C4" s="27" t="s">
        <v>122</v>
      </c>
      <c r="N4" s="1" t="s">
        <v>140</v>
      </c>
      <c r="U4" s="74"/>
      <c r="V4" s="74"/>
      <c r="W4" s="63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3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221</v>
      </c>
    </row>
    <row r="9" spans="2:16" x14ac:dyDescent="0.3">
      <c r="D9" s="1" t="s">
        <v>152</v>
      </c>
    </row>
    <row r="10" spans="2:16" x14ac:dyDescent="0.3">
      <c r="D10" s="1" t="s">
        <v>321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33"/>
    <col min="18" max="18" width="13.33203125" style="133" bestFit="1" customWidth="1"/>
    <col min="19" max="19" width="8.83203125" style="133"/>
    <col min="20" max="20" width="9.6640625" style="133" bestFit="1" customWidth="1"/>
    <col min="21" max="21" width="8.83203125" style="133"/>
    <col min="22" max="22" width="33.6640625" style="133" bestFit="1" customWidth="1"/>
    <col min="23" max="16384" width="8.83203125" style="133"/>
  </cols>
  <sheetData>
    <row r="2" spans="1:22" x14ac:dyDescent="0.3">
      <c r="B2" s="133" t="s">
        <v>38</v>
      </c>
    </row>
    <row r="3" spans="1:22" x14ac:dyDescent="0.3">
      <c r="B3" s="133" t="s">
        <v>39</v>
      </c>
    </row>
    <row r="5" spans="1:22" s="134" customFormat="1" x14ac:dyDescent="0.3">
      <c r="D5" s="134" t="s">
        <v>25</v>
      </c>
      <c r="F5" s="134" t="s">
        <v>40</v>
      </c>
      <c r="H5" s="133" t="s">
        <v>4</v>
      </c>
    </row>
    <row r="6" spans="1:22" x14ac:dyDescent="0.3">
      <c r="A6" s="134"/>
      <c r="B6" s="133" t="s">
        <v>345</v>
      </c>
      <c r="D6" s="135">
        <v>500</v>
      </c>
      <c r="F6" s="136">
        <v>0.1</v>
      </c>
      <c r="H6" s="137">
        <v>1</v>
      </c>
      <c r="I6" s="137">
        <v>0.5</v>
      </c>
      <c r="J6" s="137">
        <v>-0.1</v>
      </c>
      <c r="L6" s="160"/>
      <c r="T6" s="161"/>
      <c r="V6" s="162"/>
    </row>
    <row r="7" spans="1:22" x14ac:dyDescent="0.3">
      <c r="A7" s="134"/>
      <c r="B7" s="133" t="s">
        <v>346</v>
      </c>
      <c r="D7" s="135">
        <v>200</v>
      </c>
      <c r="F7" s="136">
        <v>0.2</v>
      </c>
      <c r="H7" s="137">
        <v>0.5</v>
      </c>
      <c r="I7" s="137">
        <v>1</v>
      </c>
      <c r="J7" s="137">
        <v>0.5</v>
      </c>
      <c r="M7" s="160"/>
      <c r="T7" s="161"/>
      <c r="V7" s="162"/>
    </row>
    <row r="8" spans="1:22" x14ac:dyDescent="0.3">
      <c r="A8" s="134"/>
      <c r="B8" s="133" t="s">
        <v>347</v>
      </c>
      <c r="D8" s="135">
        <v>300</v>
      </c>
      <c r="F8" s="136">
        <v>0.3</v>
      </c>
      <c r="H8" s="137">
        <v>-0.1</v>
      </c>
      <c r="I8" s="137">
        <v>0.5</v>
      </c>
      <c r="J8" s="137">
        <v>1</v>
      </c>
      <c r="N8" s="160"/>
      <c r="T8" s="161"/>
      <c r="V8" s="162"/>
    </row>
    <row r="10" spans="1:22" x14ac:dyDescent="0.3">
      <c r="B10" s="133" t="s">
        <v>344</v>
      </c>
    </row>
    <row r="11" spans="1:22" x14ac:dyDescent="0.3">
      <c r="B11" s="138"/>
    </row>
    <row r="12" spans="1:22" x14ac:dyDescent="0.3">
      <c r="B12" s="138"/>
    </row>
    <row r="13" spans="1:22" x14ac:dyDescent="0.3">
      <c r="B13" s="138"/>
    </row>
    <row r="15" spans="1:22" x14ac:dyDescent="0.3">
      <c r="B15" s="133" t="s">
        <v>343</v>
      </c>
    </row>
    <row r="16" spans="1:22" x14ac:dyDescent="0.3">
      <c r="B16" s="138"/>
    </row>
    <row r="17" spans="2:3" x14ac:dyDescent="0.3">
      <c r="B17" s="138"/>
    </row>
    <row r="18" spans="2:3" x14ac:dyDescent="0.3">
      <c r="B18" s="138"/>
    </row>
    <row r="20" spans="2:3" x14ac:dyDescent="0.3">
      <c r="B20" s="133" t="s">
        <v>419</v>
      </c>
    </row>
    <row r="21" spans="2:3" x14ac:dyDescent="0.3">
      <c r="B21" s="138"/>
      <c r="C21" s="133" t="s">
        <v>415</v>
      </c>
    </row>
    <row r="22" spans="2:3" x14ac:dyDescent="0.3">
      <c r="B22" s="138"/>
      <c r="C22" s="133" t="s">
        <v>416</v>
      </c>
    </row>
    <row r="24" spans="2:3" x14ac:dyDescent="0.3">
      <c r="B24" s="133" t="s">
        <v>417</v>
      </c>
    </row>
    <row r="25" spans="2:3" x14ac:dyDescent="0.3">
      <c r="B25" s="133" t="s">
        <v>418</v>
      </c>
    </row>
    <row r="26" spans="2:3" x14ac:dyDescent="0.3">
      <c r="B26" s="138"/>
    </row>
  </sheetData>
  <phoneticPr fontId="26" type="noConversion"/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85FF-55DE-9241-9A53-2C0DF348AF4A}">
  <sheetPr>
    <tabColor rgb="FFFFFF00"/>
  </sheetPr>
  <dimension ref="B2:H47"/>
  <sheetViews>
    <sheetView workbookViewId="0"/>
  </sheetViews>
  <sheetFormatPr baseColWidth="10" defaultRowHeight="26" x14ac:dyDescent="0.3"/>
  <cols>
    <col min="1" max="16384" width="10.83203125" style="1"/>
  </cols>
  <sheetData>
    <row r="2" spans="2:6" x14ac:dyDescent="0.3">
      <c r="B2" s="1" t="s">
        <v>480</v>
      </c>
    </row>
    <row r="3" spans="2:6" x14ac:dyDescent="0.3">
      <c r="B3" s="1" t="s">
        <v>481</v>
      </c>
    </row>
    <row r="4" spans="2:6" x14ac:dyDescent="0.3">
      <c r="B4" s="1" t="s">
        <v>482</v>
      </c>
    </row>
    <row r="5" spans="2:6" x14ac:dyDescent="0.3">
      <c r="B5" s="1" t="s">
        <v>483</v>
      </c>
    </row>
    <row r="6" spans="2:6" x14ac:dyDescent="0.3">
      <c r="B6" s="1" t="s">
        <v>484</v>
      </c>
    </row>
    <row r="7" spans="2:6" x14ac:dyDescent="0.3">
      <c r="B7" s="1" t="s">
        <v>485</v>
      </c>
    </row>
    <row r="8" spans="2:6" x14ac:dyDescent="0.3">
      <c r="B8" s="1" t="s">
        <v>486</v>
      </c>
    </row>
    <row r="9" spans="2:6" x14ac:dyDescent="0.3">
      <c r="B9" s="185" t="s">
        <v>487</v>
      </c>
    </row>
    <row r="10" spans="2:6" x14ac:dyDescent="0.3">
      <c r="B10" s="1" t="s">
        <v>488</v>
      </c>
    </row>
    <row r="11" spans="2:6" x14ac:dyDescent="0.3">
      <c r="B11" s="112"/>
      <c r="C11" s="112"/>
      <c r="D11" s="112"/>
      <c r="E11" s="185" t="s">
        <v>489</v>
      </c>
      <c r="F11" s="112"/>
    </row>
    <row r="12" spans="2:6" x14ac:dyDescent="0.3">
      <c r="B12" s="1" t="s">
        <v>490</v>
      </c>
    </row>
    <row r="13" spans="2:6" x14ac:dyDescent="0.3">
      <c r="B13" s="186" t="s">
        <v>491</v>
      </c>
      <c r="C13" s="168"/>
      <c r="E13" s="112"/>
      <c r="F13" s="186" t="s">
        <v>492</v>
      </c>
    </row>
    <row r="14" spans="2:6" x14ac:dyDescent="0.3">
      <c r="B14" s="1" t="s">
        <v>493</v>
      </c>
    </row>
    <row r="15" spans="2:6" x14ac:dyDescent="0.3">
      <c r="B15" s="112"/>
      <c r="C15" s="112"/>
      <c r="D15" s="112"/>
      <c r="E15" s="185" t="s">
        <v>489</v>
      </c>
      <c r="F15" s="112"/>
    </row>
    <row r="18" spans="2:8" x14ac:dyDescent="0.3">
      <c r="B18" s="1" t="s">
        <v>494</v>
      </c>
    </row>
    <row r="19" spans="2:8" x14ac:dyDescent="0.3">
      <c r="B19" s="1" t="s">
        <v>481</v>
      </c>
    </row>
    <row r="20" spans="2:8" x14ac:dyDescent="0.3">
      <c r="B20" s="1" t="s">
        <v>482</v>
      </c>
    </row>
    <row r="21" spans="2:8" x14ac:dyDescent="0.3">
      <c r="B21" s="1" t="s">
        <v>483</v>
      </c>
    </row>
    <row r="22" spans="2:8" x14ac:dyDescent="0.3">
      <c r="B22" s="1" t="s">
        <v>484</v>
      </c>
    </row>
    <row r="23" spans="2:8" x14ac:dyDescent="0.3">
      <c r="B23" s="27" t="s">
        <v>495</v>
      </c>
    </row>
    <row r="24" spans="2:8" x14ac:dyDescent="0.3">
      <c r="B24" s="1" t="s">
        <v>486</v>
      </c>
    </row>
    <row r="25" spans="2:8" x14ac:dyDescent="0.3">
      <c r="B25" s="185" t="s">
        <v>487</v>
      </c>
    </row>
    <row r="26" spans="2:8" x14ac:dyDescent="0.3">
      <c r="B26" s="1" t="s">
        <v>488</v>
      </c>
    </row>
    <row r="27" spans="2:8" x14ac:dyDescent="0.3">
      <c r="B27" s="112"/>
      <c r="C27" s="112"/>
      <c r="D27" s="112"/>
      <c r="E27" s="185" t="s">
        <v>489</v>
      </c>
      <c r="F27" s="112"/>
    </row>
    <row r="28" spans="2:8" x14ac:dyDescent="0.3">
      <c r="B28" s="1" t="s">
        <v>490</v>
      </c>
    </row>
    <row r="29" spans="2:8" x14ac:dyDescent="0.3">
      <c r="B29" s="186" t="s">
        <v>500</v>
      </c>
      <c r="E29" s="112"/>
      <c r="F29" s="168" t="s">
        <v>496</v>
      </c>
      <c r="G29" s="112"/>
      <c r="H29" s="186" t="s">
        <v>497</v>
      </c>
    </row>
    <row r="30" spans="2:8" x14ac:dyDescent="0.3">
      <c r="B30" s="1" t="s">
        <v>498</v>
      </c>
    </row>
    <row r="31" spans="2:8" x14ac:dyDescent="0.3">
      <c r="B31" s="112"/>
      <c r="C31" s="112"/>
      <c r="D31" s="112"/>
      <c r="E31" s="185" t="s">
        <v>489</v>
      </c>
      <c r="F31" s="112"/>
    </row>
    <row r="34" spans="2:8" x14ac:dyDescent="0.3">
      <c r="B34" s="1" t="s">
        <v>494</v>
      </c>
    </row>
    <row r="35" spans="2:8" x14ac:dyDescent="0.3">
      <c r="B35" s="1" t="s">
        <v>499</v>
      </c>
    </row>
    <row r="36" spans="2:8" x14ac:dyDescent="0.3">
      <c r="B36" s="1" t="s">
        <v>482</v>
      </c>
    </row>
    <row r="37" spans="2:8" x14ac:dyDescent="0.3">
      <c r="B37" s="1" t="s">
        <v>483</v>
      </c>
    </row>
    <row r="38" spans="2:8" x14ac:dyDescent="0.3">
      <c r="B38" s="1" t="s">
        <v>484</v>
      </c>
    </row>
    <row r="39" spans="2:8" x14ac:dyDescent="0.3">
      <c r="B39" s="27" t="s">
        <v>495</v>
      </c>
    </row>
    <row r="40" spans="2:8" x14ac:dyDescent="0.3">
      <c r="B40" s="1" t="s">
        <v>486</v>
      </c>
    </row>
    <row r="41" spans="2:8" x14ac:dyDescent="0.3">
      <c r="B41" s="185" t="s">
        <v>487</v>
      </c>
    </row>
    <row r="42" spans="2:8" x14ac:dyDescent="0.3">
      <c r="B42" s="1" t="s">
        <v>488</v>
      </c>
    </row>
    <row r="43" spans="2:8" x14ac:dyDescent="0.3">
      <c r="B43" s="112"/>
      <c r="C43" s="112"/>
      <c r="D43" s="112"/>
      <c r="E43" s="185" t="s">
        <v>489</v>
      </c>
      <c r="F43" s="112"/>
    </row>
    <row r="44" spans="2:8" x14ac:dyDescent="0.3">
      <c r="B44" s="1" t="s">
        <v>490</v>
      </c>
    </row>
    <row r="45" spans="2:8" x14ac:dyDescent="0.3">
      <c r="B45" s="186" t="s">
        <v>500</v>
      </c>
      <c r="E45" s="112"/>
      <c r="F45" s="168" t="s">
        <v>496</v>
      </c>
      <c r="G45" s="112"/>
      <c r="H45" s="186" t="s">
        <v>497</v>
      </c>
    </row>
    <row r="46" spans="2:8" x14ac:dyDescent="0.3">
      <c r="B46" s="1" t="s">
        <v>498</v>
      </c>
    </row>
    <row r="47" spans="2:8" x14ac:dyDescent="0.3">
      <c r="B47" s="112"/>
      <c r="C47" s="112"/>
      <c r="D47" s="112"/>
      <c r="E47" s="185" t="s">
        <v>489</v>
      </c>
      <c r="F47" s="112"/>
    </row>
  </sheetData>
  <dataValidations count="5">
    <dataValidation type="list" allowBlank="1" showInputMessage="1" showErrorMessage="1" sqref="B11 B15 B27 B31 B43 B47" xr:uid="{96FB95B8-8F8C-A241-A2FA-F393124D1433}">
      <formula1>"Buy, Sell"</formula1>
    </dataValidation>
    <dataValidation type="list" allowBlank="1" showInputMessage="1" showErrorMessage="1" sqref="C11 C15 C27 C31 C43 C47" xr:uid="{1269AE77-845E-2D43-9B74-5D2EAB3E03E5}">
      <formula1>"forward, spot"</formula1>
    </dataValidation>
    <dataValidation type="list" allowBlank="1" showInputMessage="1" showErrorMessage="1" sqref="D11 F11 F15 D15 D27 F27 D31 F31 D43 F43 D47 F47" xr:uid="{4500C64E-D9A0-C249-AA63-315EF6E41F31}">
      <formula1>"Peso, Dollar"</formula1>
    </dataValidation>
    <dataValidation type="list" allowBlank="1" showInputMessage="1" showErrorMessage="1" sqref="E13 G29 G45" xr:uid="{D0A3F9FE-6150-8742-B3CC-F3E908D9CBD4}">
      <formula1>"fixed, floating"</formula1>
    </dataValidation>
    <dataValidation type="list" allowBlank="1" showInputMessage="1" showErrorMessage="1" sqref="E29 E45" xr:uid="{C117D90D-A90E-064F-881E-53194FDC6F4A}">
      <formula1>"forward rate agreement, interest rate swap, interest rate swaption"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235</v>
      </c>
    </row>
    <row r="4" spans="2:3" x14ac:dyDescent="0.3">
      <c r="B4" s="1" t="s">
        <v>353</v>
      </c>
    </row>
    <row r="5" spans="2:3" x14ac:dyDescent="0.3">
      <c r="B5" s="1" t="s">
        <v>262</v>
      </c>
    </row>
    <row r="6" spans="2:3" x14ac:dyDescent="0.3">
      <c r="B6" s="1" t="s">
        <v>236</v>
      </c>
    </row>
    <row r="8" spans="2:3" x14ac:dyDescent="0.3">
      <c r="B8" s="1" t="s">
        <v>354</v>
      </c>
    </row>
    <row r="9" spans="2:3" x14ac:dyDescent="0.3">
      <c r="B9" s="1" t="s">
        <v>249</v>
      </c>
    </row>
    <row r="10" spans="2:3" x14ac:dyDescent="0.3">
      <c r="B10" s="1" t="s">
        <v>355</v>
      </c>
    </row>
    <row r="12" spans="2:3" x14ac:dyDescent="0.3">
      <c r="B12" s="1" t="s">
        <v>257</v>
      </c>
    </row>
    <row r="13" spans="2:3" x14ac:dyDescent="0.3">
      <c r="C13" s="1" t="s">
        <v>466</v>
      </c>
    </row>
    <row r="14" spans="2:3" x14ac:dyDescent="0.3">
      <c r="C14" s="1" t="s">
        <v>467</v>
      </c>
    </row>
    <row r="15" spans="2:3" x14ac:dyDescent="0.3">
      <c r="C15" s="1" t="s">
        <v>468</v>
      </c>
    </row>
    <row r="16" spans="2:3" x14ac:dyDescent="0.3">
      <c r="C16" s="1" t="s">
        <v>256</v>
      </c>
    </row>
    <row r="17" spans="3:3" x14ac:dyDescent="0.3">
      <c r="C17" s="1" t="s">
        <v>255</v>
      </c>
    </row>
    <row r="18" spans="3:3" x14ac:dyDescent="0.3">
      <c r="C18" s="1" t="s">
        <v>469</v>
      </c>
    </row>
    <row r="19" spans="3:3" x14ac:dyDescent="0.3">
      <c r="C19" s="1" t="s">
        <v>470</v>
      </c>
    </row>
    <row r="20" spans="3:3" x14ac:dyDescent="0.3">
      <c r="C20" s="1" t="s">
        <v>471</v>
      </c>
    </row>
  </sheetData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440</v>
      </c>
    </row>
    <row r="3" spans="2:5" x14ac:dyDescent="0.3">
      <c r="C3" s="1" t="s">
        <v>435</v>
      </c>
      <c r="E3" s="124">
        <v>0.55000000000000004</v>
      </c>
    </row>
    <row r="4" spans="2:5" x14ac:dyDescent="0.3">
      <c r="C4" s="1" t="s">
        <v>436</v>
      </c>
      <c r="E4" s="124">
        <v>0.35</v>
      </c>
    </row>
    <row r="5" spans="2:5" x14ac:dyDescent="0.3">
      <c r="C5" s="1" t="s">
        <v>437</v>
      </c>
      <c r="E5" s="125">
        <v>0.01</v>
      </c>
    </row>
    <row r="6" spans="2:5" x14ac:dyDescent="0.3">
      <c r="C6" s="1" t="s">
        <v>438</v>
      </c>
      <c r="E6" s="125">
        <v>1.4999999999999999E-2</v>
      </c>
    </row>
    <row r="7" spans="2:5" x14ac:dyDescent="0.3">
      <c r="C7" s="1" t="s">
        <v>439</v>
      </c>
      <c r="E7" s="124">
        <v>0.12</v>
      </c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5"/>
    <col min="2" max="16384" width="10.83203125" style="1"/>
  </cols>
  <sheetData>
    <row r="2" spans="1:4" x14ac:dyDescent="0.3">
      <c r="A2" s="105" t="s">
        <v>258</v>
      </c>
      <c r="B2" s="1" t="s">
        <v>359</v>
      </c>
    </row>
    <row r="3" spans="1:4" x14ac:dyDescent="0.3">
      <c r="B3" s="1" t="s">
        <v>319</v>
      </c>
      <c r="D3" s="112">
        <f>Case_WorkSpace!A1</f>
        <v>0</v>
      </c>
    </row>
    <row r="4" spans="1:4" x14ac:dyDescent="0.3">
      <c r="B4" s="1" t="s">
        <v>360</v>
      </c>
      <c r="D4" s="112">
        <f>Case_WorkSpace!A2</f>
        <v>0</v>
      </c>
    </row>
    <row r="5" spans="1:4" x14ac:dyDescent="0.3">
      <c r="B5" s="1" t="s">
        <v>361</v>
      </c>
      <c r="D5" s="112">
        <f>Case_WorkSpace!A3</f>
        <v>0</v>
      </c>
    </row>
    <row r="7" spans="1:4" x14ac:dyDescent="0.3">
      <c r="A7" s="105" t="s">
        <v>259</v>
      </c>
      <c r="B7" s="1" t="s">
        <v>370</v>
      </c>
    </row>
    <row r="8" spans="1:4" x14ac:dyDescent="0.3">
      <c r="B8" s="1" t="s">
        <v>362</v>
      </c>
    </row>
    <row r="9" spans="1:4" s="112" customFormat="1" x14ac:dyDescent="0.3">
      <c r="A9" s="105"/>
    </row>
    <row r="10" spans="1:4" s="112" customFormat="1" x14ac:dyDescent="0.3">
      <c r="A10" s="105"/>
    </row>
    <row r="11" spans="1:4" s="112" customFormat="1" x14ac:dyDescent="0.3">
      <c r="A11" s="105"/>
    </row>
    <row r="13" spans="1:4" x14ac:dyDescent="0.3">
      <c r="A13" s="105" t="s">
        <v>260</v>
      </c>
      <c r="B13" s="1" t="s">
        <v>371</v>
      </c>
    </row>
    <row r="14" spans="1:4" x14ac:dyDescent="0.3">
      <c r="A14" s="1"/>
      <c r="B14" s="1" t="s">
        <v>372</v>
      </c>
    </row>
    <row r="15" spans="1:4" x14ac:dyDescent="0.3">
      <c r="A15" s="1"/>
      <c r="B15" s="1" t="s">
        <v>373</v>
      </c>
    </row>
    <row r="16" spans="1:4" s="112" customFormat="1" x14ac:dyDescent="0.3">
      <c r="A16" s="105"/>
    </row>
    <row r="17" spans="1:2" s="112" customFormat="1" x14ac:dyDescent="0.3">
      <c r="A17" s="105"/>
    </row>
    <row r="18" spans="1:2" s="112" customFormat="1" x14ac:dyDescent="0.3">
      <c r="A18" s="105"/>
    </row>
    <row r="20" spans="1:2" x14ac:dyDescent="0.3">
      <c r="A20" s="105" t="s">
        <v>261</v>
      </c>
      <c r="B20" s="1" t="s">
        <v>363</v>
      </c>
    </row>
    <row r="21" spans="1:2" x14ac:dyDescent="0.3">
      <c r="B21" s="1" t="s">
        <v>364</v>
      </c>
    </row>
    <row r="22" spans="1:2" x14ac:dyDescent="0.3">
      <c r="B22" s="1" t="s">
        <v>365</v>
      </c>
    </row>
    <row r="23" spans="1:2" x14ac:dyDescent="0.3">
      <c r="B23" s="112">
        <f>Case_WorkSpace!A1</f>
        <v>0</v>
      </c>
    </row>
    <row r="24" spans="1:2" s="112" customFormat="1" x14ac:dyDescent="0.3">
      <c r="A24" s="105"/>
    </row>
    <row r="25" spans="1:2" s="112" customFormat="1" x14ac:dyDescent="0.3">
      <c r="A25" s="105"/>
    </row>
    <row r="26" spans="1:2" s="112" customFormat="1" x14ac:dyDescent="0.3">
      <c r="A26" s="105"/>
    </row>
    <row r="28" spans="1:2" x14ac:dyDescent="0.3">
      <c r="A28" s="105" t="s">
        <v>358</v>
      </c>
      <c r="B28" s="1" t="s">
        <v>357</v>
      </c>
    </row>
    <row r="29" spans="1:2" x14ac:dyDescent="0.3">
      <c r="B29" s="1" t="s">
        <v>356</v>
      </c>
    </row>
    <row r="30" spans="1:2" s="112" customFormat="1" x14ac:dyDescent="0.3">
      <c r="A30" s="105"/>
    </row>
    <row r="31" spans="1:2" s="112" customFormat="1" x14ac:dyDescent="0.3">
      <c r="A31" s="105"/>
    </row>
    <row r="32" spans="1:2" s="112" customFormat="1" x14ac:dyDescent="0.3">
      <c r="A32" s="105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55"/>
  <sheetViews>
    <sheetView zoomScale="70" zoomScaleNormal="70" workbookViewId="0">
      <selection sqref="A1:E1048576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243</v>
      </c>
      <c r="C3" s="102" t="s">
        <v>193</v>
      </c>
      <c r="D3" s="98" t="s">
        <v>505</v>
      </c>
    </row>
    <row r="4" spans="2:4" x14ac:dyDescent="0.3">
      <c r="C4" s="103" t="s">
        <v>194</v>
      </c>
      <c r="D4" s="99">
        <v>0.03</v>
      </c>
    </row>
    <row r="5" spans="2:4" x14ac:dyDescent="0.3">
      <c r="C5" s="103" t="s">
        <v>506</v>
      </c>
      <c r="D5" s="99" t="s">
        <v>507</v>
      </c>
    </row>
    <row r="6" spans="2:4" x14ac:dyDescent="0.3">
      <c r="C6" s="103" t="s">
        <v>195</v>
      </c>
      <c r="D6" s="100" t="s">
        <v>508</v>
      </c>
    </row>
    <row r="7" spans="2:4" x14ac:dyDescent="0.3">
      <c r="C7" s="103" t="s">
        <v>399</v>
      </c>
      <c r="D7" s="148">
        <v>48258</v>
      </c>
    </row>
    <row r="8" spans="2:4" x14ac:dyDescent="0.3">
      <c r="C8" s="104"/>
      <c r="D8" s="101">
        <v>2000000</v>
      </c>
    </row>
    <row r="10" spans="2:4" x14ac:dyDescent="0.3">
      <c r="B10" s="1" t="s">
        <v>242</v>
      </c>
      <c r="C10" s="102" t="s">
        <v>193</v>
      </c>
      <c r="D10" s="106" t="s">
        <v>198</v>
      </c>
    </row>
    <row r="11" spans="2:4" x14ac:dyDescent="0.3">
      <c r="C11" s="103" t="s">
        <v>194</v>
      </c>
      <c r="D11" s="107">
        <v>2.9000000000000001E-2</v>
      </c>
    </row>
    <row r="12" spans="2:4" x14ac:dyDescent="0.3">
      <c r="C12" s="103" t="s">
        <v>506</v>
      </c>
      <c r="D12" s="107" t="s">
        <v>509</v>
      </c>
    </row>
    <row r="13" spans="2:4" x14ac:dyDescent="0.3">
      <c r="C13" s="103" t="s">
        <v>195</v>
      </c>
      <c r="D13" s="108" t="s">
        <v>199</v>
      </c>
    </row>
    <row r="14" spans="2:4" x14ac:dyDescent="0.3">
      <c r="C14" s="103" t="s">
        <v>399</v>
      </c>
      <c r="D14" s="147">
        <v>46767</v>
      </c>
    </row>
    <row r="15" spans="2:4" x14ac:dyDescent="0.3">
      <c r="C15" s="104"/>
      <c r="D15" s="109">
        <v>1500000</v>
      </c>
    </row>
    <row r="17" spans="2:4" x14ac:dyDescent="0.3">
      <c r="B17" s="1" t="s">
        <v>241</v>
      </c>
      <c r="C17" s="102" t="s">
        <v>200</v>
      </c>
      <c r="D17" s="106" t="s">
        <v>251</v>
      </c>
    </row>
    <row r="18" spans="2:4" x14ac:dyDescent="0.3">
      <c r="C18" s="103" t="s">
        <v>400</v>
      </c>
      <c r="D18" s="108" t="s">
        <v>401</v>
      </c>
    </row>
    <row r="19" spans="2:4" x14ac:dyDescent="0.3">
      <c r="C19" s="103" t="s">
        <v>506</v>
      </c>
      <c r="D19" s="108" t="s">
        <v>510</v>
      </c>
    </row>
    <row r="20" spans="2:4" x14ac:dyDescent="0.3">
      <c r="C20" s="103" t="s">
        <v>511</v>
      </c>
      <c r="D20" s="189">
        <v>115000000</v>
      </c>
    </row>
    <row r="21" spans="2:4" x14ac:dyDescent="0.3">
      <c r="C21" s="104" t="s">
        <v>512</v>
      </c>
      <c r="D21" s="109">
        <v>1000000</v>
      </c>
    </row>
    <row r="22" spans="2:4" x14ac:dyDescent="0.3">
      <c r="D22" s="105"/>
    </row>
    <row r="23" spans="2:4" x14ac:dyDescent="0.3">
      <c r="B23" s="1" t="s">
        <v>240</v>
      </c>
      <c r="C23" s="102" t="s">
        <v>200</v>
      </c>
      <c r="D23" s="106" t="s">
        <v>250</v>
      </c>
    </row>
    <row r="24" spans="2:4" x14ac:dyDescent="0.3">
      <c r="C24" s="103" t="s">
        <v>506</v>
      </c>
      <c r="D24" s="108" t="s">
        <v>513</v>
      </c>
    </row>
    <row r="25" spans="2:4" x14ac:dyDescent="0.3">
      <c r="C25" s="103" t="s">
        <v>400</v>
      </c>
      <c r="D25" s="108" t="s">
        <v>402</v>
      </c>
    </row>
    <row r="26" spans="2:4" x14ac:dyDescent="0.3">
      <c r="C26" s="104" t="s">
        <v>512</v>
      </c>
      <c r="D26" s="109">
        <v>1000000</v>
      </c>
    </row>
    <row r="27" spans="2:4" x14ac:dyDescent="0.3">
      <c r="D27" s="105"/>
    </row>
    <row r="28" spans="2:4" x14ac:dyDescent="0.3">
      <c r="B28" s="1" t="s">
        <v>244</v>
      </c>
      <c r="C28" s="13" t="s">
        <v>200</v>
      </c>
      <c r="D28" s="106" t="s">
        <v>252</v>
      </c>
    </row>
    <row r="29" spans="2:4" x14ac:dyDescent="0.3">
      <c r="C29" s="103" t="s">
        <v>506</v>
      </c>
      <c r="D29" s="108" t="s">
        <v>514</v>
      </c>
    </row>
    <row r="30" spans="2:4" x14ac:dyDescent="0.3">
      <c r="C30" s="103" t="s">
        <v>400</v>
      </c>
      <c r="D30" s="108" t="s">
        <v>403</v>
      </c>
    </row>
    <row r="31" spans="2:4" x14ac:dyDescent="0.3">
      <c r="C31" s="16" t="s">
        <v>223</v>
      </c>
      <c r="D31" s="189">
        <v>740000</v>
      </c>
    </row>
    <row r="32" spans="2:4" x14ac:dyDescent="0.3">
      <c r="C32" s="104" t="s">
        <v>512</v>
      </c>
      <c r="D32" s="109">
        <v>1000000</v>
      </c>
    </row>
    <row r="33" spans="2:4" x14ac:dyDescent="0.3">
      <c r="D33" s="105"/>
    </row>
    <row r="34" spans="2:4" x14ac:dyDescent="0.3">
      <c r="B34" s="1" t="s">
        <v>245</v>
      </c>
      <c r="C34" s="102" t="s">
        <v>210</v>
      </c>
      <c r="D34" s="106" t="s">
        <v>253</v>
      </c>
    </row>
    <row r="35" spans="2:4" x14ac:dyDescent="0.3">
      <c r="C35" s="103" t="s">
        <v>506</v>
      </c>
      <c r="D35" s="108" t="s">
        <v>515</v>
      </c>
    </row>
    <row r="36" spans="2:4" x14ac:dyDescent="0.3">
      <c r="C36" s="103" t="s">
        <v>400</v>
      </c>
      <c r="D36" s="108" t="s">
        <v>404</v>
      </c>
    </row>
    <row r="37" spans="2:4" x14ac:dyDescent="0.3">
      <c r="C37" s="103" t="s">
        <v>516</v>
      </c>
      <c r="D37" s="189">
        <v>880000</v>
      </c>
    </row>
    <row r="38" spans="2:4" x14ac:dyDescent="0.3">
      <c r="C38" s="104" t="s">
        <v>512</v>
      </c>
      <c r="D38" s="109">
        <v>1000000</v>
      </c>
    </row>
    <row r="39" spans="2:4" x14ac:dyDescent="0.3">
      <c r="D39" s="105"/>
    </row>
    <row r="40" spans="2:4" x14ac:dyDescent="0.3">
      <c r="B40" s="1" t="s">
        <v>246</v>
      </c>
      <c r="C40" s="13" t="s">
        <v>204</v>
      </c>
      <c r="D40" s="106" t="s">
        <v>203</v>
      </c>
    </row>
    <row r="41" spans="2:4" x14ac:dyDescent="0.3">
      <c r="C41" s="18"/>
      <c r="D41" s="109">
        <v>1250000</v>
      </c>
    </row>
    <row r="42" spans="2:4" x14ac:dyDescent="0.3">
      <c r="D42" s="105"/>
    </row>
    <row r="43" spans="2:4" x14ac:dyDescent="0.3">
      <c r="B43" s="1" t="s">
        <v>247</v>
      </c>
      <c r="C43" s="13" t="s">
        <v>204</v>
      </c>
      <c r="D43" s="106" t="s">
        <v>207</v>
      </c>
    </row>
    <row r="44" spans="2:4" x14ac:dyDescent="0.3">
      <c r="C44" s="18"/>
      <c r="D44" s="109">
        <v>1500000</v>
      </c>
    </row>
    <row r="45" spans="2:4" x14ac:dyDescent="0.3">
      <c r="D45" s="105"/>
    </row>
    <row r="46" spans="2:4" x14ac:dyDescent="0.3">
      <c r="B46" s="1" t="s">
        <v>248</v>
      </c>
      <c r="C46" s="13" t="s">
        <v>208</v>
      </c>
      <c r="D46" s="106" t="s">
        <v>209</v>
      </c>
    </row>
    <row r="47" spans="2:4" x14ac:dyDescent="0.3">
      <c r="C47" s="18"/>
      <c r="D47" s="109">
        <v>2000000</v>
      </c>
    </row>
    <row r="48" spans="2:4" x14ac:dyDescent="0.3">
      <c r="D48" s="105"/>
    </row>
    <row r="49" spans="3:4" x14ac:dyDescent="0.3">
      <c r="C49" s="110" t="s">
        <v>239</v>
      </c>
      <c r="D49" s="111" t="s">
        <v>211</v>
      </c>
    </row>
    <row r="50" spans="3:4" x14ac:dyDescent="0.3">
      <c r="D50" s="105"/>
    </row>
    <row r="51" spans="3:4" x14ac:dyDescent="0.3">
      <c r="C51" s="110" t="s">
        <v>239</v>
      </c>
      <c r="D51" s="111" t="s">
        <v>212</v>
      </c>
    </row>
    <row r="52" spans="3:4" x14ac:dyDescent="0.3">
      <c r="D52" s="105"/>
    </row>
    <row r="53" spans="3:4" x14ac:dyDescent="0.3">
      <c r="C53" s="110" t="s">
        <v>239</v>
      </c>
      <c r="D53" s="111" t="s">
        <v>213</v>
      </c>
    </row>
    <row r="55" spans="3:4" x14ac:dyDescent="0.3">
      <c r="D55" s="113"/>
    </row>
  </sheetData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4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5" customFormat="1" x14ac:dyDescent="0.3">
      <c r="B2" s="141"/>
      <c r="C2" s="105" t="s">
        <v>243</v>
      </c>
      <c r="D2" s="105" t="s">
        <v>243</v>
      </c>
      <c r="E2" s="105" t="s">
        <v>242</v>
      </c>
      <c r="F2" s="105" t="s">
        <v>242</v>
      </c>
      <c r="G2" s="105" t="s">
        <v>241</v>
      </c>
      <c r="H2" s="105" t="s">
        <v>241</v>
      </c>
      <c r="I2" s="105" t="s">
        <v>240</v>
      </c>
      <c r="J2" s="105" t="s">
        <v>240</v>
      </c>
      <c r="K2" s="105" t="s">
        <v>244</v>
      </c>
      <c r="L2" s="105" t="s">
        <v>245</v>
      </c>
      <c r="M2" s="105" t="s">
        <v>246</v>
      </c>
      <c r="N2" s="105" t="s">
        <v>247</v>
      </c>
      <c r="O2" s="105" t="s">
        <v>248</v>
      </c>
      <c r="P2" s="105" t="s">
        <v>211</v>
      </c>
      <c r="Q2" s="105" t="s">
        <v>212</v>
      </c>
      <c r="R2" s="105" t="s">
        <v>213</v>
      </c>
    </row>
    <row r="3" spans="2:18" s="132" customFormat="1" x14ac:dyDescent="0.3">
      <c r="B3" s="190" t="s">
        <v>24</v>
      </c>
      <c r="C3" s="191" t="s">
        <v>196</v>
      </c>
      <c r="D3" s="192" t="s">
        <v>197</v>
      </c>
      <c r="E3" s="191" t="s">
        <v>196</v>
      </c>
      <c r="F3" s="192" t="s">
        <v>197</v>
      </c>
      <c r="G3" s="191" t="s">
        <v>196</v>
      </c>
      <c r="H3" s="192" t="s">
        <v>201</v>
      </c>
      <c r="I3" s="191" t="s">
        <v>202</v>
      </c>
      <c r="J3" s="192" t="s">
        <v>201</v>
      </c>
      <c r="K3" s="193" t="s">
        <v>196</v>
      </c>
      <c r="L3" s="193" t="s">
        <v>196</v>
      </c>
      <c r="M3" s="193" t="s">
        <v>196</v>
      </c>
      <c r="N3" s="193" t="s">
        <v>196</v>
      </c>
      <c r="O3" s="193" t="s">
        <v>196</v>
      </c>
      <c r="P3" s="193" t="s">
        <v>196</v>
      </c>
      <c r="Q3" s="193" t="s">
        <v>196</v>
      </c>
      <c r="R3" s="193" t="s">
        <v>196</v>
      </c>
    </row>
    <row r="4" spans="2:18" x14ac:dyDescent="0.3">
      <c r="B4" s="194">
        <v>45657</v>
      </c>
      <c r="C4" s="195">
        <v>87.504999999999995</v>
      </c>
      <c r="D4" s="196">
        <v>5.1159999999999997</v>
      </c>
      <c r="E4" s="197">
        <v>95.637</v>
      </c>
      <c r="F4" s="198">
        <v>4.452</v>
      </c>
      <c r="G4" s="197">
        <v>95.507000000000005</v>
      </c>
      <c r="H4" s="198">
        <v>0.86299999999999999</v>
      </c>
      <c r="I4" s="197">
        <v>81.75</v>
      </c>
      <c r="J4" s="198">
        <v>4.4930000000000003</v>
      </c>
      <c r="K4" s="199">
        <v>77.161000000000001</v>
      </c>
      <c r="L4" s="200">
        <v>95.055999999999997</v>
      </c>
      <c r="M4" s="201">
        <v>2230.1999999999998</v>
      </c>
      <c r="N4" s="201">
        <v>5881.6</v>
      </c>
      <c r="O4" s="200">
        <v>71.72</v>
      </c>
      <c r="P4" s="201">
        <v>157.19999999999999</v>
      </c>
      <c r="Q4" s="200">
        <v>0.96589999999999998</v>
      </c>
      <c r="R4" s="15">
        <v>0.79900000000000004</v>
      </c>
    </row>
    <row r="5" spans="2:18" x14ac:dyDescent="0.3">
      <c r="B5" s="194">
        <v>45656</v>
      </c>
      <c r="C5" s="202">
        <v>87.744</v>
      </c>
      <c r="D5" s="203">
        <v>5.0720000000000001</v>
      </c>
      <c r="E5" s="204">
        <v>95.83</v>
      </c>
      <c r="F5" s="205">
        <v>4.38</v>
      </c>
      <c r="G5" s="204">
        <v>95.504999999999995</v>
      </c>
      <c r="H5" s="205">
        <v>0.86299999999999999</v>
      </c>
      <c r="I5" s="204">
        <v>81.9453125</v>
      </c>
      <c r="J5" s="205">
        <v>4.4530000000000003</v>
      </c>
      <c r="K5" s="206">
        <v>76.927999999999997</v>
      </c>
      <c r="L5" s="207">
        <v>95.055999999999997</v>
      </c>
      <c r="M5" s="208">
        <v>2227.8000000000002</v>
      </c>
      <c r="N5" s="208">
        <v>5906.9</v>
      </c>
      <c r="O5" s="207">
        <v>70.989999999999995</v>
      </c>
      <c r="P5" s="208">
        <v>156.84</v>
      </c>
      <c r="Q5" s="207">
        <v>0.96089999999999998</v>
      </c>
      <c r="R5" s="17">
        <v>0.79679999999999995</v>
      </c>
    </row>
    <row r="6" spans="2:18" x14ac:dyDescent="0.3">
      <c r="B6" s="194">
        <v>45653</v>
      </c>
      <c r="C6" s="202">
        <v>87.304000000000002</v>
      </c>
      <c r="D6" s="203">
        <v>5.1520000000000001</v>
      </c>
      <c r="E6" s="204">
        <v>95.593000000000004</v>
      </c>
      <c r="F6" s="205">
        <v>4.4649999999999999</v>
      </c>
      <c r="G6" s="204">
        <v>95.364000000000004</v>
      </c>
      <c r="H6" s="205">
        <v>0.88300000000000001</v>
      </c>
      <c r="I6" s="204">
        <v>81.421875</v>
      </c>
      <c r="J6" s="205">
        <v>4.5519999999999996</v>
      </c>
      <c r="K6" s="206">
        <v>76.820999999999998</v>
      </c>
      <c r="L6" s="207">
        <v>94.902000000000001</v>
      </c>
      <c r="M6" s="208">
        <v>2244.6</v>
      </c>
      <c r="N6" s="208">
        <v>5970.8</v>
      </c>
      <c r="O6" s="207">
        <v>70.599999999999994</v>
      </c>
      <c r="P6" s="208">
        <v>157.87</v>
      </c>
      <c r="Q6" s="207">
        <v>0.95909999999999995</v>
      </c>
      <c r="R6" s="17">
        <v>0.79510000000000003</v>
      </c>
    </row>
    <row r="7" spans="2:18" x14ac:dyDescent="0.3">
      <c r="B7" s="194">
        <v>45652</v>
      </c>
      <c r="C7" s="202">
        <v>87.512</v>
      </c>
      <c r="D7" s="203">
        <v>5.1109999999999998</v>
      </c>
      <c r="E7" s="204">
        <v>95.641000000000005</v>
      </c>
      <c r="F7" s="205">
        <v>4.4429999999999996</v>
      </c>
      <c r="G7" s="204">
        <v>95.501999999999995</v>
      </c>
      <c r="H7" s="205">
        <v>0.86099999999999999</v>
      </c>
      <c r="I7" s="204">
        <v>81.578125</v>
      </c>
      <c r="J7" s="205">
        <v>4.5179999999999998</v>
      </c>
      <c r="K7" s="206">
        <f>(K6+K8)/2</f>
        <v>76.990499999999997</v>
      </c>
      <c r="L7" s="207">
        <f>(L6+L8)/2</f>
        <v>95.08</v>
      </c>
      <c r="M7" s="208">
        <v>2280.1999999999998</v>
      </c>
      <c r="N7" s="208">
        <v>6037.6</v>
      </c>
      <c r="O7" s="207">
        <v>69.62</v>
      </c>
      <c r="P7" s="208">
        <v>157.99</v>
      </c>
      <c r="Q7" s="207">
        <v>0.95950000000000002</v>
      </c>
      <c r="R7" s="17">
        <v>0.7984</v>
      </c>
    </row>
    <row r="8" spans="2:18" x14ac:dyDescent="0.3">
      <c r="B8" s="194">
        <v>45650</v>
      </c>
      <c r="C8" s="202">
        <v>87.37</v>
      </c>
      <c r="D8" s="203">
        <v>5.1360000000000001</v>
      </c>
      <c r="E8" s="204">
        <v>95.555000000000007</v>
      </c>
      <c r="F8" s="205">
        <v>4.4729999999999999</v>
      </c>
      <c r="G8" s="204">
        <v>95.668000000000006</v>
      </c>
      <c r="H8" s="205">
        <v>0.83499999999999996</v>
      </c>
      <c r="I8" s="204">
        <v>81.4921875</v>
      </c>
      <c r="J8" s="205">
        <v>4.5339999999999998</v>
      </c>
      <c r="K8" s="206">
        <v>77.16</v>
      </c>
      <c r="L8" s="207">
        <v>95.257999999999996</v>
      </c>
      <c r="M8" s="208">
        <v>2259.9</v>
      </c>
      <c r="N8" s="208">
        <v>6040</v>
      </c>
      <c r="O8" s="207">
        <v>70.099999999999994</v>
      </c>
      <c r="P8" s="208">
        <v>157.19</v>
      </c>
      <c r="Q8" s="207">
        <v>0.9617</v>
      </c>
      <c r="R8" s="17">
        <v>0.79749999999999999</v>
      </c>
    </row>
    <row r="9" spans="2:18" x14ac:dyDescent="0.3">
      <c r="B9" s="194">
        <v>45649</v>
      </c>
      <c r="C9" s="202">
        <v>87.337000000000003</v>
      </c>
      <c r="D9" s="203">
        <v>5.141</v>
      </c>
      <c r="E9" s="204">
        <v>95.54</v>
      </c>
      <c r="F9" s="205">
        <v>4.476</v>
      </c>
      <c r="G9" s="204">
        <v>95.751999999999995</v>
      </c>
      <c r="H9" s="205">
        <v>0.82199999999999995</v>
      </c>
      <c r="I9" s="204">
        <v>81.515625</v>
      </c>
      <c r="J9" s="205">
        <v>4.5270000000000001</v>
      </c>
      <c r="K9" s="206">
        <v>77.192999999999998</v>
      </c>
      <c r="L9" s="207">
        <v>95.257999999999996</v>
      </c>
      <c r="M9" s="208">
        <v>2237.4</v>
      </c>
      <c r="N9" s="208">
        <v>5974.1</v>
      </c>
      <c r="O9" s="207">
        <v>69.239999999999995</v>
      </c>
      <c r="P9" s="208">
        <v>157.16999999999999</v>
      </c>
      <c r="Q9" s="207">
        <v>0.96099999999999997</v>
      </c>
      <c r="R9" s="17">
        <v>0.79769999999999996</v>
      </c>
    </row>
    <row r="10" spans="2:18" x14ac:dyDescent="0.3">
      <c r="B10" s="194">
        <v>45646</v>
      </c>
      <c r="C10" s="202">
        <v>87.664000000000001</v>
      </c>
      <c r="D10" s="203">
        <v>5.0810000000000004</v>
      </c>
      <c r="E10" s="204">
        <v>95.477999999999994</v>
      </c>
      <c r="F10" s="205">
        <v>4.4969999999999999</v>
      </c>
      <c r="G10" s="204">
        <v>95.822000000000003</v>
      </c>
      <c r="H10" s="205">
        <v>0.81100000000000005</v>
      </c>
      <c r="I10" s="204">
        <v>81.859375</v>
      </c>
      <c r="J10" s="205">
        <v>4.46</v>
      </c>
      <c r="K10" s="206">
        <v>77.343999999999994</v>
      </c>
      <c r="L10" s="207">
        <v>95.581000000000003</v>
      </c>
      <c r="M10" s="208">
        <v>2242.4</v>
      </c>
      <c r="N10" s="208">
        <v>5930.9</v>
      </c>
      <c r="O10" s="207">
        <v>69.459999999999994</v>
      </c>
      <c r="P10" s="208">
        <v>156.31</v>
      </c>
      <c r="Q10" s="207">
        <v>0.95879999999999999</v>
      </c>
      <c r="R10" s="17">
        <v>0.79549999999999998</v>
      </c>
    </row>
    <row r="11" spans="2:18" x14ac:dyDescent="0.3">
      <c r="B11" s="194">
        <v>45645</v>
      </c>
      <c r="C11" s="202">
        <v>87.51</v>
      </c>
      <c r="D11" s="203">
        <v>5.1059999999999999</v>
      </c>
      <c r="E11" s="204">
        <v>95.335999999999999</v>
      </c>
      <c r="F11" s="205">
        <v>4.5439999999999996</v>
      </c>
      <c r="G11" s="204">
        <v>95.739000000000004</v>
      </c>
      <c r="H11" s="205">
        <v>0.82299999999999995</v>
      </c>
      <c r="I11" s="204">
        <v>81.5625</v>
      </c>
      <c r="J11" s="205">
        <v>4.5129999999999999</v>
      </c>
      <c r="K11" s="206">
        <v>76.962999999999994</v>
      </c>
      <c r="L11" s="207">
        <v>95.394999999999996</v>
      </c>
      <c r="M11" s="208">
        <v>2221.5</v>
      </c>
      <c r="N11" s="208">
        <v>5867.1</v>
      </c>
      <c r="O11" s="207">
        <v>69.91</v>
      </c>
      <c r="P11" s="208">
        <v>157.44</v>
      </c>
      <c r="Q11" s="207">
        <v>0.96499999999999997</v>
      </c>
      <c r="R11" s="17">
        <v>0.79990000000000006</v>
      </c>
    </row>
    <row r="12" spans="2:18" x14ac:dyDescent="0.3">
      <c r="B12" s="194">
        <v>45644</v>
      </c>
      <c r="C12" s="202">
        <v>87.778000000000006</v>
      </c>
      <c r="D12" s="203">
        <v>5.0570000000000004</v>
      </c>
      <c r="E12" s="204">
        <v>95.426000000000002</v>
      </c>
      <c r="F12" s="205">
        <v>4.5110000000000001</v>
      </c>
      <c r="G12" s="204">
        <v>95.744</v>
      </c>
      <c r="H12" s="205">
        <v>0.82199999999999995</v>
      </c>
      <c r="I12" s="204">
        <v>81.7421875</v>
      </c>
      <c r="J12" s="205">
        <v>4.4779999999999998</v>
      </c>
      <c r="K12" s="206">
        <v>76.992000000000004</v>
      </c>
      <c r="L12" s="207">
        <v>95.863</v>
      </c>
      <c r="M12" s="208">
        <v>2231.5</v>
      </c>
      <c r="N12" s="208">
        <v>5872.2</v>
      </c>
      <c r="O12" s="207">
        <v>70.58</v>
      </c>
      <c r="P12" s="208">
        <v>154.80000000000001</v>
      </c>
      <c r="Q12" s="207">
        <v>0.96589999999999998</v>
      </c>
      <c r="R12" s="17">
        <v>0.79530000000000001</v>
      </c>
    </row>
    <row r="13" spans="2:18" x14ac:dyDescent="0.3">
      <c r="B13" s="194">
        <v>45643</v>
      </c>
      <c r="C13" s="202">
        <v>88.385999999999996</v>
      </c>
      <c r="D13" s="203">
        <v>4.9459999999999997</v>
      </c>
      <c r="E13" s="204">
        <v>95.844999999999999</v>
      </c>
      <c r="F13" s="205">
        <v>4.3579999999999997</v>
      </c>
      <c r="G13" s="204">
        <v>95.656999999999996</v>
      </c>
      <c r="H13" s="205">
        <v>0.83499999999999996</v>
      </c>
      <c r="I13" s="204">
        <v>82.453125</v>
      </c>
      <c r="J13" s="205">
        <v>4.3419999999999996</v>
      </c>
      <c r="K13" s="206">
        <v>77.132000000000005</v>
      </c>
      <c r="L13" s="207">
        <v>95.972999999999999</v>
      </c>
      <c r="M13" s="208">
        <v>2334.1</v>
      </c>
      <c r="N13" s="208">
        <v>6050.6</v>
      </c>
      <c r="O13" s="207">
        <v>70.08</v>
      </c>
      <c r="P13" s="208">
        <v>153.46</v>
      </c>
      <c r="Q13" s="207">
        <v>0.95320000000000005</v>
      </c>
      <c r="R13" s="17">
        <v>0.78680000000000005</v>
      </c>
    </row>
    <row r="14" spans="2:18" x14ac:dyDescent="0.3">
      <c r="B14" s="194">
        <v>45642</v>
      </c>
      <c r="C14" s="202">
        <v>88.412999999999997</v>
      </c>
      <c r="D14" s="203">
        <v>4.9409999999999998</v>
      </c>
      <c r="E14" s="204">
        <v>95.781000000000006</v>
      </c>
      <c r="F14" s="205">
        <v>4.38</v>
      </c>
      <c r="G14" s="204">
        <v>95.766999999999996</v>
      </c>
      <c r="H14" s="205">
        <v>0.81799999999999995</v>
      </c>
      <c r="I14" s="204">
        <v>82.453125</v>
      </c>
      <c r="J14" s="205">
        <v>4.3410000000000002</v>
      </c>
      <c r="K14" s="206">
        <v>77.552999999999997</v>
      </c>
      <c r="L14" s="207">
        <v>95.894000000000005</v>
      </c>
      <c r="M14" s="208">
        <v>2362</v>
      </c>
      <c r="N14" s="208">
        <v>6074.1</v>
      </c>
      <c r="O14" s="207">
        <v>70.709999999999994</v>
      </c>
      <c r="P14" s="208">
        <v>154.15</v>
      </c>
      <c r="Q14" s="207">
        <v>0.95130000000000003</v>
      </c>
      <c r="R14" s="17">
        <v>0.78849999999999998</v>
      </c>
    </row>
    <row r="15" spans="2:18" x14ac:dyDescent="0.3">
      <c r="B15" s="194">
        <v>45639</v>
      </c>
      <c r="C15" s="202">
        <v>88.448999999999998</v>
      </c>
      <c r="D15" s="203">
        <v>4.9340000000000002</v>
      </c>
      <c r="E15" s="204">
        <v>95.787999999999997</v>
      </c>
      <c r="F15" s="205">
        <v>4.3760000000000003</v>
      </c>
      <c r="G15" s="204">
        <v>95.917000000000002</v>
      </c>
      <c r="H15" s="205">
        <v>0.79500000000000004</v>
      </c>
      <c r="I15" s="204">
        <v>82.453125</v>
      </c>
      <c r="J15" s="205">
        <v>4.34</v>
      </c>
      <c r="K15" s="206">
        <v>77.715999999999994</v>
      </c>
      <c r="L15" s="207">
        <v>95.935000000000002</v>
      </c>
      <c r="M15" s="208">
        <v>2346.9</v>
      </c>
      <c r="N15" s="208">
        <v>6051.1</v>
      </c>
      <c r="O15" s="207">
        <v>71.290000000000006</v>
      </c>
      <c r="P15" s="208">
        <v>153.65</v>
      </c>
      <c r="Q15" s="207">
        <v>0.95230000000000004</v>
      </c>
      <c r="R15" s="17">
        <v>0.79249999999999998</v>
      </c>
    </row>
    <row r="16" spans="2:18" x14ac:dyDescent="0.3">
      <c r="B16" s="194">
        <v>45638</v>
      </c>
      <c r="C16" s="202">
        <v>88.855000000000004</v>
      </c>
      <c r="D16" s="203">
        <v>4.859</v>
      </c>
      <c r="E16" s="204">
        <v>95.936000000000007</v>
      </c>
      <c r="F16" s="205">
        <v>4.319</v>
      </c>
      <c r="G16" s="204">
        <v>95.84</v>
      </c>
      <c r="H16" s="205">
        <v>0.80600000000000005</v>
      </c>
      <c r="I16" s="204">
        <v>82.828125</v>
      </c>
      <c r="J16" s="205">
        <v>4.266</v>
      </c>
      <c r="K16" s="206">
        <v>77.950999999999993</v>
      </c>
      <c r="L16" s="207">
        <v>96.227000000000004</v>
      </c>
      <c r="M16" s="208">
        <v>2361.1</v>
      </c>
      <c r="N16" s="208">
        <v>6051.3</v>
      </c>
      <c r="O16" s="207">
        <v>70.02</v>
      </c>
      <c r="P16" s="208">
        <v>152.63</v>
      </c>
      <c r="Q16" s="207">
        <v>0.95530000000000004</v>
      </c>
      <c r="R16" s="17">
        <v>0.78910000000000002</v>
      </c>
    </row>
    <row r="17" spans="2:18" x14ac:dyDescent="0.3">
      <c r="B17" s="194">
        <v>45637</v>
      </c>
      <c r="C17" s="202">
        <v>88.986999999999995</v>
      </c>
      <c r="D17" s="203">
        <v>4.835</v>
      </c>
      <c r="E17" s="204">
        <v>96.046000000000006</v>
      </c>
      <c r="F17" s="205">
        <v>4.2779999999999996</v>
      </c>
      <c r="G17" s="204">
        <v>95.72</v>
      </c>
      <c r="H17" s="205">
        <v>0.82399999999999995</v>
      </c>
      <c r="I17" s="204">
        <v>83.1015625</v>
      </c>
      <c r="J17" s="205">
        <v>4.2140000000000004</v>
      </c>
      <c r="K17" s="206">
        <v>78.177999999999997</v>
      </c>
      <c r="L17" s="207">
        <v>97.284000000000006</v>
      </c>
      <c r="M17" s="208">
        <v>2394.1999999999998</v>
      </c>
      <c r="N17" s="208">
        <v>6084.2</v>
      </c>
      <c r="O17" s="207">
        <v>70.290000000000006</v>
      </c>
      <c r="P17" s="208">
        <v>152.44999999999999</v>
      </c>
      <c r="Q17" s="207">
        <v>0.95279999999999998</v>
      </c>
      <c r="R17" s="17">
        <v>0.78420000000000001</v>
      </c>
    </row>
    <row r="18" spans="2:18" x14ac:dyDescent="0.3">
      <c r="B18" s="194">
        <v>45636</v>
      </c>
      <c r="C18" s="202">
        <v>89.2</v>
      </c>
      <c r="D18" s="203">
        <v>4.7960000000000003</v>
      </c>
      <c r="E18" s="204">
        <v>96.111000000000004</v>
      </c>
      <c r="F18" s="205">
        <v>4.2539999999999996</v>
      </c>
      <c r="G18" s="204">
        <v>95.790999999999997</v>
      </c>
      <c r="H18" s="205">
        <v>0.81299999999999994</v>
      </c>
      <c r="I18" s="204">
        <v>83.3125</v>
      </c>
      <c r="J18" s="205">
        <v>4.173</v>
      </c>
      <c r="K18" s="206">
        <v>78.100999999999999</v>
      </c>
      <c r="L18" s="207">
        <v>97.144000000000005</v>
      </c>
      <c r="M18" s="208">
        <v>2382.8000000000002</v>
      </c>
      <c r="N18" s="208">
        <v>6034.9</v>
      </c>
      <c r="O18" s="207">
        <v>68.59</v>
      </c>
      <c r="P18" s="208">
        <v>151.94999999999999</v>
      </c>
      <c r="Q18" s="207">
        <v>0.94989999999999997</v>
      </c>
      <c r="R18" s="17">
        <v>0.78300000000000003</v>
      </c>
    </row>
    <row r="19" spans="2:18" x14ac:dyDescent="0.3">
      <c r="B19" s="194">
        <v>45635</v>
      </c>
      <c r="C19" s="202">
        <v>89.337999999999994</v>
      </c>
      <c r="D19" s="203">
        <v>4.7709999999999999</v>
      </c>
      <c r="E19" s="204">
        <v>96.132999999999996</v>
      </c>
      <c r="F19" s="205">
        <v>4.2450000000000001</v>
      </c>
      <c r="G19" s="204">
        <v>95.861999999999995</v>
      </c>
      <c r="H19" s="205">
        <v>0.80200000000000005</v>
      </c>
      <c r="I19" s="204">
        <v>83.4375</v>
      </c>
      <c r="J19" s="205">
        <v>4.149</v>
      </c>
      <c r="K19" s="206">
        <v>78.298000000000002</v>
      </c>
      <c r="L19" s="207">
        <v>97.19</v>
      </c>
      <c r="M19" s="208">
        <v>2392.8000000000002</v>
      </c>
      <c r="N19" s="208">
        <v>6052.9</v>
      </c>
      <c r="O19" s="207">
        <v>68.37</v>
      </c>
      <c r="P19" s="208">
        <v>151.21</v>
      </c>
      <c r="Q19" s="207">
        <v>0.94750000000000001</v>
      </c>
      <c r="R19" s="17">
        <v>0.7843</v>
      </c>
    </row>
    <row r="20" spans="2:18" x14ac:dyDescent="0.3">
      <c r="B20" s="194">
        <v>45632</v>
      </c>
      <c r="C20" s="202">
        <v>89.516000000000005</v>
      </c>
      <c r="D20" s="203">
        <v>4.7389999999999999</v>
      </c>
      <c r="E20" s="204">
        <v>96.188999999999993</v>
      </c>
      <c r="F20" s="205">
        <v>4.2240000000000002</v>
      </c>
      <c r="G20" s="204">
        <v>95.808000000000007</v>
      </c>
      <c r="H20" s="205">
        <v>0.81</v>
      </c>
      <c r="I20" s="204">
        <v>83.6953125</v>
      </c>
      <c r="J20" s="205">
        <v>4.0999999999999996</v>
      </c>
      <c r="K20" s="206">
        <v>78.257999999999996</v>
      </c>
      <c r="L20" s="207">
        <v>97.180999999999997</v>
      </c>
      <c r="M20" s="208">
        <v>2409</v>
      </c>
      <c r="N20" s="208">
        <v>6090.3</v>
      </c>
      <c r="O20" s="207">
        <v>67.2</v>
      </c>
      <c r="P20" s="208">
        <v>150</v>
      </c>
      <c r="Q20" s="207">
        <v>0.94630000000000003</v>
      </c>
      <c r="R20" s="17">
        <v>0.78469999999999995</v>
      </c>
    </row>
    <row r="21" spans="2:18" x14ac:dyDescent="0.3">
      <c r="B21" s="194">
        <v>45631</v>
      </c>
      <c r="C21" s="202">
        <v>89.304000000000002</v>
      </c>
      <c r="D21" s="203">
        <v>4.7750000000000004</v>
      </c>
      <c r="E21" s="204">
        <v>96.206000000000003</v>
      </c>
      <c r="F21" s="205">
        <v>4.2140000000000004</v>
      </c>
      <c r="G21" s="204">
        <v>95.777000000000001</v>
      </c>
      <c r="H21" s="205">
        <v>0.81399999999999995</v>
      </c>
      <c r="I21" s="204">
        <v>83.46875</v>
      </c>
      <c r="J21" s="205">
        <f>SUM(J4:J20)</f>
        <v>74.452999999999989</v>
      </c>
      <c r="K21" s="206">
        <v>78.198999999999998</v>
      </c>
      <c r="L21" s="207">
        <v>97.156999999999996</v>
      </c>
      <c r="M21" s="208">
        <v>2396.1999999999998</v>
      </c>
      <c r="N21" s="208">
        <v>6075.1</v>
      </c>
      <c r="O21" s="207">
        <v>68.3</v>
      </c>
      <c r="P21" s="208">
        <v>150.1</v>
      </c>
      <c r="Q21" s="207">
        <v>0.94469999999999998</v>
      </c>
      <c r="R21" s="17">
        <v>0.78369999999999995</v>
      </c>
    </row>
    <row r="22" spans="2:18" x14ac:dyDescent="0.3">
      <c r="B22" s="194">
        <v>45630</v>
      </c>
      <c r="C22" s="202">
        <v>89.265000000000001</v>
      </c>
      <c r="D22" s="203">
        <v>4.7809999999999997</v>
      </c>
      <c r="E22" s="204">
        <v>96.23</v>
      </c>
      <c r="F22" s="205">
        <v>4.2050000000000001</v>
      </c>
      <c r="G22" s="204">
        <v>95.775000000000006</v>
      </c>
      <c r="H22" s="205">
        <v>0.81399999999999995</v>
      </c>
      <c r="I22" s="204">
        <v>83.46875</v>
      </c>
      <c r="J22" s="205">
        <v>4.1379999999999999</v>
      </c>
      <c r="K22" s="206">
        <v>78.356999999999999</v>
      </c>
      <c r="L22" s="207">
        <v>97.064999999999998</v>
      </c>
      <c r="M22" s="208">
        <v>2426.6</v>
      </c>
      <c r="N22" s="208">
        <v>6086.5</v>
      </c>
      <c r="O22" s="207">
        <v>68.540000000000006</v>
      </c>
      <c r="P22" s="208">
        <v>150.59</v>
      </c>
      <c r="Q22" s="207">
        <v>0.95140000000000002</v>
      </c>
      <c r="R22" s="17">
        <v>0.7873</v>
      </c>
    </row>
    <row r="23" spans="2:18" x14ac:dyDescent="0.3">
      <c r="B23" s="194">
        <v>45629</v>
      </c>
      <c r="C23" s="202">
        <v>89.07</v>
      </c>
      <c r="D23" s="203">
        <v>4.8150000000000004</v>
      </c>
      <c r="E23" s="204">
        <v>96.106999999999999</v>
      </c>
      <c r="F23" s="205">
        <v>4.2469999999999999</v>
      </c>
      <c r="G23" s="204">
        <v>95.649000000000001</v>
      </c>
      <c r="H23" s="205">
        <v>0.83299999999999996</v>
      </c>
      <c r="I23" s="204">
        <v>83.21875</v>
      </c>
      <c r="J23" s="205">
        <v>4.1829999999999998</v>
      </c>
      <c r="K23" s="206">
        <v>78.347999999999999</v>
      </c>
      <c r="L23" s="207">
        <v>96.935000000000002</v>
      </c>
      <c r="M23" s="208">
        <v>2416.3000000000002</v>
      </c>
      <c r="N23" s="208">
        <v>6049.9</v>
      </c>
      <c r="O23" s="207">
        <v>69.94</v>
      </c>
      <c r="P23" s="208">
        <v>149.6</v>
      </c>
      <c r="Q23" s="207">
        <v>0.9516</v>
      </c>
      <c r="R23" s="17">
        <v>0.78910000000000002</v>
      </c>
    </row>
    <row r="24" spans="2:18" x14ac:dyDescent="0.3">
      <c r="B24" s="194">
        <v>45628</v>
      </c>
      <c r="C24" s="202">
        <v>89.188999999999993</v>
      </c>
      <c r="D24" s="203">
        <v>4.7930000000000001</v>
      </c>
      <c r="E24" s="204">
        <v>96.15</v>
      </c>
      <c r="F24" s="205">
        <v>4.2309999999999999</v>
      </c>
      <c r="G24" s="204">
        <v>95.66</v>
      </c>
      <c r="H24" s="205">
        <v>0.83099999999999996</v>
      </c>
      <c r="I24" s="204">
        <v>83.375</v>
      </c>
      <c r="J24" s="205">
        <v>4.1529999999999996</v>
      </c>
      <c r="K24" s="206">
        <v>78.462999999999994</v>
      </c>
      <c r="L24" s="207">
        <v>96.814999999999998</v>
      </c>
      <c r="M24" s="208">
        <v>2434.1</v>
      </c>
      <c r="N24" s="208">
        <v>6047.2</v>
      </c>
      <c r="O24" s="207">
        <v>68.099999999999994</v>
      </c>
      <c r="P24" s="208">
        <v>149.6</v>
      </c>
      <c r="Q24" s="207">
        <v>0.95250000000000001</v>
      </c>
      <c r="R24" s="17">
        <v>0.79020000000000001</v>
      </c>
    </row>
    <row r="25" spans="2:18" x14ac:dyDescent="0.3">
      <c r="B25" s="194">
        <v>45625</v>
      </c>
      <c r="C25" s="202">
        <v>89.46</v>
      </c>
      <c r="D25" s="203">
        <v>4.7450000000000001</v>
      </c>
      <c r="E25" s="204">
        <v>96.123999999999995</v>
      </c>
      <c r="F25" s="205">
        <v>4.2389999999999999</v>
      </c>
      <c r="G25" s="204">
        <v>95.837000000000003</v>
      </c>
      <c r="H25" s="205">
        <v>0.80400000000000005</v>
      </c>
      <c r="I25" s="204">
        <v>83.5390625</v>
      </c>
      <c r="J25" s="205">
        <v>4.1219999999999999</v>
      </c>
      <c r="K25" s="206">
        <v>78.272999999999996</v>
      </c>
      <c r="L25" s="207">
        <v>96.730999999999995</v>
      </c>
      <c r="M25" s="208">
        <v>2434.6999999999998</v>
      </c>
      <c r="N25" s="208">
        <v>6032.4</v>
      </c>
      <c r="O25" s="207">
        <v>68</v>
      </c>
      <c r="P25" s="208">
        <v>149.77000000000001</v>
      </c>
      <c r="Q25" s="207">
        <v>0.94550000000000001</v>
      </c>
      <c r="R25" s="17">
        <v>0.7853</v>
      </c>
    </row>
    <row r="26" spans="2:18" x14ac:dyDescent="0.3">
      <c r="B26" s="194">
        <v>45623</v>
      </c>
      <c r="C26" s="202">
        <v>88.861000000000004</v>
      </c>
      <c r="D26" s="203">
        <v>4.8490000000000002</v>
      </c>
      <c r="E26" s="204">
        <v>95.933000000000007</v>
      </c>
      <c r="F26" s="205">
        <v>4.3029999999999999</v>
      </c>
      <c r="G26" s="204">
        <v>95.679000000000002</v>
      </c>
      <c r="H26" s="205">
        <v>0.82699999999999996</v>
      </c>
      <c r="I26" s="204">
        <v>83.046875</v>
      </c>
      <c r="J26" s="205">
        <v>4.21</v>
      </c>
      <c r="K26" s="206">
        <v>77.935000000000002</v>
      </c>
      <c r="L26" s="207">
        <v>95.793999999999997</v>
      </c>
      <c r="M26" s="208">
        <v>2426.1999999999998</v>
      </c>
      <c r="N26" s="208">
        <v>5998.7</v>
      </c>
      <c r="O26" s="207">
        <v>68.72</v>
      </c>
      <c r="P26" s="208">
        <v>151.09</v>
      </c>
      <c r="Q26" s="207">
        <v>0.94640000000000002</v>
      </c>
      <c r="R26" s="17">
        <v>0.78869999999999996</v>
      </c>
    </row>
    <row r="27" spans="2:18" x14ac:dyDescent="0.3">
      <c r="B27" s="194">
        <v>45622</v>
      </c>
      <c r="C27" s="202">
        <v>88.66</v>
      </c>
      <c r="D27" s="203">
        <v>4.883</v>
      </c>
      <c r="E27" s="204">
        <v>95.825000000000003</v>
      </c>
      <c r="F27" s="205">
        <v>4.3380000000000001</v>
      </c>
      <c r="G27" s="204">
        <v>95.677999999999997</v>
      </c>
      <c r="H27" s="205">
        <v>0.82699999999999996</v>
      </c>
      <c r="I27" s="204">
        <v>82.796875</v>
      </c>
      <c r="J27" s="205">
        <v>4.2539999999999996</v>
      </c>
      <c r="K27" s="206">
        <v>77.67</v>
      </c>
      <c r="L27" s="207">
        <v>95.462000000000003</v>
      </c>
      <c r="M27" s="208">
        <v>2424.3000000000002</v>
      </c>
      <c r="N27" s="208">
        <v>6021.6</v>
      </c>
      <c r="O27" s="207">
        <v>68.77</v>
      </c>
      <c r="P27" s="208">
        <v>153.08000000000001</v>
      </c>
      <c r="Q27" s="207">
        <v>0.95340000000000003</v>
      </c>
      <c r="R27" s="17">
        <v>0.79559999999999997</v>
      </c>
    </row>
    <row r="28" spans="2:18" x14ac:dyDescent="0.3">
      <c r="B28" s="194">
        <v>45621</v>
      </c>
      <c r="C28" s="202">
        <v>88.888999999999996</v>
      </c>
      <c r="D28" s="203">
        <v>4.8419999999999996</v>
      </c>
      <c r="E28" s="204">
        <v>95.918000000000006</v>
      </c>
      <c r="F28" s="205">
        <v>4.3040000000000003</v>
      </c>
      <c r="G28" s="204">
        <v>95.65</v>
      </c>
      <c r="H28" s="205">
        <v>0.83099999999999996</v>
      </c>
      <c r="I28" s="204">
        <v>82.9453125</v>
      </c>
      <c r="J28" s="205">
        <v>4.2249999999999996</v>
      </c>
      <c r="K28" s="206">
        <v>77.707999999999998</v>
      </c>
      <c r="L28" s="207">
        <v>95.406999999999996</v>
      </c>
      <c r="M28" s="208">
        <v>2442</v>
      </c>
      <c r="N28" s="208">
        <v>5987.4</v>
      </c>
      <c r="O28" s="207">
        <v>68.94</v>
      </c>
      <c r="P28" s="208">
        <v>154.22999999999999</v>
      </c>
      <c r="Q28" s="207">
        <v>0.95279999999999998</v>
      </c>
      <c r="R28" s="17">
        <v>0.79569999999999996</v>
      </c>
    </row>
    <row r="29" spans="2:18" x14ac:dyDescent="0.3">
      <c r="B29" s="194">
        <v>45618</v>
      </c>
      <c r="C29" s="202">
        <v>88.138000000000005</v>
      </c>
      <c r="D29" s="203">
        <v>4.9749999999999996</v>
      </c>
      <c r="E29" s="204">
        <v>95.591999999999999</v>
      </c>
      <c r="F29" s="205">
        <v>4.4180000000000001</v>
      </c>
      <c r="G29" s="204">
        <v>95.555999999999997</v>
      </c>
      <c r="H29" s="205">
        <v>0.84499999999999997</v>
      </c>
      <c r="I29" s="204">
        <v>82.28125</v>
      </c>
      <c r="J29" s="205">
        <v>4.3479999999999999</v>
      </c>
      <c r="K29" s="206">
        <v>77.534999999999997</v>
      </c>
      <c r="L29" s="207">
        <v>95.248999999999995</v>
      </c>
      <c r="M29" s="208">
        <v>2406.6999999999998</v>
      </c>
      <c r="N29" s="208">
        <v>5969.3</v>
      </c>
      <c r="O29" s="207">
        <v>71.239999999999995</v>
      </c>
      <c r="P29" s="208">
        <v>154.78</v>
      </c>
      <c r="Q29" s="207">
        <v>0.95989999999999998</v>
      </c>
      <c r="R29" s="17">
        <v>0.79810000000000003</v>
      </c>
    </row>
    <row r="30" spans="2:18" x14ac:dyDescent="0.3">
      <c r="B30" s="194">
        <v>45617</v>
      </c>
      <c r="C30" s="202">
        <v>88.034000000000006</v>
      </c>
      <c r="D30" s="203">
        <v>4.992</v>
      </c>
      <c r="E30" s="204">
        <v>95.558000000000007</v>
      </c>
      <c r="F30" s="205">
        <v>4.4260000000000002</v>
      </c>
      <c r="G30" s="204">
        <v>95.525000000000006</v>
      </c>
      <c r="H30" s="205">
        <v>0.84899999999999998</v>
      </c>
      <c r="I30" s="204">
        <v>82.1328125</v>
      </c>
      <c r="J30" s="205">
        <v>4.3730000000000002</v>
      </c>
      <c r="K30" s="206">
        <v>77.218999999999994</v>
      </c>
      <c r="L30" s="207">
        <v>94.742999999999995</v>
      </c>
      <c r="M30" s="208">
        <v>2364</v>
      </c>
      <c r="N30" s="208">
        <v>5948.7</v>
      </c>
      <c r="O30" s="207">
        <v>70.099999999999994</v>
      </c>
      <c r="P30" s="208">
        <v>154.54</v>
      </c>
      <c r="Q30" s="207">
        <v>0.95469999999999999</v>
      </c>
      <c r="R30" s="17">
        <v>0.79430000000000001</v>
      </c>
    </row>
    <row r="31" spans="2:18" x14ac:dyDescent="0.3">
      <c r="B31" s="194">
        <v>45616</v>
      </c>
      <c r="C31" s="202">
        <v>88.119</v>
      </c>
      <c r="D31" s="203">
        <v>4.976</v>
      </c>
      <c r="E31" s="204">
        <v>95.644000000000005</v>
      </c>
      <c r="F31" s="205">
        <v>4.3949999999999996</v>
      </c>
      <c r="G31" s="204">
        <v>95.662000000000006</v>
      </c>
      <c r="H31" s="205">
        <v>0.82799999999999996</v>
      </c>
      <c r="I31" s="204">
        <v>82.203125</v>
      </c>
      <c r="J31" s="205">
        <v>4.3579999999999997</v>
      </c>
      <c r="K31" s="206">
        <v>77.072999999999993</v>
      </c>
      <c r="L31" s="207">
        <v>94.64</v>
      </c>
      <c r="M31" s="208">
        <v>2325.5</v>
      </c>
      <c r="N31" s="208">
        <v>5917.1</v>
      </c>
      <c r="O31" s="207">
        <v>68.87</v>
      </c>
      <c r="P31" s="208">
        <v>155.44</v>
      </c>
      <c r="Q31" s="207">
        <v>0.94840000000000002</v>
      </c>
      <c r="R31" s="17">
        <v>0.79039999999999999</v>
      </c>
    </row>
    <row r="32" spans="2:18" x14ac:dyDescent="0.3">
      <c r="B32" s="194">
        <v>45615</v>
      </c>
      <c r="C32" s="202">
        <v>88.248999999999995</v>
      </c>
      <c r="D32" s="203">
        <v>4.952</v>
      </c>
      <c r="E32" s="204">
        <v>95.692999999999998</v>
      </c>
      <c r="F32" s="205">
        <v>4.3760000000000003</v>
      </c>
      <c r="G32" s="204">
        <v>95.725999999999999</v>
      </c>
      <c r="H32" s="205">
        <v>0.81799999999999995</v>
      </c>
      <c r="I32" s="204">
        <v>82.28125</v>
      </c>
      <c r="J32" s="205">
        <v>4.343</v>
      </c>
      <c r="K32" s="206">
        <v>77.14</v>
      </c>
      <c r="L32" s="207">
        <v>94.793000000000006</v>
      </c>
      <c r="M32" s="208">
        <v>2324.8000000000002</v>
      </c>
      <c r="N32" s="208">
        <v>5917</v>
      </c>
      <c r="O32" s="207">
        <v>69.39</v>
      </c>
      <c r="P32" s="208">
        <v>154.66</v>
      </c>
      <c r="Q32" s="207">
        <v>0.94379999999999997</v>
      </c>
      <c r="R32" s="17">
        <v>0.78849999999999998</v>
      </c>
    </row>
    <row r="33" spans="2:18" x14ac:dyDescent="0.3">
      <c r="B33" s="194">
        <v>45614</v>
      </c>
      <c r="C33" s="202">
        <v>88.370999999999995</v>
      </c>
      <c r="D33" s="203">
        <v>4.9290000000000003</v>
      </c>
      <c r="E33" s="204">
        <v>95.671999999999997</v>
      </c>
      <c r="F33" s="205">
        <v>4.3819999999999997</v>
      </c>
      <c r="G33" s="204">
        <v>95.671999999999997</v>
      </c>
      <c r="H33" s="205">
        <v>0.82599999999999996</v>
      </c>
      <c r="I33" s="204">
        <v>82.1796875</v>
      </c>
      <c r="J33" s="205">
        <v>4.3600000000000003</v>
      </c>
      <c r="K33" s="206">
        <v>76.972999999999999</v>
      </c>
      <c r="L33" s="207">
        <v>94.668000000000006</v>
      </c>
      <c r="M33" s="208">
        <v>2306.3000000000002</v>
      </c>
      <c r="N33" s="208">
        <v>5893.6</v>
      </c>
      <c r="O33" s="207">
        <v>69.16</v>
      </c>
      <c r="P33" s="208">
        <v>154.66</v>
      </c>
      <c r="Q33" s="207">
        <v>0.94350000000000001</v>
      </c>
      <c r="R33" s="17">
        <v>0.78869999999999996</v>
      </c>
    </row>
    <row r="34" spans="2:18" x14ac:dyDescent="0.3">
      <c r="B34" s="194">
        <v>45611</v>
      </c>
      <c r="C34" s="202">
        <v>88.259</v>
      </c>
      <c r="D34" s="203">
        <v>4.9489999999999998</v>
      </c>
      <c r="E34" s="204">
        <v>95.593000000000004</v>
      </c>
      <c r="F34" s="205">
        <v>4.4089999999999998</v>
      </c>
      <c r="G34" s="204">
        <v>95.677000000000007</v>
      </c>
      <c r="H34" s="205">
        <v>0.82499999999999996</v>
      </c>
      <c r="I34" s="204">
        <v>82.0078125</v>
      </c>
      <c r="J34" s="205">
        <v>4.3920000000000003</v>
      </c>
      <c r="K34" s="206">
        <v>76.962000000000003</v>
      </c>
      <c r="L34" s="207">
        <v>94.766000000000005</v>
      </c>
      <c r="M34" s="208">
        <v>2303.8000000000002</v>
      </c>
      <c r="N34" s="208">
        <v>5870.6</v>
      </c>
      <c r="O34" s="207">
        <v>67.02</v>
      </c>
      <c r="P34" s="208">
        <v>154.30000000000001</v>
      </c>
      <c r="Q34" s="207">
        <v>0.94879999999999998</v>
      </c>
      <c r="R34" s="17">
        <v>0.79249999999999998</v>
      </c>
    </row>
    <row r="35" spans="2:18" x14ac:dyDescent="0.3">
      <c r="B35" s="194">
        <v>45610</v>
      </c>
      <c r="C35" s="202">
        <v>87.843000000000004</v>
      </c>
      <c r="D35" s="203">
        <v>5.0209999999999999</v>
      </c>
      <c r="E35" s="204">
        <v>95.278999999999996</v>
      </c>
      <c r="F35" s="205">
        <v>4.5149999999999997</v>
      </c>
      <c r="G35" s="204">
        <v>95.792000000000002</v>
      </c>
      <c r="H35" s="205">
        <v>0.80700000000000005</v>
      </c>
      <c r="I35" s="204">
        <v>81.953125</v>
      </c>
      <c r="J35" s="205">
        <v>4.3979999999999997</v>
      </c>
      <c r="K35" s="206">
        <v>76.873000000000005</v>
      </c>
      <c r="L35" s="207">
        <v>94.825000000000003</v>
      </c>
      <c r="M35" s="208">
        <v>2336.9</v>
      </c>
      <c r="N35" s="208">
        <v>5949.2</v>
      </c>
      <c r="O35" s="207">
        <v>68.7</v>
      </c>
      <c r="P35" s="208">
        <v>156.27000000000001</v>
      </c>
      <c r="Q35" s="207">
        <v>0.94969999999999999</v>
      </c>
      <c r="R35" s="17">
        <v>0.78949999999999998</v>
      </c>
    </row>
    <row r="36" spans="2:18" x14ac:dyDescent="0.3">
      <c r="B36" s="194">
        <v>45609</v>
      </c>
      <c r="C36" s="202">
        <v>88.141000000000005</v>
      </c>
      <c r="D36" s="203">
        <v>4.9669999999999996</v>
      </c>
      <c r="E36" s="204">
        <v>95.540999999999997</v>
      </c>
      <c r="F36" s="205">
        <v>4.4219999999999997</v>
      </c>
      <c r="G36" s="204">
        <v>95.87</v>
      </c>
      <c r="H36" s="205">
        <v>0.79500000000000004</v>
      </c>
      <c r="I36" s="204">
        <v>81.9375</v>
      </c>
      <c r="J36" s="205">
        <v>4.4000000000000004</v>
      </c>
      <c r="K36" s="206">
        <v>76.638999999999996</v>
      </c>
      <c r="L36" s="207">
        <v>94.206000000000003</v>
      </c>
      <c r="M36" s="208">
        <v>2369.4</v>
      </c>
      <c r="N36" s="208">
        <v>5985.4</v>
      </c>
      <c r="O36" s="207">
        <v>68.430000000000007</v>
      </c>
      <c r="P36" s="208">
        <v>155.46</v>
      </c>
      <c r="Q36" s="207">
        <v>0.9466</v>
      </c>
      <c r="R36" s="17">
        <v>0.78690000000000004</v>
      </c>
    </row>
    <row r="37" spans="2:18" x14ac:dyDescent="0.3">
      <c r="B37" s="194">
        <v>45608</v>
      </c>
      <c r="C37" s="202">
        <v>88.263000000000005</v>
      </c>
      <c r="D37" s="203">
        <v>4.9450000000000003</v>
      </c>
      <c r="E37" s="204">
        <v>95.53</v>
      </c>
      <c r="F37" s="205">
        <v>4.4249999999999998</v>
      </c>
      <c r="G37" s="204">
        <v>96.135999999999996</v>
      </c>
      <c r="H37" s="205">
        <v>0.755</v>
      </c>
      <c r="I37" s="204">
        <v>81.9609375</v>
      </c>
      <c r="J37" s="205">
        <v>4.3949999999999996</v>
      </c>
      <c r="K37" s="206">
        <v>76.73</v>
      </c>
      <c r="L37" s="207">
        <v>94.171999999999997</v>
      </c>
      <c r="M37" s="208">
        <v>2391.8000000000002</v>
      </c>
      <c r="N37" s="208">
        <v>5984</v>
      </c>
      <c r="O37" s="207">
        <v>68.12</v>
      </c>
      <c r="P37" s="208">
        <v>154.61000000000001</v>
      </c>
      <c r="Q37" s="207">
        <v>0.94140000000000001</v>
      </c>
      <c r="R37" s="17">
        <v>0.78439999999999999</v>
      </c>
    </row>
    <row r="38" spans="2:18" x14ac:dyDescent="0.3">
      <c r="B38" s="194">
        <v>45604</v>
      </c>
      <c r="C38" s="202">
        <v>88.864999999999995</v>
      </c>
      <c r="D38" s="203">
        <v>4.8369999999999997</v>
      </c>
      <c r="E38" s="204">
        <v>95.92</v>
      </c>
      <c r="F38" s="205">
        <v>4.2869999999999999</v>
      </c>
      <c r="G38" s="204">
        <v>96.206999999999994</v>
      </c>
      <c r="H38" s="205">
        <v>0.74399999999999999</v>
      </c>
      <c r="I38" s="204">
        <v>82.65625</v>
      </c>
      <c r="J38" s="205">
        <v>4.2640000000000002</v>
      </c>
      <c r="K38" s="206">
        <v>77.099999999999994</v>
      </c>
      <c r="L38" s="207">
        <v>94.082999999999998</v>
      </c>
      <c r="M38" s="208">
        <v>2399.6</v>
      </c>
      <c r="N38" s="208">
        <v>5995.5</v>
      </c>
      <c r="O38" s="207">
        <v>70.38</v>
      </c>
      <c r="P38" s="208">
        <v>152.63999999999999</v>
      </c>
      <c r="Q38" s="207">
        <v>0.93300000000000005</v>
      </c>
      <c r="R38" s="17">
        <v>0.77400000000000002</v>
      </c>
    </row>
    <row r="39" spans="2:18" x14ac:dyDescent="0.3">
      <c r="B39" s="194">
        <v>45603</v>
      </c>
      <c r="C39" s="202">
        <v>88.816999999999993</v>
      </c>
      <c r="D39" s="203">
        <v>4.843</v>
      </c>
      <c r="E39" s="204">
        <v>95.899000000000001</v>
      </c>
      <c r="F39" s="205">
        <v>4.2889999999999997</v>
      </c>
      <c r="G39" s="204">
        <v>96.215999999999994</v>
      </c>
      <c r="H39" s="205">
        <v>0.74199999999999999</v>
      </c>
      <c r="I39" s="204">
        <v>82.625</v>
      </c>
      <c r="J39" s="205">
        <v>4.266</v>
      </c>
      <c r="K39" s="206">
        <v>76.772999999999996</v>
      </c>
      <c r="L39" s="207">
        <v>93.665000000000006</v>
      </c>
      <c r="M39" s="208">
        <v>2382.6999999999998</v>
      </c>
      <c r="N39" s="208">
        <v>5973.1</v>
      </c>
      <c r="O39" s="207">
        <v>72.36</v>
      </c>
      <c r="P39" s="208">
        <v>152.94</v>
      </c>
      <c r="Q39" s="207">
        <v>0.92549999999999999</v>
      </c>
      <c r="R39" s="17">
        <v>0.77</v>
      </c>
    </row>
    <row r="40" spans="2:18" x14ac:dyDescent="0.3">
      <c r="B40" s="194">
        <v>45602</v>
      </c>
      <c r="C40" s="202">
        <v>88.131</v>
      </c>
      <c r="D40" s="203">
        <v>4.9640000000000004</v>
      </c>
      <c r="E40" s="204">
        <v>95.668999999999997</v>
      </c>
      <c r="F40" s="205">
        <v>4.3680000000000003</v>
      </c>
      <c r="G40" s="204">
        <v>96.39</v>
      </c>
      <c r="H40" s="205">
        <v>0.71599999999999997</v>
      </c>
      <c r="I40" s="204">
        <v>81.9765625</v>
      </c>
      <c r="J40" s="205">
        <v>4.3849999999999998</v>
      </c>
      <c r="K40" s="206">
        <v>76.415000000000006</v>
      </c>
      <c r="L40" s="207">
        <v>93.7</v>
      </c>
      <c r="M40" s="208">
        <v>2392.9</v>
      </c>
      <c r="N40" s="208">
        <v>5929</v>
      </c>
      <c r="O40" s="207">
        <v>71.69</v>
      </c>
      <c r="P40" s="208">
        <v>154.63</v>
      </c>
      <c r="Q40" s="207">
        <v>0.93200000000000005</v>
      </c>
      <c r="R40" s="17">
        <v>0.77639999999999998</v>
      </c>
    </row>
    <row r="41" spans="2:18" x14ac:dyDescent="0.3">
      <c r="B41" s="194">
        <v>45601</v>
      </c>
      <c r="C41" s="202">
        <v>88.734999999999999</v>
      </c>
      <c r="D41" s="203">
        <v>4.8559999999999999</v>
      </c>
      <c r="E41" s="204">
        <v>95.884</v>
      </c>
      <c r="F41" s="205">
        <v>4.2919999999999998</v>
      </c>
      <c r="G41" s="204">
        <v>96.659000000000006</v>
      </c>
      <c r="H41" s="205">
        <v>0.67600000000000005</v>
      </c>
      <c r="I41" s="204">
        <v>82.8203125</v>
      </c>
      <c r="J41" s="205">
        <v>4.2270000000000003</v>
      </c>
      <c r="K41" s="206">
        <v>76.543000000000006</v>
      </c>
      <c r="L41" s="207">
        <v>93.992000000000004</v>
      </c>
      <c r="M41" s="208">
        <v>2260.8000000000002</v>
      </c>
      <c r="N41" s="208">
        <v>5782.8</v>
      </c>
      <c r="O41" s="207">
        <v>71.989999999999995</v>
      </c>
      <c r="P41" s="208">
        <v>151.62</v>
      </c>
      <c r="Q41" s="207">
        <v>0.91490000000000005</v>
      </c>
      <c r="R41" s="17">
        <v>0.76670000000000005</v>
      </c>
    </row>
    <row r="42" spans="2:18" x14ac:dyDescent="0.3">
      <c r="B42" s="194">
        <v>45600</v>
      </c>
      <c r="C42" s="202">
        <v>88.572999999999993</v>
      </c>
      <c r="D42" s="203">
        <v>4.8849999999999998</v>
      </c>
      <c r="E42" s="204">
        <v>95.870999999999995</v>
      </c>
      <c r="F42" s="205">
        <v>4.2960000000000003</v>
      </c>
      <c r="G42" s="204">
        <v>96.578000000000003</v>
      </c>
      <c r="H42" s="205">
        <v>0.68799999999999994</v>
      </c>
      <c r="I42" s="204">
        <v>82.765625</v>
      </c>
      <c r="J42" s="205">
        <v>4.2359999999999998</v>
      </c>
      <c r="K42" s="206">
        <v>76.965000000000003</v>
      </c>
      <c r="L42" s="207">
        <v>94.063000000000002</v>
      </c>
      <c r="M42" s="208">
        <v>2219</v>
      </c>
      <c r="N42" s="208">
        <v>5712.7</v>
      </c>
      <c r="O42" s="207">
        <v>71.47</v>
      </c>
      <c r="P42" s="208">
        <v>152.13</v>
      </c>
      <c r="Q42" s="207">
        <v>0.91930000000000001</v>
      </c>
      <c r="R42" s="17">
        <v>0.77180000000000004</v>
      </c>
    </row>
    <row r="43" spans="2:18" x14ac:dyDescent="0.3">
      <c r="B43" s="194">
        <v>45597</v>
      </c>
      <c r="C43" s="202">
        <v>88.1</v>
      </c>
      <c r="D43" s="203">
        <v>4.968</v>
      </c>
      <c r="E43" s="204">
        <v>95.718000000000004</v>
      </c>
      <c r="F43" s="205">
        <v>4.3479999999999999</v>
      </c>
      <c r="G43" s="204">
        <v>96.576999999999998</v>
      </c>
      <c r="H43" s="205">
        <v>0.68799999999999994</v>
      </c>
      <c r="I43" s="204">
        <v>82.2421875</v>
      </c>
      <c r="J43" s="205">
        <v>4.3319999999999999</v>
      </c>
      <c r="K43" s="206">
        <v>76.962999999999994</v>
      </c>
      <c r="L43" s="207">
        <v>93.998000000000005</v>
      </c>
      <c r="M43" s="208">
        <v>2210.1</v>
      </c>
      <c r="N43" s="208">
        <v>5728.8</v>
      </c>
      <c r="O43" s="207">
        <v>69.489999999999995</v>
      </c>
      <c r="P43" s="208">
        <v>153.01</v>
      </c>
      <c r="Q43" s="207">
        <v>0.92300000000000004</v>
      </c>
      <c r="R43" s="17">
        <v>0.77380000000000004</v>
      </c>
    </row>
    <row r="44" spans="2:18" x14ac:dyDescent="0.3">
      <c r="B44" s="194">
        <v>45596</v>
      </c>
      <c r="C44" s="202">
        <v>88.525999999999996</v>
      </c>
      <c r="D44" s="203">
        <v>4.8899999999999997</v>
      </c>
      <c r="E44" s="204">
        <v>95.917000000000002</v>
      </c>
      <c r="F44" s="205">
        <v>4.2750000000000004</v>
      </c>
      <c r="G44" s="204">
        <v>96.558000000000007</v>
      </c>
      <c r="H44" s="205">
        <v>0.69</v>
      </c>
      <c r="I44" s="204">
        <v>82.6953125</v>
      </c>
      <c r="J44" s="205">
        <v>4.2450000000000001</v>
      </c>
      <c r="K44" s="206">
        <v>76.935000000000002</v>
      </c>
      <c r="L44" s="207">
        <v>94.176000000000002</v>
      </c>
      <c r="M44" s="208">
        <v>2196.6999999999998</v>
      </c>
      <c r="N44" s="208">
        <v>5705.5</v>
      </c>
      <c r="O44" s="207">
        <v>69.260000000000005</v>
      </c>
      <c r="P44" s="208">
        <v>152.03</v>
      </c>
      <c r="Q44" s="207">
        <v>0.91879999999999995</v>
      </c>
      <c r="R44" s="17">
        <v>0.7752</v>
      </c>
    </row>
    <row r="45" spans="2:18" x14ac:dyDescent="0.3">
      <c r="B45" s="194">
        <v>45595</v>
      </c>
      <c r="C45" s="202">
        <v>88.611000000000004</v>
      </c>
      <c r="D45" s="203">
        <v>4.875</v>
      </c>
      <c r="E45" s="204">
        <v>95.897999999999996</v>
      </c>
      <c r="F45" s="205">
        <v>4.282</v>
      </c>
      <c r="G45" s="204">
        <v>96.516000000000005</v>
      </c>
      <c r="H45" s="205">
        <v>0.69599999999999995</v>
      </c>
      <c r="I45" s="204">
        <v>82.6953125</v>
      </c>
      <c r="J45" s="205">
        <v>4.2439999999999998</v>
      </c>
      <c r="K45" s="206">
        <v>77.423000000000002</v>
      </c>
      <c r="L45" s="207">
        <v>94.296999999999997</v>
      </c>
      <c r="M45" s="208">
        <v>2233</v>
      </c>
      <c r="N45" s="208">
        <v>5813.7</v>
      </c>
      <c r="O45" s="207">
        <v>68.61</v>
      </c>
      <c r="P45" s="208">
        <v>153.41999999999999</v>
      </c>
      <c r="Q45" s="207">
        <v>0.92120000000000002</v>
      </c>
      <c r="R45" s="17">
        <v>0.77149999999999996</v>
      </c>
    </row>
    <row r="46" spans="2:18" x14ac:dyDescent="0.3">
      <c r="B46" s="194">
        <v>45594</v>
      </c>
      <c r="C46" s="202">
        <v>88.918000000000006</v>
      </c>
      <c r="D46" s="203">
        <v>4.8209999999999997</v>
      </c>
      <c r="E46" s="204">
        <v>96.122</v>
      </c>
      <c r="F46" s="205">
        <v>4.2030000000000003</v>
      </c>
      <c r="G46" s="204">
        <v>96.393000000000001</v>
      </c>
      <c r="H46" s="205">
        <v>0.71399999999999997</v>
      </c>
      <c r="I46" s="204">
        <v>83.0546875</v>
      </c>
      <c r="J46" s="205">
        <v>4.1769999999999996</v>
      </c>
      <c r="K46" s="206">
        <v>77.578000000000003</v>
      </c>
      <c r="L46" s="207">
        <v>94.832999999999998</v>
      </c>
      <c r="M46" s="208">
        <v>2238.1</v>
      </c>
      <c r="N46" s="208">
        <v>5832.9</v>
      </c>
      <c r="O46" s="207">
        <v>67.209999999999994</v>
      </c>
      <c r="P46" s="208">
        <v>153.36000000000001</v>
      </c>
      <c r="Q46" s="207">
        <v>0.92430000000000001</v>
      </c>
      <c r="R46" s="17">
        <v>0.76829999999999998</v>
      </c>
    </row>
    <row r="47" spans="2:18" x14ac:dyDescent="0.3">
      <c r="B47" s="194">
        <v>45593</v>
      </c>
      <c r="C47" s="202">
        <v>88.757000000000005</v>
      </c>
      <c r="D47" s="203">
        <v>4.8479999999999999</v>
      </c>
      <c r="E47" s="204">
        <v>96.028999999999996</v>
      </c>
      <c r="F47" s="205">
        <v>4.234</v>
      </c>
      <c r="G47" s="204">
        <v>96.405000000000001</v>
      </c>
      <c r="H47" s="205">
        <v>0.71199999999999997</v>
      </c>
      <c r="I47" s="204">
        <v>82.84375</v>
      </c>
      <c r="J47" s="205">
        <v>4.2140000000000004</v>
      </c>
      <c r="K47" s="206">
        <v>77.906999999999996</v>
      </c>
      <c r="L47" s="207">
        <v>95.320999999999998</v>
      </c>
      <c r="M47" s="208">
        <v>2244.1</v>
      </c>
      <c r="N47" s="208">
        <v>5823.5</v>
      </c>
      <c r="O47" s="207">
        <v>67.38</v>
      </c>
      <c r="P47" s="208">
        <v>153.29</v>
      </c>
      <c r="Q47" s="207">
        <v>0.92490000000000006</v>
      </c>
      <c r="R47" s="17">
        <v>0.77090000000000003</v>
      </c>
    </row>
    <row r="48" spans="2:18" x14ac:dyDescent="0.3">
      <c r="B48" s="194">
        <v>45590</v>
      </c>
      <c r="C48" s="202">
        <v>88.844999999999999</v>
      </c>
      <c r="D48" s="203">
        <v>4.8319999999999999</v>
      </c>
      <c r="E48" s="204">
        <v>96.204999999999998</v>
      </c>
      <c r="F48" s="205">
        <v>4.173</v>
      </c>
      <c r="G48" s="204">
        <v>96.54</v>
      </c>
      <c r="H48" s="205">
        <v>0.69199999999999995</v>
      </c>
      <c r="I48" s="204">
        <v>83.1015625</v>
      </c>
      <c r="J48" s="205">
        <v>4.1660000000000004</v>
      </c>
      <c r="K48" s="206">
        <v>78.034999999999997</v>
      </c>
      <c r="L48" s="207">
        <v>95.183999999999997</v>
      </c>
      <c r="M48" s="208">
        <v>2208</v>
      </c>
      <c r="N48" s="208">
        <v>5808.1</v>
      </c>
      <c r="O48" s="207">
        <v>71.78</v>
      </c>
      <c r="P48" s="208">
        <v>152.31</v>
      </c>
      <c r="Q48" s="207">
        <v>0.92630000000000001</v>
      </c>
      <c r="R48" s="17">
        <v>0.77149999999999996</v>
      </c>
    </row>
    <row r="49" spans="2:18" x14ac:dyDescent="0.3">
      <c r="B49" s="194">
        <v>45589</v>
      </c>
      <c r="C49" s="202">
        <v>88.959000000000003</v>
      </c>
      <c r="D49" s="203">
        <v>4.8099999999999996</v>
      </c>
      <c r="E49" s="204">
        <v>96.277000000000001</v>
      </c>
      <c r="F49" s="205">
        <v>4.1449999999999996</v>
      </c>
      <c r="G49" s="204">
        <v>96.481999999999999</v>
      </c>
      <c r="H49" s="205">
        <v>0.7</v>
      </c>
      <c r="I49" s="204">
        <v>83.2421875</v>
      </c>
      <c r="J49" s="205">
        <v>4.1369999999999996</v>
      </c>
      <c r="K49" s="206">
        <v>78.007999999999996</v>
      </c>
      <c r="L49" s="207">
        <v>95.444999999999993</v>
      </c>
      <c r="M49" s="208">
        <v>2218.9</v>
      </c>
      <c r="N49" s="208">
        <v>5809.9</v>
      </c>
      <c r="O49" s="207">
        <v>70.19</v>
      </c>
      <c r="P49" s="208">
        <v>151.83000000000001</v>
      </c>
      <c r="Q49" s="207">
        <v>0.92359999999999998</v>
      </c>
      <c r="R49" s="17">
        <v>0.77070000000000005</v>
      </c>
    </row>
    <row r="50" spans="2:18" x14ac:dyDescent="0.3">
      <c r="B50" s="194">
        <v>45588</v>
      </c>
      <c r="C50" s="202">
        <v>88.76</v>
      </c>
      <c r="D50" s="203">
        <v>4.8440000000000003</v>
      </c>
      <c r="E50" s="204">
        <v>96.197999999999993</v>
      </c>
      <c r="F50" s="205">
        <v>4.1710000000000003</v>
      </c>
      <c r="G50" s="204">
        <v>96.311000000000007</v>
      </c>
      <c r="H50" s="205">
        <v>0.72499999999999998</v>
      </c>
      <c r="I50" s="204">
        <v>83.09375</v>
      </c>
      <c r="J50" s="205">
        <v>4.1630000000000003</v>
      </c>
      <c r="K50" s="206">
        <v>78.221999999999994</v>
      </c>
      <c r="L50" s="207">
        <v>95.128</v>
      </c>
      <c r="M50" s="208">
        <v>2213.8000000000002</v>
      </c>
      <c r="N50" s="208">
        <v>5797.4</v>
      </c>
      <c r="O50" s="207">
        <v>70.77</v>
      </c>
      <c r="P50" s="208">
        <v>152.76</v>
      </c>
      <c r="Q50" s="207">
        <v>0.92749999999999999</v>
      </c>
      <c r="R50" s="17">
        <v>0.77390000000000003</v>
      </c>
    </row>
    <row r="51" spans="2:18" x14ac:dyDescent="0.3">
      <c r="B51" s="194">
        <v>45587</v>
      </c>
      <c r="C51" s="202">
        <v>89.284999999999997</v>
      </c>
      <c r="D51" s="203">
        <v>4.7519999999999998</v>
      </c>
      <c r="E51" s="204">
        <v>96.418999999999997</v>
      </c>
      <c r="F51" s="205">
        <v>4.0940000000000003</v>
      </c>
      <c r="G51" s="204">
        <v>96.343999999999994</v>
      </c>
      <c r="H51" s="205">
        <v>0.72</v>
      </c>
      <c r="I51" s="204">
        <v>83.3359375</v>
      </c>
      <c r="J51" s="205">
        <v>4.1180000000000003</v>
      </c>
      <c r="K51" s="206">
        <v>78.394999999999996</v>
      </c>
      <c r="L51" s="207">
        <v>94.807000000000002</v>
      </c>
      <c r="M51" s="208">
        <v>2231.5</v>
      </c>
      <c r="N51" s="208">
        <v>5851.2</v>
      </c>
      <c r="O51" s="207">
        <v>72.09</v>
      </c>
      <c r="P51" s="208">
        <v>151.08000000000001</v>
      </c>
      <c r="Q51" s="207">
        <v>0.92600000000000005</v>
      </c>
      <c r="R51" s="17">
        <v>0.7702</v>
      </c>
    </row>
    <row r="52" spans="2:18" x14ac:dyDescent="0.3">
      <c r="B52" s="194">
        <v>45586</v>
      </c>
      <c r="C52" s="202">
        <v>89.364000000000004</v>
      </c>
      <c r="D52" s="203">
        <v>4.7370000000000001</v>
      </c>
      <c r="E52" s="204">
        <v>96.414000000000001</v>
      </c>
      <c r="F52" s="205">
        <v>4.0949999999999998</v>
      </c>
      <c r="G52" s="204">
        <v>96.463999999999999</v>
      </c>
      <c r="H52" s="205">
        <v>0.70199999999999996</v>
      </c>
      <c r="I52" s="204">
        <v>83.40625</v>
      </c>
      <c r="J52" s="205">
        <v>4.1040000000000001</v>
      </c>
      <c r="K52" s="206">
        <v>78.542000000000002</v>
      </c>
      <c r="L52" s="207">
        <v>95.156000000000006</v>
      </c>
      <c r="M52" s="208">
        <v>2239.6999999999998</v>
      </c>
      <c r="N52" s="208">
        <v>5854</v>
      </c>
      <c r="O52" s="207">
        <v>70.56</v>
      </c>
      <c r="P52" s="208">
        <v>150.84</v>
      </c>
      <c r="Q52" s="207">
        <v>0.92459999999999998</v>
      </c>
      <c r="R52" s="17">
        <v>0.77010000000000001</v>
      </c>
    </row>
    <row r="53" spans="2:18" x14ac:dyDescent="0.3">
      <c r="B53" s="194">
        <v>45583</v>
      </c>
      <c r="C53" s="202">
        <v>90.066000000000003</v>
      </c>
      <c r="D53" s="203">
        <v>4.6150000000000002</v>
      </c>
      <c r="E53" s="204">
        <v>96.864000000000004</v>
      </c>
      <c r="F53" s="205">
        <v>3.9409999999999998</v>
      </c>
      <c r="G53" s="204">
        <v>96.388000000000005</v>
      </c>
      <c r="H53" s="205">
        <v>0.71299999999999997</v>
      </c>
      <c r="I53" s="204">
        <v>84.0234375</v>
      </c>
      <c r="J53" s="205">
        <v>3.9910000000000001</v>
      </c>
      <c r="K53" s="206">
        <v>78.873999999999995</v>
      </c>
      <c r="L53" s="207">
        <v>96.218999999999994</v>
      </c>
      <c r="M53" s="208">
        <v>2276.1</v>
      </c>
      <c r="N53" s="208">
        <v>5864.7</v>
      </c>
      <c r="O53" s="207">
        <v>69.22</v>
      </c>
      <c r="P53" s="208">
        <v>149.53</v>
      </c>
      <c r="Q53" s="207">
        <v>0.92020000000000002</v>
      </c>
      <c r="R53" s="17">
        <v>0.76619999999999999</v>
      </c>
    </row>
    <row r="54" spans="2:18" x14ac:dyDescent="0.3">
      <c r="B54" s="194">
        <v>45582</v>
      </c>
      <c r="C54" s="202">
        <v>90.108000000000004</v>
      </c>
      <c r="D54" s="203">
        <v>4.6059999999999999</v>
      </c>
      <c r="E54" s="204">
        <v>96.811000000000007</v>
      </c>
      <c r="F54" s="205">
        <v>3.9569999999999999</v>
      </c>
      <c r="G54" s="204">
        <v>96.465999999999994</v>
      </c>
      <c r="H54" s="205">
        <v>0.70099999999999996</v>
      </c>
      <c r="I54" s="204">
        <v>83.9296875</v>
      </c>
      <c r="J54" s="205">
        <v>4.0049999999999999</v>
      </c>
      <c r="K54" s="206">
        <v>78.643000000000001</v>
      </c>
      <c r="L54" s="207">
        <v>95.843000000000004</v>
      </c>
      <c r="M54" s="208">
        <v>2280.9</v>
      </c>
      <c r="N54" s="208">
        <v>5841.5</v>
      </c>
      <c r="O54" s="207">
        <v>70.67</v>
      </c>
      <c r="P54" s="208">
        <v>150.21</v>
      </c>
      <c r="Q54" s="207">
        <v>0.92330000000000001</v>
      </c>
      <c r="R54" s="17">
        <v>0.76859999999999995</v>
      </c>
    </row>
    <row r="55" spans="2:18" x14ac:dyDescent="0.3">
      <c r="B55" s="194">
        <v>45581</v>
      </c>
      <c r="C55" s="202">
        <v>90.334999999999994</v>
      </c>
      <c r="D55" s="203">
        <v>4.5670000000000002</v>
      </c>
      <c r="E55" s="204">
        <v>96.942999999999998</v>
      </c>
      <c r="F55" s="205">
        <v>3.911</v>
      </c>
      <c r="G55" s="204">
        <v>96.566999999999993</v>
      </c>
      <c r="H55" s="205">
        <v>0.68600000000000005</v>
      </c>
      <c r="I55" s="204">
        <v>84.3046875</v>
      </c>
      <c r="J55" s="205">
        <v>3.9369999999999998</v>
      </c>
      <c r="K55" s="206">
        <v>78.787000000000006</v>
      </c>
      <c r="L55" s="207">
        <v>95.825000000000003</v>
      </c>
      <c r="M55" s="208">
        <v>2286.6999999999998</v>
      </c>
      <c r="N55" s="208">
        <v>5842.5</v>
      </c>
      <c r="O55" s="207">
        <v>70.39</v>
      </c>
      <c r="P55" s="208">
        <v>149.63999999999999</v>
      </c>
      <c r="Q55" s="207">
        <v>0.92059999999999997</v>
      </c>
      <c r="R55" s="17">
        <v>0.76980000000000004</v>
      </c>
    </row>
    <row r="56" spans="2:18" x14ac:dyDescent="0.3">
      <c r="B56" s="194">
        <v>45580</v>
      </c>
      <c r="C56" s="202">
        <v>90.192999999999998</v>
      </c>
      <c r="D56" s="203">
        <v>4.5910000000000002</v>
      </c>
      <c r="E56" s="204">
        <v>96.96</v>
      </c>
      <c r="F56" s="205">
        <v>3.9049999999999998</v>
      </c>
      <c r="G56" s="204">
        <v>96.456999999999994</v>
      </c>
      <c r="H56" s="205">
        <v>0.70199999999999996</v>
      </c>
      <c r="I56" s="204">
        <v>84.21875</v>
      </c>
      <c r="J56" s="205">
        <v>3.9510000000000001</v>
      </c>
      <c r="K56" s="206">
        <v>78.248000000000005</v>
      </c>
      <c r="L56" s="207">
        <v>95.483000000000004</v>
      </c>
      <c r="M56" s="208">
        <v>2249.8000000000002</v>
      </c>
      <c r="N56" s="208">
        <v>5815.3</v>
      </c>
      <c r="O56" s="207">
        <v>70.58</v>
      </c>
      <c r="P56" s="208">
        <v>149.19999999999999</v>
      </c>
      <c r="Q56" s="207">
        <v>0.91800000000000004</v>
      </c>
      <c r="R56" s="17">
        <v>0.76490000000000002</v>
      </c>
    </row>
    <row r="57" spans="2:18" x14ac:dyDescent="0.3">
      <c r="B57" s="194">
        <v>45576</v>
      </c>
      <c r="C57" s="202">
        <v>89.861000000000004</v>
      </c>
      <c r="D57" s="203">
        <v>4.6470000000000002</v>
      </c>
      <c r="E57" s="204">
        <v>96.864999999999995</v>
      </c>
      <c r="F57" s="205">
        <v>3.9359999999999999</v>
      </c>
      <c r="G57" s="204">
        <v>96.543999999999997</v>
      </c>
      <c r="H57" s="205">
        <v>0.68899999999999995</v>
      </c>
      <c r="I57" s="204">
        <v>83.8671875</v>
      </c>
      <c r="J57" s="205">
        <v>4.0140000000000002</v>
      </c>
      <c r="K57" s="206">
        <v>77.977000000000004</v>
      </c>
      <c r="L57" s="207">
        <v>94.801000000000002</v>
      </c>
      <c r="M57" s="208">
        <v>2234.4</v>
      </c>
      <c r="N57" s="208">
        <v>5815</v>
      </c>
      <c r="O57" s="207">
        <v>75.56</v>
      </c>
      <c r="P57" s="208">
        <v>149.13</v>
      </c>
      <c r="Q57" s="207">
        <v>0.9143</v>
      </c>
      <c r="R57" s="17">
        <v>0.76529999999999998</v>
      </c>
    </row>
    <row r="58" spans="2:18" x14ac:dyDescent="0.3">
      <c r="B58" s="194">
        <v>45575</v>
      </c>
      <c r="C58" s="202">
        <v>89.975999999999999</v>
      </c>
      <c r="D58" s="203">
        <v>4.625</v>
      </c>
      <c r="E58" s="204">
        <v>96.861000000000004</v>
      </c>
      <c r="F58" s="205">
        <v>3.9340000000000002</v>
      </c>
      <c r="G58" s="204">
        <v>96.512</v>
      </c>
      <c r="H58" s="205">
        <v>0.69299999999999995</v>
      </c>
      <c r="I58" s="204">
        <v>84</v>
      </c>
      <c r="J58" s="205">
        <v>3.9860000000000002</v>
      </c>
      <c r="K58" s="206">
        <v>77.921999999999997</v>
      </c>
      <c r="L58" s="207">
        <v>94.980999999999995</v>
      </c>
      <c r="M58" s="208">
        <v>2188.4</v>
      </c>
      <c r="N58" s="208">
        <v>5780.1</v>
      </c>
      <c r="O58" s="207">
        <v>75.849999999999994</v>
      </c>
      <c r="P58" s="208">
        <v>148.57</v>
      </c>
      <c r="Q58" s="207">
        <v>0.91459999999999997</v>
      </c>
      <c r="R58" s="17">
        <v>0.76580000000000004</v>
      </c>
    </row>
    <row r="59" spans="2:18" x14ac:dyDescent="0.3">
      <c r="B59" s="194">
        <v>45574</v>
      </c>
      <c r="C59" s="202">
        <v>89.778000000000006</v>
      </c>
      <c r="D59" s="203">
        <v>4.6589999999999998</v>
      </c>
      <c r="E59" s="204">
        <v>96.721999999999994</v>
      </c>
      <c r="F59" s="205">
        <v>3.98</v>
      </c>
      <c r="G59" s="204">
        <v>96.688999999999993</v>
      </c>
      <c r="H59" s="205">
        <v>0.66700000000000004</v>
      </c>
      <c r="I59" s="204">
        <v>83.8984375</v>
      </c>
      <c r="J59" s="205">
        <v>4.0030000000000001</v>
      </c>
      <c r="K59" s="206">
        <v>78.067999999999998</v>
      </c>
      <c r="L59" s="207">
        <v>94.811999999999998</v>
      </c>
      <c r="M59" s="208">
        <v>2200.6</v>
      </c>
      <c r="N59" s="208">
        <v>5792</v>
      </c>
      <c r="O59" s="207">
        <v>73.239999999999995</v>
      </c>
      <c r="P59" s="208">
        <v>149.31</v>
      </c>
      <c r="Q59" s="207">
        <v>0.91410000000000002</v>
      </c>
      <c r="R59" s="17">
        <v>0.7651</v>
      </c>
    </row>
    <row r="60" spans="2:18" x14ac:dyDescent="0.3">
      <c r="B60" s="194">
        <v>45573</v>
      </c>
      <c r="C60" s="202">
        <v>90.159000000000006</v>
      </c>
      <c r="D60" s="203">
        <v>4.593</v>
      </c>
      <c r="E60" s="204">
        <v>96.977999999999994</v>
      </c>
      <c r="F60" s="205">
        <v>3.8929999999999998</v>
      </c>
      <c r="G60" s="204">
        <v>96.748999999999995</v>
      </c>
      <c r="H60" s="205">
        <v>0.65800000000000003</v>
      </c>
      <c r="I60" s="204">
        <v>84.28125</v>
      </c>
      <c r="J60" s="205">
        <v>3.9340000000000002</v>
      </c>
      <c r="K60" s="206">
        <v>78.033000000000001</v>
      </c>
      <c r="L60" s="207">
        <v>94.932000000000002</v>
      </c>
      <c r="M60" s="208">
        <v>2195</v>
      </c>
      <c r="N60" s="208">
        <v>5751.1</v>
      </c>
      <c r="O60" s="207">
        <v>73.569999999999993</v>
      </c>
      <c r="P60" s="208">
        <v>148.19999999999999</v>
      </c>
      <c r="Q60" s="207">
        <v>0.91069999999999995</v>
      </c>
      <c r="R60" s="17">
        <v>0.7631</v>
      </c>
    </row>
    <row r="61" spans="2:18" x14ac:dyDescent="0.3">
      <c r="B61" s="194">
        <v>45572</v>
      </c>
      <c r="C61" s="202">
        <v>89.965999999999994</v>
      </c>
      <c r="D61" s="203">
        <v>4.625</v>
      </c>
      <c r="E61" s="204">
        <v>96.846999999999994</v>
      </c>
      <c r="F61" s="205">
        <v>3.9359999999999999</v>
      </c>
      <c r="G61" s="204">
        <v>96.692999999999998</v>
      </c>
      <c r="H61" s="205">
        <v>0.66600000000000004</v>
      </c>
      <c r="I61" s="204">
        <v>84.1953125</v>
      </c>
      <c r="J61" s="205">
        <v>3.948</v>
      </c>
      <c r="K61" s="206">
        <v>77.900999999999996</v>
      </c>
      <c r="L61" s="207">
        <v>94.734999999999999</v>
      </c>
      <c r="M61" s="208">
        <v>2193.1</v>
      </c>
      <c r="N61" s="208">
        <v>5695.9</v>
      </c>
      <c r="O61" s="207">
        <v>77.14</v>
      </c>
      <c r="P61" s="208">
        <v>148.18</v>
      </c>
      <c r="Q61" s="207">
        <v>0.91110000000000002</v>
      </c>
      <c r="R61" s="17">
        <v>0.76429999999999998</v>
      </c>
    </row>
    <row r="62" spans="2:18" x14ac:dyDescent="0.3">
      <c r="B62" s="194">
        <v>45569</v>
      </c>
      <c r="C62" s="202">
        <v>90.337999999999994</v>
      </c>
      <c r="D62" s="203">
        <v>4.5609999999999999</v>
      </c>
      <c r="E62" s="204">
        <v>97.063000000000002</v>
      </c>
      <c r="F62" s="205">
        <v>3.863</v>
      </c>
      <c r="G62" s="204">
        <v>97.063999999999993</v>
      </c>
      <c r="H62" s="205">
        <v>0.61199999999999999</v>
      </c>
      <c r="I62" s="204">
        <v>84.53125</v>
      </c>
      <c r="J62" s="205">
        <v>3.887</v>
      </c>
      <c r="K62" s="206">
        <v>78.317999999999998</v>
      </c>
      <c r="L62" s="207">
        <v>95.177000000000007</v>
      </c>
      <c r="M62" s="208">
        <v>2212.8000000000002</v>
      </c>
      <c r="N62" s="208">
        <v>5751.1</v>
      </c>
      <c r="O62" s="207">
        <v>74.38</v>
      </c>
      <c r="P62" s="208">
        <v>148.69999999999999</v>
      </c>
      <c r="Q62" s="207">
        <v>0.91120000000000001</v>
      </c>
      <c r="R62" s="17">
        <v>0.7621</v>
      </c>
    </row>
    <row r="63" spans="2:18" x14ac:dyDescent="0.3">
      <c r="B63" s="194">
        <v>45568</v>
      </c>
      <c r="C63" s="202">
        <v>91.031000000000006</v>
      </c>
      <c r="D63" s="203">
        <v>4.4409999999999998</v>
      </c>
      <c r="E63" s="204">
        <v>97.516000000000005</v>
      </c>
      <c r="F63" s="205">
        <v>3.71</v>
      </c>
      <c r="G63" s="204">
        <v>97.179000000000002</v>
      </c>
      <c r="H63" s="205">
        <v>0.59499999999999997</v>
      </c>
      <c r="I63" s="204">
        <v>85.3515625</v>
      </c>
      <c r="J63" s="205">
        <v>3.7389999999999999</v>
      </c>
      <c r="K63" s="206">
        <v>78.933999999999997</v>
      </c>
      <c r="L63" s="207">
        <v>95.382000000000005</v>
      </c>
      <c r="M63" s="208">
        <v>2180.1</v>
      </c>
      <c r="N63" s="208">
        <v>5699.9</v>
      </c>
      <c r="O63" s="207">
        <v>73.709999999999994</v>
      </c>
      <c r="P63" s="208">
        <v>146.93</v>
      </c>
      <c r="Q63" s="207">
        <v>0.90649999999999997</v>
      </c>
      <c r="R63" s="17">
        <v>0.76190000000000002</v>
      </c>
    </row>
    <row r="64" spans="2:18" x14ac:dyDescent="0.3">
      <c r="B64" s="194">
        <v>45567</v>
      </c>
      <c r="C64" s="202">
        <v>91.409000000000006</v>
      </c>
      <c r="D64" s="203">
        <v>4.3769999999999998</v>
      </c>
      <c r="E64" s="204">
        <v>97.700999999999993</v>
      </c>
      <c r="F64" s="205">
        <v>3.6480000000000001</v>
      </c>
      <c r="G64" s="204">
        <v>97.206000000000003</v>
      </c>
      <c r="H64" s="205">
        <v>0.59099999999999997</v>
      </c>
      <c r="I64" s="204">
        <v>85.734375</v>
      </c>
      <c r="J64" s="205">
        <v>3.6709999999999998</v>
      </c>
      <c r="K64" s="206">
        <v>78.790999999999997</v>
      </c>
      <c r="L64" s="207">
        <v>95.826999999999998</v>
      </c>
      <c r="M64" s="208">
        <v>2195</v>
      </c>
      <c r="N64" s="208">
        <v>5709.5</v>
      </c>
      <c r="O64" s="207">
        <v>70.099999999999994</v>
      </c>
      <c r="P64" s="208">
        <v>146.47</v>
      </c>
      <c r="Q64" s="207">
        <v>0.90539999999999998</v>
      </c>
      <c r="R64" s="17">
        <v>0.75370000000000004</v>
      </c>
    </row>
    <row r="65" spans="2:18" x14ac:dyDescent="0.3">
      <c r="B65" s="194">
        <v>45566</v>
      </c>
      <c r="C65" s="202">
        <v>91.447000000000003</v>
      </c>
      <c r="D65" s="203">
        <v>4.37</v>
      </c>
      <c r="E65" s="204">
        <v>97.831999999999994</v>
      </c>
      <c r="F65" s="205">
        <v>3.6040000000000001</v>
      </c>
      <c r="G65" s="204">
        <v>97.066000000000003</v>
      </c>
      <c r="H65" s="205">
        <v>0.61099999999999999</v>
      </c>
      <c r="I65" s="204">
        <v>86</v>
      </c>
      <c r="J65" s="205">
        <v>3.6230000000000002</v>
      </c>
      <c r="K65" s="206">
        <v>79.227000000000004</v>
      </c>
      <c r="L65" s="207">
        <v>96.207999999999998</v>
      </c>
      <c r="M65" s="208">
        <v>2197</v>
      </c>
      <c r="N65" s="208">
        <v>5708.8</v>
      </c>
      <c r="O65" s="207">
        <v>69.83</v>
      </c>
      <c r="P65" s="208">
        <v>143.57</v>
      </c>
      <c r="Q65" s="207">
        <v>0.90349999999999997</v>
      </c>
      <c r="R65" s="17">
        <v>0.75270000000000004</v>
      </c>
    </row>
    <row r="66" spans="2:18" x14ac:dyDescent="0.3">
      <c r="B66" s="194">
        <v>45565</v>
      </c>
      <c r="C66" s="202">
        <v>91.222999999999999</v>
      </c>
      <c r="D66" s="203">
        <v>4.407</v>
      </c>
      <c r="E66" s="204">
        <v>97.582999999999998</v>
      </c>
      <c r="F66" s="205">
        <v>3.6859999999999999</v>
      </c>
      <c r="G66" s="204">
        <v>96.968000000000004</v>
      </c>
      <c r="H66" s="205">
        <v>0.625</v>
      </c>
      <c r="I66" s="204">
        <v>85.6875</v>
      </c>
      <c r="J66" s="205">
        <v>3.677</v>
      </c>
      <c r="K66" s="206">
        <v>78.903999999999996</v>
      </c>
      <c r="L66" s="207">
        <v>95.659000000000006</v>
      </c>
      <c r="M66" s="208">
        <v>2230</v>
      </c>
      <c r="N66" s="208">
        <v>5762.5</v>
      </c>
      <c r="O66" s="207">
        <v>68.17</v>
      </c>
      <c r="P66" s="208">
        <v>143.63</v>
      </c>
      <c r="Q66" s="207">
        <v>0.89810000000000001</v>
      </c>
      <c r="R66" s="17">
        <v>0.74770000000000003</v>
      </c>
    </row>
    <row r="67" spans="2:18" x14ac:dyDescent="0.3">
      <c r="B67" s="194">
        <v>45562</v>
      </c>
      <c r="C67" s="202">
        <v>91.316999999999993</v>
      </c>
      <c r="D67" s="203">
        <v>4.391</v>
      </c>
      <c r="E67" s="204">
        <v>97.778000000000006</v>
      </c>
      <c r="F67" s="205">
        <v>3.621</v>
      </c>
      <c r="G67" s="204">
        <v>97.001999999999995</v>
      </c>
      <c r="H67" s="205">
        <v>0.62</v>
      </c>
      <c r="I67" s="204">
        <v>85.921875</v>
      </c>
      <c r="J67" s="205">
        <v>3.6349999999999998</v>
      </c>
      <c r="K67" s="206">
        <v>79.034999999999997</v>
      </c>
      <c r="L67" s="207">
        <v>95.674999999999997</v>
      </c>
      <c r="M67" s="208">
        <v>2224.6999999999998</v>
      </c>
      <c r="N67" s="208">
        <v>5738.2</v>
      </c>
      <c r="O67" s="207">
        <v>68.180000000000007</v>
      </c>
      <c r="P67" s="208">
        <v>142.21</v>
      </c>
      <c r="Q67" s="207">
        <v>0.89590000000000003</v>
      </c>
      <c r="R67" s="17">
        <v>0.74770000000000003</v>
      </c>
    </row>
    <row r="68" spans="2:18" x14ac:dyDescent="0.3">
      <c r="B68" s="194">
        <v>45561</v>
      </c>
      <c r="C68" s="202">
        <v>91.031999999999996</v>
      </c>
      <c r="D68" s="203">
        <v>4.4379999999999997</v>
      </c>
      <c r="E68" s="204">
        <v>97.570999999999998</v>
      </c>
      <c r="F68" s="205">
        <v>3.6869999999999998</v>
      </c>
      <c r="G68" s="204">
        <v>97.213999999999999</v>
      </c>
      <c r="H68" s="205">
        <v>0.58899999999999997</v>
      </c>
      <c r="I68" s="204">
        <v>85.609375</v>
      </c>
      <c r="J68" s="205">
        <v>3.6880000000000002</v>
      </c>
      <c r="K68" s="206">
        <v>78.844999999999999</v>
      </c>
      <c r="L68" s="207">
        <v>95.435000000000002</v>
      </c>
      <c r="M68" s="208">
        <v>2209.9</v>
      </c>
      <c r="N68" s="208">
        <v>5745.4</v>
      </c>
      <c r="O68" s="207">
        <v>67.67</v>
      </c>
      <c r="P68" s="208">
        <v>144.81</v>
      </c>
      <c r="Q68" s="207">
        <v>0.89470000000000005</v>
      </c>
      <c r="R68" s="17">
        <v>0.74539999999999995</v>
      </c>
    </row>
    <row r="69" spans="2:18" x14ac:dyDescent="0.3">
      <c r="B69" s="194">
        <v>45560</v>
      </c>
      <c r="C69" s="202">
        <v>91.257999999999996</v>
      </c>
      <c r="D69" s="203">
        <v>4.399</v>
      </c>
      <c r="E69" s="204">
        <v>97.677000000000007</v>
      </c>
      <c r="F69" s="205">
        <v>3.6520000000000001</v>
      </c>
      <c r="G69" s="204">
        <v>97.281999999999996</v>
      </c>
      <c r="H69" s="205">
        <v>0.57899999999999996</v>
      </c>
      <c r="I69" s="204">
        <v>85.703125</v>
      </c>
      <c r="J69" s="205">
        <v>3.67</v>
      </c>
      <c r="K69" s="206">
        <v>78.941999999999993</v>
      </c>
      <c r="L69" s="207">
        <v>95.096000000000004</v>
      </c>
      <c r="M69" s="208">
        <v>2197.5</v>
      </c>
      <c r="N69" s="208">
        <v>5722.3</v>
      </c>
      <c r="O69" s="207">
        <v>69.69</v>
      </c>
      <c r="P69" s="208">
        <v>144.75</v>
      </c>
      <c r="Q69" s="207">
        <v>0.8982</v>
      </c>
      <c r="R69" s="17">
        <v>0.75049999999999994</v>
      </c>
    </row>
    <row r="70" spans="2:18" x14ac:dyDescent="0.3">
      <c r="B70" s="194">
        <v>45559</v>
      </c>
      <c r="C70" s="202">
        <v>91.561000000000007</v>
      </c>
      <c r="D70" s="203">
        <v>4.3479999999999999</v>
      </c>
      <c r="E70" s="204">
        <v>97.894000000000005</v>
      </c>
      <c r="F70" s="205">
        <v>3.58</v>
      </c>
      <c r="G70" s="204">
        <v>97.295000000000002</v>
      </c>
      <c r="H70" s="205">
        <v>0.57699999999999996</v>
      </c>
      <c r="I70" s="204">
        <v>86.03125</v>
      </c>
      <c r="J70" s="205">
        <v>3.6120000000000001</v>
      </c>
      <c r="K70" s="206">
        <v>79.251000000000005</v>
      </c>
      <c r="L70" s="207">
        <v>95.403000000000006</v>
      </c>
      <c r="M70" s="208">
        <v>2224</v>
      </c>
      <c r="N70" s="208">
        <v>5732.9</v>
      </c>
      <c r="O70" s="207">
        <v>71.56</v>
      </c>
      <c r="P70" s="208">
        <v>143.22999999999999</v>
      </c>
      <c r="Q70" s="207">
        <v>0.89449999999999996</v>
      </c>
      <c r="R70" s="17">
        <v>0.74550000000000005</v>
      </c>
    </row>
    <row r="71" spans="2:18" x14ac:dyDescent="0.3">
      <c r="B71" s="194">
        <v>45558</v>
      </c>
      <c r="C71" s="202">
        <v>91.385000000000005</v>
      </c>
      <c r="D71" s="203">
        <v>4.3769999999999998</v>
      </c>
      <c r="E71" s="204">
        <v>97.695999999999998</v>
      </c>
      <c r="F71" s="205">
        <v>3.645</v>
      </c>
      <c r="G71" s="204">
        <v>97.08</v>
      </c>
      <c r="H71" s="205">
        <v>0.60799999999999998</v>
      </c>
      <c r="I71" s="204">
        <v>85.84375</v>
      </c>
      <c r="J71" s="205">
        <v>3.6440000000000001</v>
      </c>
      <c r="K71" s="206">
        <v>79.325000000000003</v>
      </c>
      <c r="L71" s="207">
        <v>95.171000000000006</v>
      </c>
      <c r="M71" s="208">
        <v>2220.3000000000002</v>
      </c>
      <c r="N71" s="208">
        <v>5718.6</v>
      </c>
      <c r="O71" s="207">
        <v>70.37</v>
      </c>
      <c r="P71" s="208">
        <v>143.61000000000001</v>
      </c>
      <c r="Q71" s="207">
        <v>0.9</v>
      </c>
      <c r="R71" s="17">
        <v>0.74919999999999998</v>
      </c>
    </row>
    <row r="72" spans="2:18" x14ac:dyDescent="0.3">
      <c r="B72" s="194">
        <v>45555</v>
      </c>
      <c r="C72" s="202">
        <v>91.430999999999997</v>
      </c>
      <c r="D72" s="203">
        <v>4.3689999999999998</v>
      </c>
      <c r="E72" s="204">
        <v>97.668999999999997</v>
      </c>
      <c r="F72" s="205">
        <v>3.653</v>
      </c>
      <c r="G72" s="204">
        <v>97.078999999999994</v>
      </c>
      <c r="H72" s="205">
        <v>0.60799999999999998</v>
      </c>
      <c r="I72" s="204">
        <v>85.890625</v>
      </c>
      <c r="J72" s="205">
        <v>3.6349999999999998</v>
      </c>
      <c r="K72" s="206">
        <v>79.402000000000001</v>
      </c>
      <c r="L72" s="207">
        <v>94.837999999999994</v>
      </c>
      <c r="M72" s="208">
        <v>2227.9</v>
      </c>
      <c r="N72" s="208">
        <v>5702.6</v>
      </c>
      <c r="O72" s="207">
        <v>71.92</v>
      </c>
      <c r="P72" s="208">
        <v>143.85</v>
      </c>
      <c r="Q72" s="207">
        <v>0.89590000000000003</v>
      </c>
      <c r="R72" s="17">
        <v>0.75070000000000003</v>
      </c>
    </row>
    <row r="73" spans="2:18" x14ac:dyDescent="0.3">
      <c r="B73" s="194">
        <v>45554</v>
      </c>
      <c r="C73" s="202">
        <v>91.441000000000003</v>
      </c>
      <c r="D73" s="203">
        <v>4.3659999999999997</v>
      </c>
      <c r="E73" s="204">
        <v>97.700999999999993</v>
      </c>
      <c r="F73" s="205">
        <v>3.641</v>
      </c>
      <c r="G73" s="204">
        <v>97.067999999999998</v>
      </c>
      <c r="H73" s="205">
        <v>0.60899999999999999</v>
      </c>
      <c r="I73" s="204">
        <v>86.0078125</v>
      </c>
      <c r="J73" s="205">
        <v>3.6120000000000001</v>
      </c>
      <c r="K73" s="206">
        <v>79.436999999999998</v>
      </c>
      <c r="L73" s="207">
        <v>94.81</v>
      </c>
      <c r="M73" s="208">
        <v>2252.6999999999998</v>
      </c>
      <c r="N73" s="208">
        <v>5713.6</v>
      </c>
      <c r="O73" s="207">
        <v>71.95</v>
      </c>
      <c r="P73" s="208">
        <v>142.63</v>
      </c>
      <c r="Q73" s="207">
        <v>0.89590000000000003</v>
      </c>
      <c r="R73" s="17">
        <v>0.75280000000000002</v>
      </c>
    </row>
    <row r="74" spans="2:18" x14ac:dyDescent="0.3">
      <c r="B74" s="194">
        <v>45553</v>
      </c>
      <c r="C74" s="202">
        <v>91.289000000000001</v>
      </c>
      <c r="D74" s="203">
        <v>4.391</v>
      </c>
      <c r="E74" s="204">
        <v>97.625</v>
      </c>
      <c r="F74" s="205">
        <v>3.665</v>
      </c>
      <c r="G74" s="204">
        <v>97.164000000000001</v>
      </c>
      <c r="H74" s="205">
        <v>0.59499999999999997</v>
      </c>
      <c r="I74" s="204">
        <v>86.0546875</v>
      </c>
      <c r="J74" s="205">
        <v>3.6030000000000002</v>
      </c>
      <c r="K74" s="206">
        <v>79.644000000000005</v>
      </c>
      <c r="L74" s="207">
        <v>94.661000000000001</v>
      </c>
      <c r="M74" s="208">
        <v>2206.3000000000002</v>
      </c>
      <c r="N74" s="208">
        <v>5618.3</v>
      </c>
      <c r="O74" s="207">
        <v>70.91</v>
      </c>
      <c r="P74" s="208">
        <v>142.29</v>
      </c>
      <c r="Q74" s="207">
        <v>0.89939999999999998</v>
      </c>
      <c r="R74" s="17">
        <v>0.75680000000000003</v>
      </c>
    </row>
    <row r="75" spans="2:18" x14ac:dyDescent="0.3">
      <c r="B75" s="194">
        <v>45552</v>
      </c>
      <c r="C75" s="202">
        <v>91.555999999999997</v>
      </c>
      <c r="D75" s="203">
        <v>4.3449999999999998</v>
      </c>
      <c r="E75" s="204">
        <v>97.668999999999997</v>
      </c>
      <c r="F75" s="205">
        <v>3.65</v>
      </c>
      <c r="G75" s="204">
        <v>97.177000000000007</v>
      </c>
      <c r="H75" s="205">
        <v>0.59299999999999997</v>
      </c>
      <c r="I75" s="204">
        <v>86.3359375</v>
      </c>
      <c r="J75" s="205">
        <v>3.5539999999999998</v>
      </c>
      <c r="K75" s="206">
        <v>80.055999999999997</v>
      </c>
      <c r="L75" s="207">
        <v>95.138999999999996</v>
      </c>
      <c r="M75" s="208">
        <v>2205.5</v>
      </c>
      <c r="N75" s="208">
        <v>5634.6</v>
      </c>
      <c r="O75" s="207">
        <v>71.19</v>
      </c>
      <c r="P75" s="208">
        <v>142.41</v>
      </c>
      <c r="Q75" s="207">
        <v>0.89980000000000004</v>
      </c>
      <c r="R75" s="17">
        <v>0.75980000000000003</v>
      </c>
    </row>
    <row r="76" spans="2:18" x14ac:dyDescent="0.3">
      <c r="B76" s="194">
        <v>45551</v>
      </c>
      <c r="C76" s="202">
        <v>91.691999999999993</v>
      </c>
      <c r="D76" s="203">
        <v>4.3220000000000001</v>
      </c>
      <c r="E76" s="204">
        <v>97.795000000000002</v>
      </c>
      <c r="F76" s="205">
        <v>3.6080000000000001</v>
      </c>
      <c r="G76" s="204">
        <v>97.052000000000007</v>
      </c>
      <c r="H76" s="205">
        <v>0.61099999999999999</v>
      </c>
      <c r="I76" s="204">
        <v>86.53125</v>
      </c>
      <c r="J76" s="205">
        <v>3.5190000000000001</v>
      </c>
      <c r="K76" s="206">
        <v>80.158000000000001</v>
      </c>
      <c r="L76" s="207">
        <v>95.32</v>
      </c>
      <c r="M76" s="208">
        <v>2189.1999999999998</v>
      </c>
      <c r="N76" s="208">
        <v>5633.1</v>
      </c>
      <c r="O76" s="207">
        <v>70.09</v>
      </c>
      <c r="P76" s="208">
        <v>140.62</v>
      </c>
      <c r="Q76" s="207">
        <v>0.89829999999999999</v>
      </c>
      <c r="R76" s="17">
        <v>0.75660000000000005</v>
      </c>
    </row>
    <row r="77" spans="2:18" x14ac:dyDescent="0.3">
      <c r="B77" s="194">
        <v>45548</v>
      </c>
      <c r="C77" s="202">
        <v>91.432000000000002</v>
      </c>
      <c r="D77" s="203">
        <v>4.3650000000000002</v>
      </c>
      <c r="E77" s="204">
        <v>97.718000000000004</v>
      </c>
      <c r="F77" s="205">
        <v>3.633</v>
      </c>
      <c r="G77" s="204">
        <v>97.051000000000002</v>
      </c>
      <c r="H77" s="205">
        <v>0.61099999999999999</v>
      </c>
      <c r="I77" s="204">
        <v>86.3515625</v>
      </c>
      <c r="J77" s="205">
        <v>3.5489999999999999</v>
      </c>
      <c r="K77" s="206">
        <v>80.100999999999999</v>
      </c>
      <c r="L77" s="207">
        <v>95.075000000000003</v>
      </c>
      <c r="M77" s="208">
        <v>2182.5</v>
      </c>
      <c r="N77" s="208">
        <v>5626</v>
      </c>
      <c r="O77" s="207">
        <v>68.650000000000006</v>
      </c>
      <c r="P77" s="208">
        <v>140.85</v>
      </c>
      <c r="Q77" s="207">
        <v>0.90290000000000004</v>
      </c>
      <c r="R77" s="17">
        <v>0.76200000000000001</v>
      </c>
    </row>
    <row r="78" spans="2:18" x14ac:dyDescent="0.3">
      <c r="B78" s="194">
        <v>45547</v>
      </c>
      <c r="C78" s="202">
        <v>91.265000000000001</v>
      </c>
      <c r="D78" s="203">
        <v>4.3920000000000003</v>
      </c>
      <c r="E78" s="204">
        <v>97.542000000000002</v>
      </c>
      <c r="F78" s="205">
        <v>3.6880000000000002</v>
      </c>
      <c r="G78" s="204">
        <v>96.935000000000002</v>
      </c>
      <c r="H78" s="205">
        <v>0.627</v>
      </c>
      <c r="I78" s="204">
        <v>86.171875</v>
      </c>
      <c r="J78" s="205">
        <v>3.5779999999999998</v>
      </c>
      <c r="K78" s="206">
        <v>80.019000000000005</v>
      </c>
      <c r="L78" s="207">
        <v>94.906000000000006</v>
      </c>
      <c r="M78" s="208">
        <v>2129.4</v>
      </c>
      <c r="N78" s="208">
        <v>5595.8</v>
      </c>
      <c r="O78" s="207">
        <v>68.97</v>
      </c>
      <c r="P78" s="208">
        <v>141.82</v>
      </c>
      <c r="Q78" s="207">
        <v>0.90300000000000002</v>
      </c>
      <c r="R78" s="17">
        <v>0.76190000000000002</v>
      </c>
    </row>
    <row r="79" spans="2:18" x14ac:dyDescent="0.3">
      <c r="B79" s="194">
        <v>45546</v>
      </c>
      <c r="C79" s="202">
        <v>91.259</v>
      </c>
      <c r="D79" s="203">
        <v>4.3920000000000003</v>
      </c>
      <c r="E79" s="204">
        <v>97.521000000000001</v>
      </c>
      <c r="F79" s="205">
        <v>3.694</v>
      </c>
      <c r="G79" s="204">
        <v>97.045000000000002</v>
      </c>
      <c r="H79" s="205">
        <v>0.61099999999999999</v>
      </c>
      <c r="I79" s="204">
        <v>86.2890625</v>
      </c>
      <c r="J79" s="205">
        <v>3.5569999999999999</v>
      </c>
      <c r="K79" s="206">
        <v>80.103999999999999</v>
      </c>
      <c r="L79" s="207">
        <v>94.932000000000002</v>
      </c>
      <c r="M79" s="208">
        <v>2103.8000000000002</v>
      </c>
      <c r="N79" s="208">
        <v>5554.1</v>
      </c>
      <c r="O79" s="207">
        <v>67.31</v>
      </c>
      <c r="P79" s="208">
        <v>142.36000000000001</v>
      </c>
      <c r="Q79" s="207">
        <v>0.90810000000000002</v>
      </c>
      <c r="R79" s="17">
        <v>0.76670000000000005</v>
      </c>
    </row>
    <row r="80" spans="2:18" x14ac:dyDescent="0.3">
      <c r="B80" s="194">
        <v>45545</v>
      </c>
      <c r="C80" s="202">
        <v>91.358999999999995</v>
      </c>
      <c r="D80" s="203">
        <v>4.375</v>
      </c>
      <c r="E80" s="204">
        <v>97.682000000000002</v>
      </c>
      <c r="F80" s="205">
        <v>3.6419999999999999</v>
      </c>
      <c r="G80" s="204">
        <v>96.716999999999999</v>
      </c>
      <c r="H80" s="205">
        <v>0.65800000000000003</v>
      </c>
      <c r="I80" s="204">
        <v>86.375</v>
      </c>
      <c r="J80" s="205">
        <v>3.5409999999999999</v>
      </c>
      <c r="K80" s="206">
        <v>79.774000000000001</v>
      </c>
      <c r="L80" s="207">
        <v>94.632999999999996</v>
      </c>
      <c r="M80" s="208">
        <v>2097.4</v>
      </c>
      <c r="N80" s="208">
        <v>5495.5</v>
      </c>
      <c r="O80" s="207">
        <v>65.75</v>
      </c>
      <c r="P80" s="208">
        <v>142.44</v>
      </c>
      <c r="Q80" s="207">
        <v>0.90749999999999997</v>
      </c>
      <c r="R80" s="17">
        <v>0.76449999999999996</v>
      </c>
    </row>
    <row r="81" spans="2:18" x14ac:dyDescent="0.3">
      <c r="B81" s="194">
        <v>45544</v>
      </c>
      <c r="C81" s="202">
        <v>91.031999999999996</v>
      </c>
      <c r="D81" s="203">
        <v>4.43</v>
      </c>
      <c r="E81" s="204">
        <v>97.528000000000006</v>
      </c>
      <c r="F81" s="205">
        <v>3.6909999999999998</v>
      </c>
      <c r="G81" s="204">
        <v>96.736999999999995</v>
      </c>
      <c r="H81" s="205">
        <v>0.65500000000000003</v>
      </c>
      <c r="I81" s="204">
        <v>86.015625</v>
      </c>
      <c r="J81" s="205">
        <v>3.6030000000000002</v>
      </c>
      <c r="K81" s="206">
        <v>79.56</v>
      </c>
      <c r="L81" s="207">
        <v>94.363</v>
      </c>
      <c r="M81" s="208">
        <v>2097.8000000000002</v>
      </c>
      <c r="N81" s="208">
        <v>5471.1</v>
      </c>
      <c r="O81" s="207">
        <v>68.709999999999994</v>
      </c>
      <c r="P81" s="208">
        <v>143.18</v>
      </c>
      <c r="Q81" s="207">
        <v>0.90620000000000001</v>
      </c>
      <c r="R81" s="17">
        <v>0.76490000000000002</v>
      </c>
    </row>
    <row r="82" spans="2:18" x14ac:dyDescent="0.3">
      <c r="B82" s="194">
        <v>45541</v>
      </c>
      <c r="C82" s="202">
        <v>90.956999999999994</v>
      </c>
      <c r="D82" s="203">
        <v>4.4420000000000002</v>
      </c>
      <c r="E82" s="204">
        <v>97.564999999999998</v>
      </c>
      <c r="F82" s="205">
        <v>3.6779999999999999</v>
      </c>
      <c r="G82" s="204">
        <v>97.013999999999996</v>
      </c>
      <c r="H82" s="205">
        <v>0.61499999999999999</v>
      </c>
      <c r="I82" s="204">
        <v>85.9765625</v>
      </c>
      <c r="J82" s="205">
        <v>3.609</v>
      </c>
      <c r="K82" s="206">
        <v>79.352999999999994</v>
      </c>
      <c r="L82" s="207">
        <v>94.328000000000003</v>
      </c>
      <c r="M82" s="208">
        <v>2091.4</v>
      </c>
      <c r="N82" s="208">
        <v>5408.4</v>
      </c>
      <c r="O82" s="207">
        <v>67.67</v>
      </c>
      <c r="P82" s="208">
        <v>142.30000000000001</v>
      </c>
      <c r="Q82" s="207">
        <v>0.9022</v>
      </c>
      <c r="R82" s="17">
        <v>0.76170000000000004</v>
      </c>
    </row>
    <row r="83" spans="2:18" x14ac:dyDescent="0.3">
      <c r="B83" s="194">
        <v>45540</v>
      </c>
      <c r="C83" s="202">
        <v>90.828000000000003</v>
      </c>
      <c r="D83" s="203">
        <v>4.4619999999999997</v>
      </c>
      <c r="E83" s="204">
        <v>97.376000000000005</v>
      </c>
      <c r="F83" s="205">
        <v>3.738</v>
      </c>
      <c r="G83" s="204">
        <v>96.822999999999993</v>
      </c>
      <c r="H83" s="205">
        <v>0.64200000000000002</v>
      </c>
      <c r="I83" s="204">
        <v>85.75</v>
      </c>
      <c r="J83" s="205">
        <v>3.6459999999999999</v>
      </c>
      <c r="K83" s="206">
        <v>79.185000000000002</v>
      </c>
      <c r="L83" s="207">
        <v>94.188999999999993</v>
      </c>
      <c r="M83" s="208">
        <v>2132.1</v>
      </c>
      <c r="N83" s="208">
        <v>5503.4</v>
      </c>
      <c r="O83" s="207">
        <v>69.150000000000006</v>
      </c>
      <c r="P83" s="208">
        <v>143.44999999999999</v>
      </c>
      <c r="Q83" s="207">
        <v>0.9</v>
      </c>
      <c r="R83" s="17">
        <v>0.75870000000000004</v>
      </c>
    </row>
    <row r="84" spans="2:18" x14ac:dyDescent="0.3">
      <c r="B84" s="194">
        <v>45539</v>
      </c>
      <c r="C84" s="202">
        <v>90.697999999999993</v>
      </c>
      <c r="D84" s="203">
        <v>4.484</v>
      </c>
      <c r="E84" s="204">
        <v>97.326999999999998</v>
      </c>
      <c r="F84" s="205">
        <v>3.7530000000000001</v>
      </c>
      <c r="G84" s="204">
        <v>96.787000000000006</v>
      </c>
      <c r="H84" s="205">
        <v>0.64700000000000002</v>
      </c>
      <c r="I84" s="204">
        <v>85.6328125</v>
      </c>
      <c r="J84" s="205">
        <v>3.665</v>
      </c>
      <c r="K84" s="206">
        <v>79.072000000000003</v>
      </c>
      <c r="L84" s="207">
        <v>94.048000000000002</v>
      </c>
      <c r="M84" s="208">
        <v>2145.1999999999998</v>
      </c>
      <c r="N84" s="208">
        <v>5520.1</v>
      </c>
      <c r="O84" s="207">
        <v>69.2</v>
      </c>
      <c r="P84" s="208">
        <v>143.74</v>
      </c>
      <c r="Q84" s="207">
        <v>0.90229999999999999</v>
      </c>
      <c r="R84" s="17">
        <v>0.76060000000000005</v>
      </c>
    </row>
    <row r="85" spans="2:18" x14ac:dyDescent="0.3">
      <c r="B85" s="194">
        <v>45538</v>
      </c>
      <c r="C85" s="202">
        <v>90.268000000000001</v>
      </c>
      <c r="D85" s="203">
        <v>4.556</v>
      </c>
      <c r="E85" s="204">
        <v>97.015000000000001</v>
      </c>
      <c r="F85" s="205">
        <v>3.8540000000000001</v>
      </c>
      <c r="G85" s="204">
        <v>96.488</v>
      </c>
      <c r="H85" s="205">
        <v>0.69</v>
      </c>
      <c r="I85" s="204">
        <v>85.1640625</v>
      </c>
      <c r="J85" s="205">
        <v>3.746</v>
      </c>
      <c r="K85" s="206">
        <v>78.772000000000006</v>
      </c>
      <c r="L85" s="207">
        <v>93.442999999999998</v>
      </c>
      <c r="M85" s="208">
        <v>2149.1999999999998</v>
      </c>
      <c r="N85" s="208">
        <v>5528.9</v>
      </c>
      <c r="O85" s="207">
        <v>70.34</v>
      </c>
      <c r="P85" s="208">
        <v>145.47999999999999</v>
      </c>
      <c r="Q85" s="207">
        <v>0.90549999999999997</v>
      </c>
      <c r="R85" s="17">
        <v>0.76259999999999994</v>
      </c>
    </row>
    <row r="86" spans="2:18" x14ac:dyDescent="0.3">
      <c r="B86" s="194">
        <v>45534</v>
      </c>
      <c r="C86" s="202">
        <v>90.114000000000004</v>
      </c>
      <c r="D86" s="203">
        <v>4.5819999999999999</v>
      </c>
      <c r="E86" s="204">
        <v>96.84</v>
      </c>
      <c r="F86" s="205">
        <v>3.91</v>
      </c>
      <c r="G86" s="204">
        <v>96.706999999999994</v>
      </c>
      <c r="H86" s="205">
        <v>0.65800000000000003</v>
      </c>
      <c r="I86" s="204">
        <v>84.7421875</v>
      </c>
      <c r="J86" s="205">
        <v>3.819</v>
      </c>
      <c r="K86" s="206">
        <v>78.608000000000004</v>
      </c>
      <c r="L86" s="207">
        <v>93.224000000000004</v>
      </c>
      <c r="M86" s="208">
        <v>2217.6</v>
      </c>
      <c r="N86" s="208">
        <v>5648.4</v>
      </c>
      <c r="O86" s="207">
        <v>73.55</v>
      </c>
      <c r="P86" s="208">
        <v>146.16999999999999</v>
      </c>
      <c r="Q86" s="207">
        <v>0.90510000000000002</v>
      </c>
      <c r="R86" s="17">
        <v>0.76180000000000003</v>
      </c>
    </row>
    <row r="87" spans="2:18" x14ac:dyDescent="0.3">
      <c r="B87" s="194">
        <v>45533</v>
      </c>
      <c r="C87" s="202">
        <v>90.387</v>
      </c>
      <c r="D87" s="203">
        <v>4.5339999999999998</v>
      </c>
      <c r="E87" s="204">
        <v>96.87</v>
      </c>
      <c r="F87" s="205">
        <v>3.8980000000000001</v>
      </c>
      <c r="G87" s="204">
        <v>96.662000000000006</v>
      </c>
      <c r="H87" s="205">
        <v>0.66400000000000003</v>
      </c>
      <c r="I87" s="204">
        <v>84.9453125</v>
      </c>
      <c r="J87" s="205">
        <v>3.78</v>
      </c>
      <c r="K87" s="206">
        <v>78.561999999999998</v>
      </c>
      <c r="L87" s="207">
        <v>93.528000000000006</v>
      </c>
      <c r="M87" s="208">
        <v>2203</v>
      </c>
      <c r="N87" s="208">
        <v>5592</v>
      </c>
      <c r="O87" s="207">
        <v>75.91</v>
      </c>
      <c r="P87" s="208">
        <v>144.99</v>
      </c>
      <c r="Q87" s="207">
        <v>0.90269999999999995</v>
      </c>
      <c r="R87" s="17">
        <v>0.75939999999999996</v>
      </c>
    </row>
    <row r="88" spans="2:18" x14ac:dyDescent="0.3">
      <c r="B88" s="194">
        <v>45532</v>
      </c>
      <c r="C88" s="202">
        <v>90.454999999999998</v>
      </c>
      <c r="D88" s="203">
        <v>4.5220000000000002</v>
      </c>
      <c r="E88" s="204">
        <v>97.055000000000007</v>
      </c>
      <c r="F88" s="205">
        <v>3.8370000000000002</v>
      </c>
      <c r="G88" s="204">
        <v>96.597999999999999</v>
      </c>
      <c r="H88" s="205">
        <v>0.67300000000000004</v>
      </c>
      <c r="I88" s="204">
        <v>85.0859375</v>
      </c>
      <c r="J88" s="205">
        <v>3.7549999999999999</v>
      </c>
      <c r="K88" s="206">
        <v>78.643000000000001</v>
      </c>
      <c r="L88" s="207">
        <v>93.537999999999997</v>
      </c>
      <c r="M88" s="208">
        <v>2188.6</v>
      </c>
      <c r="N88" s="208">
        <v>5592.2</v>
      </c>
      <c r="O88" s="207">
        <v>74.52</v>
      </c>
      <c r="P88" s="208">
        <v>144.59</v>
      </c>
      <c r="Q88" s="207">
        <v>0.89929999999999999</v>
      </c>
      <c r="R88" s="17">
        <v>0.7581</v>
      </c>
    </row>
    <row r="89" spans="2:18" x14ac:dyDescent="0.3">
      <c r="B89" s="194">
        <v>45531</v>
      </c>
      <c r="C89" s="202">
        <v>90.543999999999997</v>
      </c>
      <c r="D89" s="203">
        <v>4.5060000000000002</v>
      </c>
      <c r="E89" s="204">
        <v>97.093999999999994</v>
      </c>
      <c r="F89" s="205">
        <v>3.8239999999999998</v>
      </c>
      <c r="G89" s="204">
        <v>96.75</v>
      </c>
      <c r="H89" s="205">
        <v>0.65100000000000002</v>
      </c>
      <c r="I89" s="204">
        <v>85.1484375</v>
      </c>
      <c r="J89" s="205">
        <v>3.7429999999999999</v>
      </c>
      <c r="K89" s="206">
        <v>78.659000000000006</v>
      </c>
      <c r="L89" s="207">
        <v>93.396000000000001</v>
      </c>
      <c r="M89" s="208">
        <v>2203</v>
      </c>
      <c r="N89" s="208">
        <v>5625.8</v>
      </c>
      <c r="O89" s="207">
        <v>75.53</v>
      </c>
      <c r="P89" s="208">
        <v>143.96</v>
      </c>
      <c r="Q89" s="207">
        <v>0.89410000000000001</v>
      </c>
      <c r="R89" s="17">
        <v>0.75409999999999999</v>
      </c>
    </row>
    <row r="90" spans="2:18" x14ac:dyDescent="0.3">
      <c r="B90" s="194">
        <v>45530</v>
      </c>
      <c r="C90" s="202">
        <v>90.587999999999994</v>
      </c>
      <c r="D90" s="203">
        <v>4.4980000000000002</v>
      </c>
      <c r="E90" s="204">
        <v>97.006</v>
      </c>
      <c r="F90" s="205">
        <v>3.8519999999999999</v>
      </c>
      <c r="G90" s="204">
        <v>96.727999999999994</v>
      </c>
      <c r="H90" s="205">
        <v>0.65400000000000003</v>
      </c>
      <c r="I90" s="204">
        <v>85.140625</v>
      </c>
      <c r="J90" s="205">
        <v>3.7429999999999999</v>
      </c>
      <c r="K90" s="206">
        <f>(K89+K91)/2</f>
        <v>78.819000000000003</v>
      </c>
      <c r="L90" s="207">
        <v>93.867000000000004</v>
      </c>
      <c r="M90" s="208">
        <v>2217.9</v>
      </c>
      <c r="N90" s="208">
        <v>5616.8</v>
      </c>
      <c r="O90" s="207">
        <v>77.42</v>
      </c>
      <c r="P90" s="208">
        <v>144.53</v>
      </c>
      <c r="Q90" s="207">
        <v>0.89600000000000002</v>
      </c>
      <c r="R90" s="17">
        <v>0.75829999999999997</v>
      </c>
    </row>
    <row r="91" spans="2:18" x14ac:dyDescent="0.3">
      <c r="B91" s="194">
        <v>45527</v>
      </c>
      <c r="C91" s="202">
        <v>90.614000000000004</v>
      </c>
      <c r="D91" s="203">
        <v>4.4939999999999998</v>
      </c>
      <c r="E91" s="204">
        <v>97.072000000000003</v>
      </c>
      <c r="F91" s="205">
        <v>3.83</v>
      </c>
      <c r="G91" s="204">
        <v>96.637</v>
      </c>
      <c r="H91" s="205">
        <v>0.66700000000000004</v>
      </c>
      <c r="I91" s="204">
        <v>85.2265625</v>
      </c>
      <c r="J91" s="205">
        <v>3.7269999999999999</v>
      </c>
      <c r="K91" s="206">
        <v>78.978999999999999</v>
      </c>
      <c r="L91" s="207">
        <v>94.069000000000003</v>
      </c>
      <c r="M91" s="208">
        <v>2218.6999999999998</v>
      </c>
      <c r="N91" s="208">
        <v>5634.6</v>
      </c>
      <c r="O91" s="207">
        <v>74.83</v>
      </c>
      <c r="P91" s="208">
        <v>144.37</v>
      </c>
      <c r="Q91" s="207">
        <v>0.89349999999999996</v>
      </c>
      <c r="R91" s="17">
        <v>0.75680000000000003</v>
      </c>
    </row>
    <row r="92" spans="2:18" x14ac:dyDescent="0.3">
      <c r="B92" s="194">
        <v>45526</v>
      </c>
      <c r="C92" s="202">
        <v>90.254000000000005</v>
      </c>
      <c r="D92" s="203">
        <v>4.5529999999999999</v>
      </c>
      <c r="E92" s="204">
        <v>96.793000000000006</v>
      </c>
      <c r="F92" s="205">
        <v>3.9180000000000001</v>
      </c>
      <c r="G92" s="204">
        <v>96.814999999999998</v>
      </c>
      <c r="H92" s="205">
        <v>0.64100000000000001</v>
      </c>
      <c r="I92" s="204">
        <v>84.8515625</v>
      </c>
      <c r="J92" s="205">
        <v>3.79</v>
      </c>
      <c r="K92" s="206">
        <v>78.709000000000003</v>
      </c>
      <c r="L92" s="207">
        <v>93.736999999999995</v>
      </c>
      <c r="M92" s="208">
        <v>2150</v>
      </c>
      <c r="N92" s="208">
        <v>5570.6</v>
      </c>
      <c r="O92" s="207">
        <v>73.010000000000005</v>
      </c>
      <c r="P92" s="208">
        <v>146.29</v>
      </c>
      <c r="Q92" s="207">
        <v>0.89990000000000003</v>
      </c>
      <c r="R92" s="17">
        <v>0.76390000000000002</v>
      </c>
    </row>
    <row r="93" spans="2:18" x14ac:dyDescent="0.3">
      <c r="B93" s="194">
        <v>45525</v>
      </c>
      <c r="C93" s="202">
        <v>90.558999999999997</v>
      </c>
      <c r="D93" s="203">
        <v>4.5010000000000003</v>
      </c>
      <c r="E93" s="204">
        <v>96.986000000000004</v>
      </c>
      <c r="F93" s="205">
        <v>3.8540000000000001</v>
      </c>
      <c r="G93" s="204">
        <v>96.786000000000001</v>
      </c>
      <c r="H93" s="205">
        <v>0.64500000000000002</v>
      </c>
      <c r="I93" s="204">
        <v>85.171875</v>
      </c>
      <c r="J93" s="205">
        <v>3.734</v>
      </c>
      <c r="K93" s="206">
        <v>79.075999999999993</v>
      </c>
      <c r="L93" s="207">
        <v>94.152000000000001</v>
      </c>
      <c r="M93" s="208">
        <v>2170.6</v>
      </c>
      <c r="N93" s="208">
        <v>5620.9</v>
      </c>
      <c r="O93" s="207">
        <v>71.930000000000007</v>
      </c>
      <c r="P93" s="208">
        <v>145.21</v>
      </c>
      <c r="Q93" s="207">
        <v>0.89690000000000003</v>
      </c>
      <c r="R93" s="17">
        <v>0.76390000000000002</v>
      </c>
    </row>
    <row r="94" spans="2:18" x14ac:dyDescent="0.3">
      <c r="B94" s="194">
        <v>45524</v>
      </c>
      <c r="C94" s="202">
        <v>90.459000000000003</v>
      </c>
      <c r="D94" s="203">
        <v>4.5170000000000003</v>
      </c>
      <c r="E94" s="204">
        <v>96.869</v>
      </c>
      <c r="F94" s="205">
        <v>3.891</v>
      </c>
      <c r="G94" s="204">
        <v>96.700999999999993</v>
      </c>
      <c r="H94" s="205">
        <v>0.65700000000000003</v>
      </c>
      <c r="I94" s="204">
        <v>85.046875</v>
      </c>
      <c r="J94" s="205">
        <v>3.7549999999999999</v>
      </c>
      <c r="K94" s="206">
        <v>78.94</v>
      </c>
      <c r="L94" s="207">
        <v>93.870999999999995</v>
      </c>
      <c r="M94" s="208">
        <v>2142.1999999999998</v>
      </c>
      <c r="N94" s="208">
        <v>5597.1</v>
      </c>
      <c r="O94" s="207">
        <v>74.040000000000006</v>
      </c>
      <c r="P94" s="208">
        <v>145.26</v>
      </c>
      <c r="Q94" s="207">
        <v>0.89849999999999997</v>
      </c>
      <c r="R94" s="17">
        <v>0.76719999999999999</v>
      </c>
    </row>
    <row r="95" spans="2:18" x14ac:dyDescent="0.3">
      <c r="B95" s="194">
        <v>45523</v>
      </c>
      <c r="C95" s="202">
        <v>90.078999999999994</v>
      </c>
      <c r="D95" s="203">
        <v>4.5810000000000004</v>
      </c>
      <c r="E95" s="204">
        <v>96.649000000000001</v>
      </c>
      <c r="F95" s="205">
        <v>3.9620000000000002</v>
      </c>
      <c r="G95" s="204">
        <v>96.706000000000003</v>
      </c>
      <c r="H95" s="205">
        <v>0.65600000000000003</v>
      </c>
      <c r="I95" s="204">
        <v>84.6640625</v>
      </c>
      <c r="J95" s="205">
        <v>3.8210000000000002</v>
      </c>
      <c r="K95" s="206">
        <v>78.915000000000006</v>
      </c>
      <c r="L95" s="207">
        <v>93.71</v>
      </c>
      <c r="M95" s="208">
        <v>2167.5</v>
      </c>
      <c r="N95" s="208">
        <v>5608.3</v>
      </c>
      <c r="O95" s="207">
        <v>74.37</v>
      </c>
      <c r="P95" s="208">
        <v>146.59</v>
      </c>
      <c r="Q95" s="207">
        <v>0.90210000000000001</v>
      </c>
      <c r="R95" s="17">
        <v>0.76980000000000004</v>
      </c>
    </row>
    <row r="96" spans="2:18" x14ac:dyDescent="0.3">
      <c r="B96" s="194">
        <v>45520</v>
      </c>
      <c r="C96" s="202">
        <v>89.97</v>
      </c>
      <c r="D96" s="203">
        <v>4.5990000000000002</v>
      </c>
      <c r="E96" s="204">
        <v>96.665999999999997</v>
      </c>
      <c r="F96" s="205">
        <v>3.9550000000000001</v>
      </c>
      <c r="G96" s="204">
        <v>96.768000000000001</v>
      </c>
      <c r="H96" s="205">
        <v>0.64700000000000002</v>
      </c>
      <c r="I96" s="204">
        <v>84.609375</v>
      </c>
      <c r="J96" s="205">
        <v>3.8290000000000002</v>
      </c>
      <c r="K96" s="206">
        <v>78.941000000000003</v>
      </c>
      <c r="L96" s="207">
        <v>93.561000000000007</v>
      </c>
      <c r="M96" s="208">
        <v>2141.9</v>
      </c>
      <c r="N96" s="208">
        <v>5554.3</v>
      </c>
      <c r="O96" s="207">
        <v>76.650000000000006</v>
      </c>
      <c r="P96" s="208">
        <v>147.63</v>
      </c>
      <c r="Q96" s="207">
        <v>0.90690000000000004</v>
      </c>
      <c r="R96" s="17">
        <v>0.77259999999999995</v>
      </c>
    </row>
    <row r="97" spans="2:18" x14ac:dyDescent="0.3">
      <c r="B97" s="194">
        <v>45519</v>
      </c>
      <c r="C97" s="202">
        <v>89.709000000000003</v>
      </c>
      <c r="D97" s="203">
        <v>4.641</v>
      </c>
      <c r="E97" s="204">
        <v>96.445999999999998</v>
      </c>
      <c r="F97" s="205">
        <v>4.024</v>
      </c>
      <c r="G97" s="204">
        <v>97.06</v>
      </c>
      <c r="H97" s="205">
        <v>0.60499999999999998</v>
      </c>
      <c r="I97" s="204">
        <v>84.421875</v>
      </c>
      <c r="J97" s="205">
        <v>3.859</v>
      </c>
      <c r="K97" s="206">
        <v>78.948999999999998</v>
      </c>
      <c r="L97" s="207">
        <v>93.543000000000006</v>
      </c>
      <c r="M97" s="208">
        <v>2135.5</v>
      </c>
      <c r="N97" s="208">
        <v>5543.2</v>
      </c>
      <c r="O97" s="207">
        <v>78.16</v>
      </c>
      <c r="P97" s="208">
        <v>149.28</v>
      </c>
      <c r="Q97" s="207">
        <v>0.91139999999999999</v>
      </c>
      <c r="R97" s="17">
        <v>0.77790000000000004</v>
      </c>
    </row>
    <row r="98" spans="2:18" x14ac:dyDescent="0.3">
      <c r="B98" s="194">
        <v>45518</v>
      </c>
      <c r="C98" s="202">
        <v>89.861000000000004</v>
      </c>
      <c r="D98" s="203">
        <v>4.6150000000000002</v>
      </c>
      <c r="E98" s="204">
        <v>96.697000000000003</v>
      </c>
      <c r="F98" s="205">
        <v>3.9420000000000002</v>
      </c>
      <c r="G98" s="204">
        <v>97.186000000000007</v>
      </c>
      <c r="H98" s="205">
        <v>0.58699999999999997</v>
      </c>
      <c r="I98" s="204">
        <v>84.9609375</v>
      </c>
      <c r="J98" s="205">
        <v>3.7639999999999998</v>
      </c>
      <c r="K98" s="206">
        <v>79.450999999999993</v>
      </c>
      <c r="L98" s="207">
        <v>94.025999999999996</v>
      </c>
      <c r="M98" s="208">
        <v>2084.3000000000002</v>
      </c>
      <c r="N98" s="208">
        <v>5455.2</v>
      </c>
      <c r="O98" s="207">
        <v>76.98</v>
      </c>
      <c r="P98" s="208">
        <v>147.33000000000001</v>
      </c>
      <c r="Q98" s="207">
        <v>0.90810000000000002</v>
      </c>
      <c r="R98" s="17">
        <v>0.77949999999999997</v>
      </c>
    </row>
    <row r="99" spans="2:18" x14ac:dyDescent="0.3">
      <c r="B99" s="194">
        <v>45517</v>
      </c>
      <c r="C99" s="202">
        <v>89.486000000000004</v>
      </c>
      <c r="D99" s="203">
        <v>4.6779999999999999</v>
      </c>
      <c r="E99" s="204">
        <v>96.736000000000004</v>
      </c>
      <c r="F99" s="205">
        <v>3.9289999999999998</v>
      </c>
      <c r="G99" s="204">
        <v>97.051000000000002</v>
      </c>
      <c r="H99" s="205">
        <v>0.60599999999999998</v>
      </c>
      <c r="I99" s="204">
        <v>84.9453125</v>
      </c>
      <c r="J99" s="205">
        <v>3.766</v>
      </c>
      <c r="K99" s="206">
        <v>79.093999999999994</v>
      </c>
      <c r="L99" s="207">
        <v>93.947999999999993</v>
      </c>
      <c r="M99" s="208">
        <v>2095.1999999999998</v>
      </c>
      <c r="N99" s="208">
        <v>5434.4</v>
      </c>
      <c r="O99" s="207">
        <v>78.349999999999994</v>
      </c>
      <c r="P99" s="208">
        <v>146.84</v>
      </c>
      <c r="Q99" s="207">
        <v>0.90969999999999995</v>
      </c>
      <c r="R99" s="17">
        <v>0.77749999999999997</v>
      </c>
    </row>
    <row r="100" spans="2:18" x14ac:dyDescent="0.3">
      <c r="B100" s="194">
        <v>45516</v>
      </c>
      <c r="C100" s="202">
        <v>89.075999999999993</v>
      </c>
      <c r="D100" s="203">
        <v>4.7480000000000002</v>
      </c>
      <c r="E100" s="204">
        <v>96.570999999999998</v>
      </c>
      <c r="F100" s="205">
        <v>3.9809999999999999</v>
      </c>
      <c r="G100" s="204">
        <v>97.016000000000005</v>
      </c>
      <c r="H100" s="205">
        <v>0.61099999999999999</v>
      </c>
      <c r="I100" s="204">
        <v>84.546875</v>
      </c>
      <c r="J100" s="205">
        <v>3.835</v>
      </c>
      <c r="K100" s="206">
        <v>78.935000000000002</v>
      </c>
      <c r="L100" s="207">
        <v>93.497</v>
      </c>
      <c r="M100" s="208">
        <v>2062.1</v>
      </c>
      <c r="N100" s="208">
        <v>5344.4</v>
      </c>
      <c r="O100" s="207">
        <v>80.06</v>
      </c>
      <c r="P100" s="208">
        <v>147.21</v>
      </c>
      <c r="Q100" s="207">
        <v>0.91479999999999995</v>
      </c>
      <c r="R100" s="17">
        <v>0.78310000000000002</v>
      </c>
    </row>
    <row r="101" spans="2:18" x14ac:dyDescent="0.3">
      <c r="B101" s="194">
        <v>45513</v>
      </c>
      <c r="C101" s="202">
        <v>88.846000000000004</v>
      </c>
      <c r="D101" s="203">
        <v>4.7869999999999999</v>
      </c>
      <c r="E101" s="204">
        <v>96.128</v>
      </c>
      <c r="F101" s="205">
        <v>4.1230000000000002</v>
      </c>
      <c r="G101" s="204">
        <v>97.015000000000001</v>
      </c>
      <c r="H101" s="205">
        <v>0.61099999999999999</v>
      </c>
      <c r="I101" s="204">
        <v>84.2578125</v>
      </c>
      <c r="J101" s="205">
        <v>3.8849999999999998</v>
      </c>
      <c r="K101" s="206">
        <v>78.790999999999997</v>
      </c>
      <c r="L101" s="207">
        <v>93.483000000000004</v>
      </c>
      <c r="M101" s="208">
        <v>2080.9</v>
      </c>
      <c r="N101" s="208">
        <v>5344.2</v>
      </c>
      <c r="O101" s="207">
        <v>76.84</v>
      </c>
      <c r="P101" s="208">
        <v>146.61000000000001</v>
      </c>
      <c r="Q101" s="207">
        <v>0.91600000000000004</v>
      </c>
      <c r="R101" s="17">
        <v>0.78359999999999996</v>
      </c>
    </row>
    <row r="102" spans="2:18" x14ac:dyDescent="0.3">
      <c r="B102" s="194">
        <v>45512</v>
      </c>
      <c r="C102" s="202">
        <v>88.602000000000004</v>
      </c>
      <c r="D102" s="203">
        <v>4.8259999999999996</v>
      </c>
      <c r="E102" s="204">
        <v>96.105999999999995</v>
      </c>
      <c r="F102" s="205">
        <v>4.1280000000000001</v>
      </c>
      <c r="G102" s="204">
        <v>97.01</v>
      </c>
      <c r="H102" s="205">
        <v>0.61099999999999999</v>
      </c>
      <c r="I102" s="204">
        <v>84.0078125</v>
      </c>
      <c r="J102" s="205">
        <v>3.9260000000000002</v>
      </c>
      <c r="K102" s="206">
        <v>78.614000000000004</v>
      </c>
      <c r="L102" s="207">
        <v>93.117000000000004</v>
      </c>
      <c r="M102" s="208">
        <v>2084.4</v>
      </c>
      <c r="N102" s="208">
        <v>5319.3</v>
      </c>
      <c r="O102" s="207">
        <v>76.19</v>
      </c>
      <c r="P102" s="208">
        <v>147.22999999999999</v>
      </c>
      <c r="Q102" s="207">
        <v>0.91590000000000005</v>
      </c>
      <c r="R102" s="17">
        <v>0.78439999999999999</v>
      </c>
    </row>
    <row r="103" spans="2:18" x14ac:dyDescent="0.3">
      <c r="B103" s="194">
        <v>45511</v>
      </c>
      <c r="C103" s="202">
        <v>88.774000000000001</v>
      </c>
      <c r="D103" s="203">
        <v>4.7960000000000003</v>
      </c>
      <c r="E103" s="204">
        <v>96.266000000000005</v>
      </c>
      <c r="F103" s="205">
        <v>4.0750000000000002</v>
      </c>
      <c r="G103" s="204">
        <v>96.734999999999999</v>
      </c>
      <c r="H103" s="205">
        <v>0.65</v>
      </c>
      <c r="I103" s="204">
        <v>84.296875</v>
      </c>
      <c r="J103" s="205">
        <v>3.8740000000000001</v>
      </c>
      <c r="K103" s="206">
        <v>78.745000000000005</v>
      </c>
      <c r="L103" s="207">
        <v>93.08</v>
      </c>
      <c r="M103" s="208">
        <v>2035.1</v>
      </c>
      <c r="N103" s="208">
        <v>5199.5</v>
      </c>
      <c r="O103" s="207">
        <v>75.23</v>
      </c>
      <c r="P103" s="208">
        <v>146.68</v>
      </c>
      <c r="Q103" s="207">
        <v>0.91549999999999998</v>
      </c>
      <c r="R103" s="17">
        <v>0.78790000000000004</v>
      </c>
    </row>
    <row r="104" spans="2:18" x14ac:dyDescent="0.3">
      <c r="B104" s="194">
        <v>45510</v>
      </c>
      <c r="C104" s="202">
        <v>89.096999999999994</v>
      </c>
      <c r="D104" s="203">
        <v>4.74</v>
      </c>
      <c r="E104" s="204">
        <v>96.301000000000002</v>
      </c>
      <c r="F104" s="205">
        <v>4.0629999999999997</v>
      </c>
      <c r="G104" s="204">
        <v>96.698999999999998</v>
      </c>
      <c r="H104" s="205">
        <v>0.65500000000000003</v>
      </c>
      <c r="I104" s="204">
        <v>84.5859375</v>
      </c>
      <c r="J104" s="205">
        <v>3.823</v>
      </c>
      <c r="K104" s="206">
        <v>78.89</v>
      </c>
      <c r="L104" s="207">
        <v>93.468999999999994</v>
      </c>
      <c r="M104" s="208">
        <v>2064.3000000000002</v>
      </c>
      <c r="N104" s="208">
        <v>5240</v>
      </c>
      <c r="O104" s="207">
        <v>73.2</v>
      </c>
      <c r="P104" s="208">
        <v>144.34</v>
      </c>
      <c r="Q104" s="207">
        <v>0.91479999999999995</v>
      </c>
      <c r="R104" s="17">
        <v>0.78790000000000004</v>
      </c>
    </row>
    <row r="105" spans="2:18" x14ac:dyDescent="0.3">
      <c r="B105" s="194">
        <v>45509</v>
      </c>
      <c r="C105" s="202">
        <v>89.248999999999995</v>
      </c>
      <c r="D105" s="203">
        <v>4.7140000000000004</v>
      </c>
      <c r="E105" s="204">
        <v>96.48</v>
      </c>
      <c r="F105" s="205">
        <v>4.0039999999999996</v>
      </c>
      <c r="G105" s="204">
        <v>97.346999999999994</v>
      </c>
      <c r="H105" s="205">
        <v>0.56299999999999994</v>
      </c>
      <c r="I105" s="204">
        <v>85.1640625</v>
      </c>
      <c r="J105" s="205">
        <v>3.722</v>
      </c>
      <c r="K105" s="206">
        <v>79.141000000000005</v>
      </c>
      <c r="L105" s="207">
        <v>93.257999999999996</v>
      </c>
      <c r="M105" s="208">
        <v>2039.2</v>
      </c>
      <c r="N105" s="208">
        <v>5186.3</v>
      </c>
      <c r="O105" s="207">
        <v>72.94</v>
      </c>
      <c r="P105" s="208">
        <v>144.18</v>
      </c>
      <c r="Q105" s="207">
        <v>0.91310000000000002</v>
      </c>
      <c r="R105" s="17">
        <v>0.78269999999999995</v>
      </c>
    </row>
    <row r="106" spans="2:18" x14ac:dyDescent="0.3">
      <c r="B106" s="194">
        <v>45506</v>
      </c>
      <c r="C106" s="202">
        <v>89.564999999999998</v>
      </c>
      <c r="D106" s="203">
        <v>4.66</v>
      </c>
      <c r="E106" s="204">
        <v>96.703999999999994</v>
      </c>
      <c r="F106" s="205">
        <v>3.9319999999999999</v>
      </c>
      <c r="G106" s="204">
        <v>96.11</v>
      </c>
      <c r="H106" s="205">
        <v>0.73899999999999999</v>
      </c>
      <c r="I106" s="204">
        <v>85.2578125</v>
      </c>
      <c r="J106" s="205">
        <v>3.7040000000000002</v>
      </c>
      <c r="K106" s="206">
        <v>79.343000000000004</v>
      </c>
      <c r="L106" s="207">
        <v>93.622</v>
      </c>
      <c r="M106" s="208">
        <v>2109.3000000000002</v>
      </c>
      <c r="N106" s="208">
        <v>5346.6</v>
      </c>
      <c r="O106" s="207">
        <v>73.52</v>
      </c>
      <c r="P106" s="208">
        <v>146.53</v>
      </c>
      <c r="Q106" s="207">
        <v>0.91649999999999998</v>
      </c>
      <c r="R106" s="17">
        <v>0.78120000000000001</v>
      </c>
    </row>
    <row r="107" spans="2:18" x14ac:dyDescent="0.3">
      <c r="B107" s="194">
        <v>45505</v>
      </c>
      <c r="C107" s="202">
        <v>88.95</v>
      </c>
      <c r="D107" s="203">
        <v>4.7629999999999999</v>
      </c>
      <c r="E107" s="204">
        <v>96.105999999999995</v>
      </c>
      <c r="F107" s="205">
        <v>4.1210000000000004</v>
      </c>
      <c r="G107" s="204">
        <v>95.403999999999996</v>
      </c>
      <c r="H107" s="205">
        <v>0.84099999999999997</v>
      </c>
      <c r="I107" s="204">
        <v>84.0546875</v>
      </c>
      <c r="J107" s="205">
        <v>3.911</v>
      </c>
      <c r="K107" s="206">
        <v>79.007000000000005</v>
      </c>
      <c r="L107" s="207">
        <v>93.504999999999995</v>
      </c>
      <c r="M107" s="208">
        <v>2186.1999999999998</v>
      </c>
      <c r="N107" s="208">
        <v>5446.7</v>
      </c>
      <c r="O107" s="207">
        <v>76.31</v>
      </c>
      <c r="P107" s="208">
        <v>149.36000000000001</v>
      </c>
      <c r="Q107" s="207">
        <v>0.92669999999999997</v>
      </c>
      <c r="R107" s="17">
        <v>0.78500000000000003</v>
      </c>
    </row>
    <row r="108" spans="2:18" x14ac:dyDescent="0.3">
      <c r="B108" s="194">
        <v>45504</v>
      </c>
      <c r="C108" s="202">
        <v>88.768000000000001</v>
      </c>
      <c r="D108" s="203">
        <v>4.7930000000000001</v>
      </c>
      <c r="E108" s="204">
        <v>95.906000000000006</v>
      </c>
      <c r="F108" s="205">
        <v>4.1840000000000002</v>
      </c>
      <c r="G108" s="204">
        <v>95.326999999999998</v>
      </c>
      <c r="H108" s="205">
        <v>0.85199999999999998</v>
      </c>
      <c r="I108" s="204">
        <v>83.7109375</v>
      </c>
      <c r="J108" s="205">
        <v>3.9710000000000001</v>
      </c>
      <c r="K108" s="206">
        <v>78.512</v>
      </c>
      <c r="L108" s="207">
        <v>93.459000000000003</v>
      </c>
      <c r="M108" s="208">
        <v>2254.5</v>
      </c>
      <c r="N108" s="208">
        <v>5522.3</v>
      </c>
      <c r="O108" s="207">
        <v>77.91</v>
      </c>
      <c r="P108" s="208">
        <v>149.97999999999999</v>
      </c>
      <c r="Q108" s="207">
        <v>0.92369999999999997</v>
      </c>
      <c r="R108" s="17">
        <v>0.77790000000000004</v>
      </c>
    </row>
    <row r="109" spans="2:18" x14ac:dyDescent="0.3">
      <c r="B109" s="194">
        <v>45503</v>
      </c>
      <c r="C109" s="202">
        <v>88.132000000000005</v>
      </c>
      <c r="D109" s="203">
        <v>4.9020000000000001</v>
      </c>
      <c r="E109" s="204">
        <v>95.503</v>
      </c>
      <c r="F109" s="205">
        <v>4.3140000000000001</v>
      </c>
      <c r="G109" s="204">
        <v>95.715999999999994</v>
      </c>
      <c r="H109" s="205">
        <v>0.79500000000000004</v>
      </c>
      <c r="I109" s="204">
        <v>83.0234375</v>
      </c>
      <c r="J109" s="205">
        <v>4.0910000000000002</v>
      </c>
      <c r="K109" s="206">
        <v>78.117000000000004</v>
      </c>
      <c r="L109" s="207">
        <v>93.135000000000005</v>
      </c>
      <c r="M109" s="208">
        <v>2243.1</v>
      </c>
      <c r="N109" s="208">
        <v>5436.4</v>
      </c>
      <c r="O109" s="207">
        <v>74.73</v>
      </c>
      <c r="P109" s="208">
        <v>152.77000000000001</v>
      </c>
      <c r="Q109" s="207">
        <v>0.92459999999999998</v>
      </c>
      <c r="R109" s="17">
        <v>0.77910000000000001</v>
      </c>
    </row>
    <row r="110" spans="2:18" x14ac:dyDescent="0.3">
      <c r="B110" s="194">
        <v>45502</v>
      </c>
      <c r="C110" s="202">
        <v>87.885999999999996</v>
      </c>
      <c r="D110" s="203">
        <v>4.944</v>
      </c>
      <c r="E110" s="204">
        <v>95.364999999999995</v>
      </c>
      <c r="F110" s="205">
        <v>4.3579999999999997</v>
      </c>
      <c r="G110" s="204">
        <v>95.57</v>
      </c>
      <c r="H110" s="205">
        <v>0.81599999999999995</v>
      </c>
      <c r="I110" s="204">
        <v>82.7890625</v>
      </c>
      <c r="J110" s="205">
        <v>4.1319999999999997</v>
      </c>
      <c r="K110" s="206">
        <v>78.06</v>
      </c>
      <c r="L110" s="207">
        <v>93.064999999999998</v>
      </c>
      <c r="M110" s="208">
        <v>2235.3000000000002</v>
      </c>
      <c r="N110" s="208">
        <v>5463.5</v>
      </c>
      <c r="O110" s="207">
        <v>75.81</v>
      </c>
      <c r="P110" s="208">
        <v>154.02000000000001</v>
      </c>
      <c r="Q110" s="207">
        <v>0.92410000000000003</v>
      </c>
      <c r="R110" s="17">
        <v>0.77749999999999997</v>
      </c>
    </row>
    <row r="111" spans="2:18" x14ac:dyDescent="0.3">
      <c r="B111" s="194">
        <v>45499</v>
      </c>
      <c r="C111" s="202">
        <v>87.835999999999999</v>
      </c>
      <c r="D111" s="203">
        <v>4.952</v>
      </c>
      <c r="E111" s="204">
        <v>95.388999999999996</v>
      </c>
      <c r="F111" s="205">
        <v>4.3490000000000002</v>
      </c>
      <c r="G111" s="204">
        <v>95.314999999999998</v>
      </c>
      <c r="H111" s="205">
        <v>0.85299999999999998</v>
      </c>
      <c r="I111" s="204">
        <v>82.7109375</v>
      </c>
      <c r="J111" s="205">
        <v>4.1449999999999996</v>
      </c>
      <c r="K111" s="206">
        <v>77.807000000000002</v>
      </c>
      <c r="L111" s="207">
        <v>92.682000000000002</v>
      </c>
      <c r="M111" s="208">
        <v>2260.1</v>
      </c>
      <c r="N111" s="208">
        <v>5459.1</v>
      </c>
      <c r="O111" s="207">
        <v>77.16</v>
      </c>
      <c r="P111" s="208">
        <v>153.76</v>
      </c>
      <c r="Q111" s="207">
        <v>0.92110000000000003</v>
      </c>
      <c r="R111" s="17">
        <v>0.7772</v>
      </c>
    </row>
    <row r="112" spans="2:18" x14ac:dyDescent="0.3">
      <c r="B112" s="194">
        <v>45498</v>
      </c>
      <c r="C112" s="202">
        <v>87.569000000000003</v>
      </c>
      <c r="D112" s="203">
        <v>4.9969999999999999</v>
      </c>
      <c r="E112" s="204">
        <v>95.254999999999995</v>
      </c>
      <c r="F112" s="205">
        <v>4.3890000000000002</v>
      </c>
      <c r="G112" s="204">
        <v>95.406000000000006</v>
      </c>
      <c r="H112" s="205">
        <v>0.83899999999999997</v>
      </c>
      <c r="I112" s="204">
        <v>82.3828125</v>
      </c>
      <c r="J112" s="205">
        <v>4.2009999999999996</v>
      </c>
      <c r="K112" s="206">
        <v>77.617000000000004</v>
      </c>
      <c r="L112" s="207">
        <v>92.567999999999998</v>
      </c>
      <c r="M112" s="208">
        <v>2223</v>
      </c>
      <c r="N112" s="208">
        <v>5399.2</v>
      </c>
      <c r="O112" s="207">
        <v>78.28</v>
      </c>
      <c r="P112" s="208">
        <v>153.94</v>
      </c>
      <c r="Q112" s="207">
        <v>0.92200000000000004</v>
      </c>
      <c r="R112" s="17">
        <v>0.7782</v>
      </c>
    </row>
    <row r="113" spans="2:18" x14ac:dyDescent="0.3">
      <c r="B113" s="194">
        <v>45497</v>
      </c>
      <c r="C113" s="202">
        <v>87.522999999999996</v>
      </c>
      <c r="D113" s="203">
        <v>5.0039999999999996</v>
      </c>
      <c r="E113" s="204">
        <v>95.203999999999994</v>
      </c>
      <c r="F113" s="205">
        <v>4.4039999999999999</v>
      </c>
      <c r="G113" s="204">
        <v>95.335999999999999</v>
      </c>
      <c r="H113" s="205">
        <v>0.84899999999999998</v>
      </c>
      <c r="I113" s="204">
        <v>82.1484375</v>
      </c>
      <c r="J113" s="205">
        <v>4.242</v>
      </c>
      <c r="K113" s="206">
        <v>77.441000000000003</v>
      </c>
      <c r="L113" s="207">
        <v>92.429000000000002</v>
      </c>
      <c r="M113" s="208">
        <v>2195.4</v>
      </c>
      <c r="N113" s="208">
        <v>5427.1</v>
      </c>
      <c r="O113" s="207">
        <v>77.59</v>
      </c>
      <c r="P113" s="208">
        <v>153.88999999999999</v>
      </c>
      <c r="Q113" s="207">
        <v>0.92249999999999999</v>
      </c>
      <c r="R113" s="17">
        <v>0.77480000000000004</v>
      </c>
    </row>
    <row r="114" spans="2:18" x14ac:dyDescent="0.3">
      <c r="B114" s="194">
        <v>45496</v>
      </c>
      <c r="C114" s="202">
        <v>87.715999999999994</v>
      </c>
      <c r="D114" s="203">
        <v>4.97</v>
      </c>
      <c r="E114" s="204">
        <v>95.233999999999995</v>
      </c>
      <c r="F114" s="205">
        <v>4.3940000000000001</v>
      </c>
      <c r="G114" s="204">
        <v>95.444000000000003</v>
      </c>
      <c r="H114" s="205">
        <v>0.83299999999999996</v>
      </c>
      <c r="I114" s="204">
        <v>82.3046875</v>
      </c>
      <c r="J114" s="205">
        <v>4.2130000000000001</v>
      </c>
      <c r="K114" s="206">
        <v>77.572999999999993</v>
      </c>
      <c r="L114" s="207">
        <v>92.710999999999999</v>
      </c>
      <c r="M114" s="208">
        <v>2243.3000000000002</v>
      </c>
      <c r="N114" s="208">
        <v>5555.7</v>
      </c>
      <c r="O114" s="207">
        <v>76.959999999999994</v>
      </c>
      <c r="P114" s="208">
        <v>155.59</v>
      </c>
      <c r="Q114" s="207">
        <v>0.92130000000000001</v>
      </c>
      <c r="R114" s="17">
        <v>0.77470000000000006</v>
      </c>
    </row>
    <row r="115" spans="2:18" x14ac:dyDescent="0.3">
      <c r="B115" s="194">
        <v>45495</v>
      </c>
      <c r="C115" s="202">
        <v>87.694999999999993</v>
      </c>
      <c r="D115" s="203">
        <v>4.9729999999999999</v>
      </c>
      <c r="E115" s="204">
        <v>95.180999999999997</v>
      </c>
      <c r="F115" s="205">
        <v>4.41</v>
      </c>
      <c r="G115" s="204">
        <v>95.512</v>
      </c>
      <c r="H115" s="205">
        <v>0.82299999999999995</v>
      </c>
      <c r="I115" s="204">
        <v>82.265625</v>
      </c>
      <c r="J115" s="205">
        <v>4.218</v>
      </c>
      <c r="K115" s="206">
        <v>77.372</v>
      </c>
      <c r="L115" s="207">
        <v>92.509</v>
      </c>
      <c r="M115" s="208">
        <v>2220.6</v>
      </c>
      <c r="N115" s="208">
        <v>5564.4</v>
      </c>
      <c r="O115" s="207">
        <v>79.78</v>
      </c>
      <c r="P115" s="208">
        <v>157.04</v>
      </c>
      <c r="Q115" s="207">
        <v>0.91820000000000002</v>
      </c>
      <c r="R115" s="17">
        <v>0.7732</v>
      </c>
    </row>
    <row r="116" spans="2:18" x14ac:dyDescent="0.3">
      <c r="B116" s="194">
        <v>45492</v>
      </c>
      <c r="C116" s="202">
        <v>87.742000000000004</v>
      </c>
      <c r="D116" s="203">
        <v>4.9640000000000004</v>
      </c>
      <c r="E116" s="204">
        <v>95.105999999999995</v>
      </c>
      <c r="F116" s="205">
        <v>4.4329999999999998</v>
      </c>
      <c r="G116" s="204">
        <v>95.551000000000002</v>
      </c>
      <c r="H116" s="205">
        <v>0.81699999999999995</v>
      </c>
      <c r="I116" s="204">
        <v>82.3203125</v>
      </c>
      <c r="J116" s="205">
        <v>4.2080000000000002</v>
      </c>
      <c r="K116" s="206">
        <v>77.567999999999998</v>
      </c>
      <c r="L116" s="207">
        <v>92.477999999999994</v>
      </c>
      <c r="M116" s="208">
        <v>2184.3000000000002</v>
      </c>
      <c r="N116" s="208">
        <v>5505</v>
      </c>
      <c r="O116" s="207">
        <v>80.13</v>
      </c>
      <c r="P116" s="208">
        <v>157.47999999999999</v>
      </c>
      <c r="Q116" s="207">
        <v>0.91890000000000005</v>
      </c>
      <c r="R116" s="17">
        <v>0.77439999999999998</v>
      </c>
    </row>
    <row r="117" spans="2:18" x14ac:dyDescent="0.3">
      <c r="B117" s="194">
        <v>45491</v>
      </c>
      <c r="C117" s="202">
        <v>87.981999999999999</v>
      </c>
      <c r="D117" s="203">
        <v>4.9210000000000003</v>
      </c>
      <c r="E117" s="204">
        <v>95.281000000000006</v>
      </c>
      <c r="F117" s="205">
        <v>4.3730000000000002</v>
      </c>
      <c r="G117" s="204">
        <v>95.587999999999994</v>
      </c>
      <c r="H117" s="205">
        <v>0.81100000000000005</v>
      </c>
      <c r="I117" s="204">
        <v>82.546875</v>
      </c>
      <c r="J117" s="205">
        <v>4.1639999999999997</v>
      </c>
      <c r="K117" s="206">
        <v>77.834000000000003</v>
      </c>
      <c r="L117" s="207">
        <v>92.721000000000004</v>
      </c>
      <c r="M117" s="208">
        <v>2198.3000000000002</v>
      </c>
      <c r="N117" s="208">
        <v>5544.6</v>
      </c>
      <c r="O117" s="207">
        <v>82.82</v>
      </c>
      <c r="P117" s="208">
        <v>157.37</v>
      </c>
      <c r="Q117" s="207">
        <v>0.91769999999999996</v>
      </c>
      <c r="R117" s="17">
        <v>0.77259999999999995</v>
      </c>
    </row>
    <row r="118" spans="2:18" x14ac:dyDescent="0.3">
      <c r="B118" s="194">
        <v>45490</v>
      </c>
      <c r="C118" s="202">
        <v>88.257999999999996</v>
      </c>
      <c r="D118" s="203">
        <v>4.8730000000000002</v>
      </c>
      <c r="E118" s="204">
        <v>95.367999999999995</v>
      </c>
      <c r="F118" s="205">
        <v>4.3440000000000003</v>
      </c>
      <c r="G118" s="204">
        <v>95.614999999999995</v>
      </c>
      <c r="H118" s="205">
        <v>0.80700000000000005</v>
      </c>
      <c r="I118" s="204">
        <v>82.78125</v>
      </c>
      <c r="J118" s="205">
        <v>4.1219999999999999</v>
      </c>
      <c r="K118" s="206">
        <v>77.760999999999996</v>
      </c>
      <c r="L118" s="207">
        <v>92.840999999999994</v>
      </c>
      <c r="M118" s="208">
        <v>2239.6999999999998</v>
      </c>
      <c r="N118" s="208">
        <v>5588.3</v>
      </c>
      <c r="O118" s="207">
        <v>82.85</v>
      </c>
      <c r="P118" s="208">
        <v>156.19999999999999</v>
      </c>
      <c r="Q118" s="207">
        <v>0.91410000000000002</v>
      </c>
      <c r="R118" s="17">
        <v>0.76870000000000005</v>
      </c>
    </row>
    <row r="119" spans="2:18" x14ac:dyDescent="0.3">
      <c r="B119" s="194">
        <v>45489</v>
      </c>
      <c r="C119" s="202">
        <v>88.369</v>
      </c>
      <c r="D119" s="203">
        <v>4.8529999999999998</v>
      </c>
      <c r="E119" s="204">
        <v>95.414000000000001</v>
      </c>
      <c r="F119" s="205">
        <v>4.3280000000000003</v>
      </c>
      <c r="G119" s="204">
        <v>95.724000000000004</v>
      </c>
      <c r="H119" s="205">
        <v>0.79100000000000004</v>
      </c>
      <c r="I119" s="204">
        <v>82.7890625</v>
      </c>
      <c r="J119" s="205">
        <v>4.1189999999999998</v>
      </c>
      <c r="K119" s="206">
        <v>77.900999999999996</v>
      </c>
      <c r="L119" s="207">
        <v>92.953000000000003</v>
      </c>
      <c r="M119" s="208">
        <v>2263.6999999999998</v>
      </c>
      <c r="N119" s="208">
        <v>5667.2</v>
      </c>
      <c r="O119" s="207">
        <v>80.760000000000005</v>
      </c>
      <c r="P119" s="208">
        <v>158.35</v>
      </c>
      <c r="Q119" s="207">
        <v>0.91749999999999998</v>
      </c>
      <c r="R119" s="17">
        <v>0.77080000000000004</v>
      </c>
    </row>
    <row r="120" spans="2:18" x14ac:dyDescent="0.3">
      <c r="B120" s="194">
        <v>45488</v>
      </c>
      <c r="C120" s="202">
        <v>88.069000000000003</v>
      </c>
      <c r="D120" s="203">
        <v>4.9039999999999999</v>
      </c>
      <c r="E120" s="204">
        <v>95.316000000000003</v>
      </c>
      <c r="F120" s="205">
        <v>4.359</v>
      </c>
      <c r="G120" s="204">
        <v>95.474999999999994</v>
      </c>
      <c r="H120" s="205">
        <v>0.82699999999999996</v>
      </c>
      <c r="I120" s="204">
        <v>82.390625</v>
      </c>
      <c r="J120" s="205">
        <v>4.1890000000000001</v>
      </c>
      <c r="K120" s="206">
        <v>77.588999999999999</v>
      </c>
      <c r="L120" s="207">
        <v>92.641999999999996</v>
      </c>
      <c r="M120" s="208">
        <v>2187</v>
      </c>
      <c r="N120" s="208">
        <v>5631.2</v>
      </c>
      <c r="O120" s="207">
        <v>81.91</v>
      </c>
      <c r="P120" s="208">
        <v>158.06</v>
      </c>
      <c r="Q120" s="207">
        <v>0.91790000000000005</v>
      </c>
      <c r="R120" s="17">
        <v>0.7712</v>
      </c>
    </row>
    <row r="121" spans="2:18" x14ac:dyDescent="0.3">
      <c r="B121" s="194">
        <v>45485</v>
      </c>
      <c r="C121" s="202">
        <v>88.304000000000002</v>
      </c>
      <c r="D121" s="203">
        <v>4.8630000000000004</v>
      </c>
      <c r="E121" s="204">
        <v>95.355000000000004</v>
      </c>
      <c r="F121" s="205">
        <v>4.3449999999999998</v>
      </c>
      <c r="G121" s="204">
        <v>95.474000000000004</v>
      </c>
      <c r="H121" s="205">
        <v>0.82699999999999996</v>
      </c>
      <c r="I121" s="204">
        <v>82.6171875</v>
      </c>
      <c r="J121" s="205">
        <v>4.1479999999999997</v>
      </c>
      <c r="K121" s="206">
        <v>77.522000000000006</v>
      </c>
      <c r="L121" s="207">
        <v>92.334999999999994</v>
      </c>
      <c r="M121" s="208">
        <v>2148.3000000000002</v>
      </c>
      <c r="N121" s="208">
        <v>5615.4</v>
      </c>
      <c r="O121" s="207">
        <v>82.21</v>
      </c>
      <c r="P121" s="208">
        <v>157.83000000000001</v>
      </c>
      <c r="Q121" s="207">
        <v>0.91679999999999995</v>
      </c>
      <c r="R121" s="17">
        <v>0.76990000000000003</v>
      </c>
    </row>
    <row r="122" spans="2:18" x14ac:dyDescent="0.3">
      <c r="B122" s="194">
        <v>45484</v>
      </c>
      <c r="C122" s="202">
        <v>88.113</v>
      </c>
      <c r="D122" s="203">
        <v>4.8940000000000001</v>
      </c>
      <c r="E122" s="204">
        <v>95.29</v>
      </c>
      <c r="F122" s="205">
        <v>4.3620000000000001</v>
      </c>
      <c r="G122" s="204">
        <v>95.316000000000003</v>
      </c>
      <c r="H122" s="205">
        <v>0.84899999999999998</v>
      </c>
      <c r="I122" s="204">
        <v>82.4453125</v>
      </c>
      <c r="J122" s="205">
        <v>4.1749999999999998</v>
      </c>
      <c r="K122" s="206">
        <v>77.664000000000001</v>
      </c>
      <c r="L122" s="207">
        <v>92.406999999999996</v>
      </c>
      <c r="M122" s="208">
        <v>2125</v>
      </c>
      <c r="N122" s="208">
        <v>5584.5</v>
      </c>
      <c r="O122" s="207">
        <v>82.62</v>
      </c>
      <c r="P122" s="208">
        <v>158.84</v>
      </c>
      <c r="Q122" s="207">
        <v>0.92010000000000003</v>
      </c>
      <c r="R122" s="17">
        <v>0.77429999999999999</v>
      </c>
    </row>
    <row r="123" spans="2:18" x14ac:dyDescent="0.3">
      <c r="B123" s="194">
        <v>45483</v>
      </c>
      <c r="C123" s="202">
        <v>87.584000000000003</v>
      </c>
      <c r="D123" s="203">
        <v>4.984</v>
      </c>
      <c r="E123" s="204">
        <v>94.966999999999999</v>
      </c>
      <c r="F123" s="205">
        <v>4.4649999999999999</v>
      </c>
      <c r="G123" s="204">
        <v>95.382999999999996</v>
      </c>
      <c r="H123" s="205">
        <v>0.83899999999999997</v>
      </c>
      <c r="I123" s="204">
        <v>81.9609375</v>
      </c>
      <c r="J123" s="205">
        <v>4.2610000000000001</v>
      </c>
      <c r="K123" s="206">
        <v>77.364999999999995</v>
      </c>
      <c r="L123" s="207">
        <v>91.897999999999996</v>
      </c>
      <c r="M123" s="208">
        <v>2051.8000000000002</v>
      </c>
      <c r="N123" s="208">
        <v>5633.9</v>
      </c>
      <c r="O123" s="207">
        <v>82.1</v>
      </c>
      <c r="P123" s="208">
        <v>161.69</v>
      </c>
      <c r="Q123" s="207">
        <v>0.9234</v>
      </c>
      <c r="R123" s="17">
        <v>0.77829999999999999</v>
      </c>
    </row>
    <row r="124" spans="2:18" x14ac:dyDescent="0.3">
      <c r="B124" s="194">
        <v>45482</v>
      </c>
      <c r="C124" s="202">
        <v>87.536000000000001</v>
      </c>
      <c r="D124" s="203">
        <v>4.992</v>
      </c>
      <c r="E124" s="204">
        <v>94.92</v>
      </c>
      <c r="F124" s="205">
        <v>4.4779999999999998</v>
      </c>
      <c r="G124" s="204">
        <v>95.313000000000002</v>
      </c>
      <c r="H124" s="205">
        <v>0.84899999999999998</v>
      </c>
      <c r="I124" s="204">
        <v>81.9140625</v>
      </c>
      <c r="J124" s="205">
        <v>4.2679999999999998</v>
      </c>
      <c r="K124" s="206">
        <v>77.206000000000003</v>
      </c>
      <c r="L124" s="207">
        <v>91.287999999999997</v>
      </c>
      <c r="M124" s="208">
        <v>2029.5</v>
      </c>
      <c r="N124" s="208">
        <v>5577</v>
      </c>
      <c r="O124" s="207">
        <v>81.41</v>
      </c>
      <c r="P124" s="208">
        <v>161.33000000000001</v>
      </c>
      <c r="Q124" s="207">
        <v>0.92479999999999996</v>
      </c>
      <c r="R124" s="17">
        <v>0.78210000000000002</v>
      </c>
    </row>
    <row r="125" spans="2:18" x14ac:dyDescent="0.3">
      <c r="B125" s="194">
        <v>45481</v>
      </c>
      <c r="C125" s="202">
        <v>87.590999999999994</v>
      </c>
      <c r="D125" s="203">
        <v>4.9809999999999999</v>
      </c>
      <c r="E125" s="204">
        <v>94.897000000000006</v>
      </c>
      <c r="F125" s="205">
        <v>4.4850000000000003</v>
      </c>
      <c r="G125" s="204">
        <v>95.256</v>
      </c>
      <c r="H125" s="205">
        <v>0.85699999999999998</v>
      </c>
      <c r="I125" s="204">
        <v>81.9921875</v>
      </c>
      <c r="J125" s="205">
        <v>4.2530000000000001</v>
      </c>
      <c r="K125" s="206">
        <v>77.429000000000002</v>
      </c>
      <c r="L125" s="207">
        <v>91.626000000000005</v>
      </c>
      <c r="M125" s="208">
        <v>2038.7</v>
      </c>
      <c r="N125" s="208">
        <v>5572.9</v>
      </c>
      <c r="O125" s="207">
        <v>82.33</v>
      </c>
      <c r="P125" s="208">
        <v>160.83000000000001</v>
      </c>
      <c r="Q125" s="207">
        <v>0.92390000000000005</v>
      </c>
      <c r="R125" s="17">
        <v>0.78090000000000004</v>
      </c>
    </row>
    <row r="126" spans="2:18" x14ac:dyDescent="0.3">
      <c r="B126" s="194">
        <v>45478</v>
      </c>
      <c r="C126" s="202">
        <v>87.626000000000005</v>
      </c>
      <c r="D126" s="203">
        <v>4.9749999999999996</v>
      </c>
      <c r="E126" s="204">
        <v>94.932000000000002</v>
      </c>
      <c r="F126" s="205">
        <v>4.4720000000000004</v>
      </c>
      <c r="G126" s="204">
        <v>95.385000000000005</v>
      </c>
      <c r="H126" s="205">
        <v>0.83799999999999997</v>
      </c>
      <c r="I126" s="204">
        <v>82.015625</v>
      </c>
      <c r="J126" s="205">
        <v>4.2480000000000002</v>
      </c>
      <c r="K126" s="206">
        <v>77.334000000000003</v>
      </c>
      <c r="L126" s="207">
        <v>91.302000000000007</v>
      </c>
      <c r="M126" s="208">
        <v>2026.7</v>
      </c>
      <c r="N126" s="208">
        <v>5567.2</v>
      </c>
      <c r="O126" s="207">
        <v>83.16</v>
      </c>
      <c r="P126" s="208">
        <v>160.75</v>
      </c>
      <c r="Q126" s="207">
        <v>0.92249999999999999</v>
      </c>
      <c r="R126" s="17">
        <v>0.78029999999999999</v>
      </c>
    </row>
    <row r="127" spans="2:18" x14ac:dyDescent="0.3">
      <c r="B127" s="194">
        <v>45476</v>
      </c>
      <c r="C127" s="202">
        <v>87.025000000000006</v>
      </c>
      <c r="D127" s="203">
        <v>5.077</v>
      </c>
      <c r="E127" s="204">
        <v>94.602000000000004</v>
      </c>
      <c r="F127" s="205">
        <v>4.5739999999999998</v>
      </c>
      <c r="G127" s="204">
        <v>95.138000000000005</v>
      </c>
      <c r="H127" s="205">
        <v>0.873</v>
      </c>
      <c r="I127" s="204">
        <v>81.484375</v>
      </c>
      <c r="J127" s="205">
        <v>4.34</v>
      </c>
      <c r="K127" s="206">
        <v>77.046000000000006</v>
      </c>
      <c r="L127" s="207">
        <v>91.022999999999996</v>
      </c>
      <c r="M127" s="208">
        <v>2036.6</v>
      </c>
      <c r="N127" s="208">
        <v>5537</v>
      </c>
      <c r="O127" s="207">
        <v>83.88</v>
      </c>
      <c r="P127" s="208">
        <v>161.69</v>
      </c>
      <c r="Q127" s="207">
        <v>0.92710000000000004</v>
      </c>
      <c r="R127" s="17">
        <v>0.78480000000000005</v>
      </c>
    </row>
    <row r="128" spans="2:18" x14ac:dyDescent="0.3">
      <c r="B128" s="194">
        <v>45475</v>
      </c>
      <c r="C128" s="202">
        <v>86.585999999999999</v>
      </c>
      <c r="D128" s="203">
        <v>5.1520000000000001</v>
      </c>
      <c r="E128" s="204">
        <v>94.399000000000001</v>
      </c>
      <c r="F128" s="205">
        <v>4.6360000000000001</v>
      </c>
      <c r="G128" s="204">
        <v>95.102000000000004</v>
      </c>
      <c r="H128" s="205">
        <v>0.878</v>
      </c>
      <c r="I128" s="204">
        <v>81.0390625</v>
      </c>
      <c r="J128" s="205">
        <v>4.4180000000000001</v>
      </c>
      <c r="K128" s="206">
        <v>76.650999999999996</v>
      </c>
      <c r="L128" s="207">
        <v>90.56</v>
      </c>
      <c r="M128" s="208">
        <v>2033.9</v>
      </c>
      <c r="N128" s="208">
        <v>5509</v>
      </c>
      <c r="O128" s="207">
        <v>82.81</v>
      </c>
      <c r="P128" s="208">
        <v>161.44</v>
      </c>
      <c r="Q128" s="207">
        <v>0.93059999999999998</v>
      </c>
      <c r="R128" s="17">
        <v>0.7883</v>
      </c>
    </row>
    <row r="129" spans="2:18" x14ac:dyDescent="0.3">
      <c r="B129" s="194">
        <v>45474</v>
      </c>
      <c r="C129" s="202">
        <v>86.352000000000004</v>
      </c>
      <c r="D129" s="203">
        <v>5.1920000000000002</v>
      </c>
      <c r="E129" s="204">
        <v>94.388000000000005</v>
      </c>
      <c r="F129" s="205">
        <v>4.6390000000000002</v>
      </c>
      <c r="G129" s="204">
        <v>95.245000000000005</v>
      </c>
      <c r="H129" s="205">
        <v>0.85699999999999998</v>
      </c>
      <c r="I129" s="204">
        <v>80.84375</v>
      </c>
      <c r="J129" s="205">
        <v>4.452</v>
      </c>
      <c r="K129" s="206">
        <v>76.45</v>
      </c>
      <c r="L129" s="207">
        <v>90.218000000000004</v>
      </c>
      <c r="M129" s="208">
        <v>2030.1</v>
      </c>
      <c r="N129" s="208">
        <v>5475.1</v>
      </c>
      <c r="O129" s="207">
        <v>83.38</v>
      </c>
      <c r="P129" s="208">
        <v>161.46</v>
      </c>
      <c r="Q129" s="207">
        <v>0.93110000000000004</v>
      </c>
      <c r="R129" s="17">
        <v>0.79049999999999998</v>
      </c>
    </row>
    <row r="130" spans="2:18" x14ac:dyDescent="0.3">
      <c r="B130" s="194">
        <v>45471</v>
      </c>
      <c r="C130" s="202">
        <v>86.715999999999994</v>
      </c>
      <c r="D130" s="203">
        <v>5.1280000000000001</v>
      </c>
      <c r="E130" s="204">
        <v>94.504999999999995</v>
      </c>
      <c r="F130" s="205">
        <v>4.5999999999999996</v>
      </c>
      <c r="G130" s="204">
        <v>95.367999999999995</v>
      </c>
      <c r="H130" s="205">
        <v>0.83899999999999997</v>
      </c>
      <c r="I130" s="204">
        <v>81.1875</v>
      </c>
      <c r="J130" s="205">
        <v>4.3890000000000002</v>
      </c>
      <c r="K130" s="206">
        <v>76.989000000000004</v>
      </c>
      <c r="L130" s="207">
        <v>90.43</v>
      </c>
      <c r="M130" s="208">
        <v>2047.7</v>
      </c>
      <c r="N130" s="208">
        <v>5460.5</v>
      </c>
      <c r="O130" s="207">
        <v>81.540000000000006</v>
      </c>
      <c r="P130" s="208">
        <v>160.88</v>
      </c>
      <c r="Q130" s="207">
        <v>0.93340000000000001</v>
      </c>
      <c r="R130" s="17">
        <v>0.79079999999999995</v>
      </c>
    </row>
    <row r="131" spans="2:18" x14ac:dyDescent="0.3">
      <c r="B131" s="194">
        <v>45470</v>
      </c>
      <c r="C131" s="202">
        <v>87.233000000000004</v>
      </c>
      <c r="D131" s="203">
        <v>5.0359999999999996</v>
      </c>
      <c r="E131" s="204">
        <v>94.683000000000007</v>
      </c>
      <c r="F131" s="205">
        <v>4.5389999999999997</v>
      </c>
      <c r="G131" s="204">
        <v>95.287000000000006</v>
      </c>
      <c r="H131" s="205">
        <v>0.85</v>
      </c>
      <c r="I131" s="204">
        <v>81.7109375</v>
      </c>
      <c r="J131" s="205">
        <v>4.2919999999999998</v>
      </c>
      <c r="K131" s="206">
        <v>77.164000000000001</v>
      </c>
      <c r="L131" s="207">
        <v>90.747</v>
      </c>
      <c r="M131" s="208">
        <v>2038.3</v>
      </c>
      <c r="N131" s="208">
        <v>5482.9</v>
      </c>
      <c r="O131" s="207">
        <v>81.739999999999995</v>
      </c>
      <c r="P131" s="208">
        <v>160.76</v>
      </c>
      <c r="Q131" s="207">
        <v>0.93420000000000003</v>
      </c>
      <c r="R131" s="17">
        <v>0.79120000000000001</v>
      </c>
    </row>
    <row r="132" spans="2:18" x14ac:dyDescent="0.3">
      <c r="B132" s="194">
        <v>45469</v>
      </c>
      <c r="C132" s="202">
        <v>86.971999999999994</v>
      </c>
      <c r="D132" s="203">
        <v>5.08</v>
      </c>
      <c r="E132" s="204">
        <v>94.504000000000005</v>
      </c>
      <c r="F132" s="205">
        <v>4.5949999999999998</v>
      </c>
      <c r="G132" s="204">
        <v>95.617999999999995</v>
      </c>
      <c r="H132" s="205">
        <v>0.80200000000000005</v>
      </c>
      <c r="I132" s="204">
        <v>81.4609375</v>
      </c>
      <c r="J132" s="205">
        <v>4.3360000000000003</v>
      </c>
      <c r="K132" s="206">
        <v>77.153999999999996</v>
      </c>
      <c r="L132" s="207">
        <v>90.956000000000003</v>
      </c>
      <c r="M132" s="208">
        <v>2018.1</v>
      </c>
      <c r="N132" s="208">
        <v>5477.9</v>
      </c>
      <c r="O132" s="207">
        <v>80.900000000000006</v>
      </c>
      <c r="P132" s="208">
        <v>160.81</v>
      </c>
      <c r="Q132" s="207">
        <v>0.93630000000000002</v>
      </c>
      <c r="R132" s="17">
        <v>0.7923</v>
      </c>
    </row>
    <row r="133" spans="2:18" x14ac:dyDescent="0.3">
      <c r="B133" s="194">
        <v>45468</v>
      </c>
      <c r="C133" s="202">
        <v>87.474000000000004</v>
      </c>
      <c r="D133" s="203">
        <v>4.9930000000000003</v>
      </c>
      <c r="E133" s="204">
        <v>94.709000000000003</v>
      </c>
      <c r="F133" s="205">
        <v>4.5289999999999999</v>
      </c>
      <c r="G133" s="204">
        <v>95.819000000000003</v>
      </c>
      <c r="H133" s="205">
        <v>0.77300000000000002</v>
      </c>
      <c r="I133" s="204">
        <v>81.8984375</v>
      </c>
      <c r="J133" s="205">
        <v>4.2569999999999997</v>
      </c>
      <c r="K133" s="206">
        <v>77.442999999999998</v>
      </c>
      <c r="L133" s="207">
        <v>91.4</v>
      </c>
      <c r="M133" s="208">
        <v>2022.3</v>
      </c>
      <c r="N133" s="208">
        <v>5469.3</v>
      </c>
      <c r="O133" s="207">
        <v>80.83</v>
      </c>
      <c r="P133" s="208">
        <v>159.69999999999999</v>
      </c>
      <c r="Q133" s="207">
        <v>0.93330000000000002</v>
      </c>
      <c r="R133" s="17">
        <v>0.7883</v>
      </c>
    </row>
    <row r="134" spans="2:18" x14ac:dyDescent="0.3">
      <c r="B134" s="194">
        <v>45467</v>
      </c>
      <c r="C134" s="202">
        <v>87.62</v>
      </c>
      <c r="D134" s="203">
        <v>4.9669999999999996</v>
      </c>
      <c r="E134" s="204">
        <v>94.835999999999999</v>
      </c>
      <c r="F134" s="205">
        <v>4.4870000000000001</v>
      </c>
      <c r="G134" s="204">
        <v>95.888000000000005</v>
      </c>
      <c r="H134" s="205">
        <v>0.76300000000000001</v>
      </c>
      <c r="I134" s="204">
        <v>81.984375</v>
      </c>
      <c r="J134" s="205">
        <v>4.2409999999999997</v>
      </c>
      <c r="K134" s="206">
        <v>77.444000000000003</v>
      </c>
      <c r="L134" s="207">
        <v>91.363</v>
      </c>
      <c r="M134" s="208">
        <v>2030.8</v>
      </c>
      <c r="N134" s="208">
        <v>5447.9</v>
      </c>
      <c r="O134" s="207">
        <v>81.63</v>
      </c>
      <c r="P134" s="208">
        <v>159.62</v>
      </c>
      <c r="Q134" s="207">
        <v>0.93169999999999997</v>
      </c>
      <c r="R134" s="17">
        <v>0.7883</v>
      </c>
    </row>
    <row r="135" spans="2:18" x14ac:dyDescent="0.3">
      <c r="B135" s="194">
        <v>45464</v>
      </c>
      <c r="C135" s="202">
        <v>87.447000000000003</v>
      </c>
      <c r="D135" s="203">
        <v>4.9960000000000004</v>
      </c>
      <c r="E135" s="204">
        <v>94.787999999999997</v>
      </c>
      <c r="F135" s="205">
        <v>4.5010000000000003</v>
      </c>
      <c r="G135" s="204">
        <v>95.963999999999999</v>
      </c>
      <c r="H135" s="205">
        <v>0.752</v>
      </c>
      <c r="I135" s="204">
        <v>81.84375</v>
      </c>
      <c r="J135" s="205">
        <v>4.2649999999999997</v>
      </c>
      <c r="K135" s="206">
        <v>77.424000000000007</v>
      </c>
      <c r="L135" s="207">
        <v>91.254000000000005</v>
      </c>
      <c r="M135" s="208">
        <v>2022</v>
      </c>
      <c r="N135" s="208">
        <v>5464.6</v>
      </c>
      <c r="O135" s="207">
        <v>80.73</v>
      </c>
      <c r="P135" s="208">
        <v>159.80000000000001</v>
      </c>
      <c r="Q135" s="207">
        <v>0.93520000000000003</v>
      </c>
      <c r="R135" s="17">
        <v>0.79090000000000005</v>
      </c>
    </row>
    <row r="136" spans="2:18" x14ac:dyDescent="0.3">
      <c r="B136" s="194">
        <v>45463</v>
      </c>
      <c r="C136" s="202">
        <v>87.262</v>
      </c>
      <c r="D136" s="203">
        <v>5.0259999999999998</v>
      </c>
      <c r="E136" s="204">
        <v>94.742999999999995</v>
      </c>
      <c r="F136" s="205">
        <v>4.5119999999999996</v>
      </c>
      <c r="G136" s="204">
        <v>96.043999999999997</v>
      </c>
      <c r="H136" s="205">
        <v>0.74</v>
      </c>
      <c r="I136" s="204">
        <v>81.8359375</v>
      </c>
      <c r="J136" s="205">
        <v>4.2629999999999999</v>
      </c>
      <c r="K136" s="206">
        <v>77.543999999999997</v>
      </c>
      <c r="L136" s="207">
        <v>91.206000000000003</v>
      </c>
      <c r="M136" s="208">
        <v>2017.4</v>
      </c>
      <c r="N136" s="208">
        <v>5473.2</v>
      </c>
      <c r="O136" s="207">
        <v>82.17</v>
      </c>
      <c r="P136" s="208">
        <v>158.93</v>
      </c>
      <c r="Q136" s="207">
        <v>0.93440000000000001</v>
      </c>
      <c r="R136" s="17">
        <v>0.79010000000000002</v>
      </c>
    </row>
    <row r="137" spans="2:18" x14ac:dyDescent="0.3">
      <c r="B137" s="194">
        <v>45461</v>
      </c>
      <c r="C137" s="202">
        <v>87.525999999999996</v>
      </c>
      <c r="D137" s="203">
        <v>4.9800000000000004</v>
      </c>
      <c r="E137" s="204">
        <v>94.887</v>
      </c>
      <c r="F137" s="205">
        <v>4.4649999999999999</v>
      </c>
      <c r="G137" s="204">
        <v>96.188999999999993</v>
      </c>
      <c r="H137" s="205">
        <v>0.71899999999999997</v>
      </c>
      <c r="I137" s="204">
        <v>82.0390625</v>
      </c>
      <c r="J137" s="205">
        <v>4.226</v>
      </c>
      <c r="K137" s="206">
        <v>77.563000000000002</v>
      </c>
      <c r="L137" s="207">
        <v>91.542000000000002</v>
      </c>
      <c r="M137" s="208">
        <v>2025.2</v>
      </c>
      <c r="N137" s="208">
        <v>5487</v>
      </c>
      <c r="O137" s="207">
        <v>81.569999999999993</v>
      </c>
      <c r="P137" s="208">
        <v>157.86000000000001</v>
      </c>
      <c r="Q137" s="207">
        <v>0.93110000000000004</v>
      </c>
      <c r="R137" s="17">
        <v>0.78690000000000004</v>
      </c>
    </row>
    <row r="138" spans="2:18" x14ac:dyDescent="0.3">
      <c r="B138" s="194">
        <v>45460</v>
      </c>
      <c r="C138" s="202">
        <v>87.168999999999997</v>
      </c>
      <c r="D138" s="203">
        <v>5.04</v>
      </c>
      <c r="E138" s="204">
        <v>94.619</v>
      </c>
      <c r="F138" s="205">
        <v>4.5469999999999997</v>
      </c>
      <c r="G138" s="204">
        <v>96.222999999999999</v>
      </c>
      <c r="H138" s="205">
        <v>0.71399999999999997</v>
      </c>
      <c r="I138" s="204">
        <v>81.7265625</v>
      </c>
      <c r="J138" s="205">
        <v>4.2789999999999999</v>
      </c>
      <c r="K138" s="206">
        <v>77.186999999999998</v>
      </c>
      <c r="L138" s="207">
        <v>91.204999999999998</v>
      </c>
      <c r="M138" s="208">
        <v>2022</v>
      </c>
      <c r="N138" s="208">
        <v>5473.2</v>
      </c>
      <c r="O138" s="207">
        <v>80.33</v>
      </c>
      <c r="P138" s="208">
        <v>157.74</v>
      </c>
      <c r="Q138" s="207">
        <v>0.93159999999999998</v>
      </c>
      <c r="R138" s="17">
        <v>0.78710000000000002</v>
      </c>
    </row>
    <row r="139" spans="2:18" x14ac:dyDescent="0.3">
      <c r="B139" s="194">
        <v>45457</v>
      </c>
      <c r="C139" s="202">
        <v>87.561000000000007</v>
      </c>
      <c r="D139" s="203">
        <v>4.9720000000000004</v>
      </c>
      <c r="E139" s="204">
        <v>94.867999999999995</v>
      </c>
      <c r="F139" s="205">
        <v>4.4669999999999996</v>
      </c>
      <c r="G139" s="204">
        <v>96.150999999999996</v>
      </c>
      <c r="H139" s="205">
        <v>0.72399999999999998</v>
      </c>
      <c r="I139" s="204">
        <v>82.0546875</v>
      </c>
      <c r="J139" s="205">
        <v>4.22</v>
      </c>
      <c r="K139" s="206">
        <v>77.484999999999999</v>
      </c>
      <c r="L139" s="207">
        <v>91.29</v>
      </c>
      <c r="M139" s="208">
        <v>2006.2</v>
      </c>
      <c r="N139" s="208">
        <v>5431.6</v>
      </c>
      <c r="O139" s="207">
        <v>78.45</v>
      </c>
      <c r="P139" s="208">
        <v>157.4</v>
      </c>
      <c r="Q139" s="207">
        <v>0.93430000000000002</v>
      </c>
      <c r="R139" s="17">
        <v>0.78820000000000001</v>
      </c>
    </row>
    <row r="140" spans="2:18" x14ac:dyDescent="0.3">
      <c r="B140" s="194">
        <v>45456</v>
      </c>
      <c r="C140" s="202">
        <v>87.546000000000006</v>
      </c>
      <c r="D140" s="203">
        <v>4.9729999999999999</v>
      </c>
      <c r="E140" s="204">
        <v>94.917000000000002</v>
      </c>
      <c r="F140" s="205">
        <v>4.4480000000000004</v>
      </c>
      <c r="G140" s="204">
        <v>95.816000000000003</v>
      </c>
      <c r="H140" s="205">
        <v>0.77100000000000002</v>
      </c>
      <c r="I140" s="204">
        <v>81.9453125</v>
      </c>
      <c r="J140" s="205">
        <v>4.2370000000000001</v>
      </c>
      <c r="K140" s="206">
        <v>77.099000000000004</v>
      </c>
      <c r="L140" s="207">
        <v>91.236000000000004</v>
      </c>
      <c r="M140" s="208">
        <v>2038.9</v>
      </c>
      <c r="N140" s="208">
        <v>5433.7</v>
      </c>
      <c r="O140" s="207">
        <v>78.62</v>
      </c>
      <c r="P140" s="208">
        <v>157.03</v>
      </c>
      <c r="Q140" s="207">
        <v>0.93130000000000002</v>
      </c>
      <c r="R140" s="17">
        <v>0.78359999999999996</v>
      </c>
    </row>
    <row r="141" spans="2:18" x14ac:dyDescent="0.3">
      <c r="B141" s="194">
        <v>45455</v>
      </c>
      <c r="C141" s="202">
        <v>87.203000000000003</v>
      </c>
      <c r="D141" s="203">
        <v>5.0309999999999997</v>
      </c>
      <c r="E141" s="204">
        <v>94.686000000000007</v>
      </c>
      <c r="F141" s="205">
        <v>4.5199999999999996</v>
      </c>
      <c r="G141" s="204">
        <v>95.688999999999993</v>
      </c>
      <c r="H141" s="205">
        <v>0.78900000000000003</v>
      </c>
      <c r="I141" s="204">
        <v>81.5234375</v>
      </c>
      <c r="J141" s="205">
        <v>4.3099999999999996</v>
      </c>
      <c r="K141" s="206">
        <v>77.073999999999998</v>
      </c>
      <c r="L141" s="207">
        <v>91.319000000000003</v>
      </c>
      <c r="M141" s="208">
        <v>2057.1</v>
      </c>
      <c r="N141" s="208">
        <v>5421</v>
      </c>
      <c r="O141" s="207">
        <v>78.5</v>
      </c>
      <c r="P141" s="208">
        <v>156.72</v>
      </c>
      <c r="Q141" s="207">
        <v>0.92520000000000002</v>
      </c>
      <c r="R141" s="17">
        <v>0.78129999999999999</v>
      </c>
    </row>
    <row r="142" spans="2:18" x14ac:dyDescent="0.3">
      <c r="B142" s="194">
        <v>45454</v>
      </c>
      <c r="C142" s="202">
        <v>86.662000000000006</v>
      </c>
      <c r="D142" s="203">
        <v>5.1239999999999997</v>
      </c>
      <c r="E142" s="204">
        <v>94.311999999999998</v>
      </c>
      <c r="F142" s="205">
        <v>4.6369999999999996</v>
      </c>
      <c r="G142" s="204">
        <v>95.436000000000007</v>
      </c>
      <c r="H142" s="205">
        <v>0.82499999999999996</v>
      </c>
      <c r="I142" s="204">
        <v>80.9765625</v>
      </c>
      <c r="J142" s="205">
        <v>4.407</v>
      </c>
      <c r="K142" s="206">
        <v>76.335999999999999</v>
      </c>
      <c r="L142" s="207">
        <v>90.313000000000002</v>
      </c>
      <c r="M142" s="208">
        <v>2024.3</v>
      </c>
      <c r="N142" s="208">
        <v>5375.3</v>
      </c>
      <c r="O142" s="207">
        <v>77.900000000000006</v>
      </c>
      <c r="P142" s="208">
        <v>157.13</v>
      </c>
      <c r="Q142" s="207">
        <v>0.93100000000000005</v>
      </c>
      <c r="R142" s="17">
        <v>0.78490000000000004</v>
      </c>
    </row>
    <row r="143" spans="2:18" x14ac:dyDescent="0.3">
      <c r="B143" s="194">
        <v>45453</v>
      </c>
      <c r="C143" s="202">
        <v>86.290999999999997</v>
      </c>
      <c r="D143" s="203">
        <v>5.1870000000000003</v>
      </c>
      <c r="E143" s="204">
        <v>94.119</v>
      </c>
      <c r="F143" s="205">
        <v>4.6959999999999997</v>
      </c>
      <c r="G143" s="204">
        <v>95.308999999999997</v>
      </c>
      <c r="H143" s="205">
        <v>0.84299999999999997</v>
      </c>
      <c r="I143" s="204">
        <v>80.6015625</v>
      </c>
      <c r="J143" s="205">
        <v>4.4740000000000002</v>
      </c>
      <c r="K143" s="206">
        <v>76.034000000000006</v>
      </c>
      <c r="L143" s="207">
        <v>90.311999999999998</v>
      </c>
      <c r="M143" s="208">
        <v>2031.6</v>
      </c>
      <c r="N143" s="208">
        <v>5360.8</v>
      </c>
      <c r="O143" s="207">
        <v>77.739999999999995</v>
      </c>
      <c r="P143" s="208">
        <v>157.04</v>
      </c>
      <c r="Q143" s="207">
        <v>0.92889999999999995</v>
      </c>
      <c r="R143" s="17">
        <v>0.78549999999999998</v>
      </c>
    </row>
    <row r="144" spans="2:18" x14ac:dyDescent="0.3">
      <c r="B144" s="194">
        <v>45450</v>
      </c>
      <c r="C144" s="202">
        <v>86.447000000000003</v>
      </c>
      <c r="D144" s="203">
        <v>5.16</v>
      </c>
      <c r="E144" s="204">
        <v>94.146000000000001</v>
      </c>
      <c r="F144" s="205">
        <v>4.6859999999999999</v>
      </c>
      <c r="G144" s="204">
        <v>95.783000000000001</v>
      </c>
      <c r="H144" s="205">
        <v>0.77500000000000002</v>
      </c>
      <c r="I144" s="204">
        <v>80.75</v>
      </c>
      <c r="J144" s="205">
        <v>4.4459999999999997</v>
      </c>
      <c r="K144" s="206">
        <v>76.317999999999998</v>
      </c>
      <c r="L144" s="207">
        <v>91.066000000000003</v>
      </c>
      <c r="M144" s="208">
        <v>2026.6</v>
      </c>
      <c r="N144" s="208">
        <v>5347</v>
      </c>
      <c r="O144" s="207">
        <v>75.53</v>
      </c>
      <c r="P144" s="208">
        <v>156.75</v>
      </c>
      <c r="Q144" s="207">
        <v>0.92579999999999996</v>
      </c>
      <c r="R144" s="17">
        <v>0.78620000000000001</v>
      </c>
    </row>
    <row r="145" spans="2:18" x14ac:dyDescent="0.3">
      <c r="B145" s="194">
        <v>45449</v>
      </c>
      <c r="C145" s="202">
        <v>87.284999999999997</v>
      </c>
      <c r="D145" s="203">
        <v>5.0129999999999999</v>
      </c>
      <c r="E145" s="204">
        <v>94.683999999999997</v>
      </c>
      <c r="F145" s="205">
        <v>4.5129999999999999</v>
      </c>
      <c r="G145" s="204">
        <v>95.891000000000005</v>
      </c>
      <c r="H145" s="205">
        <v>0.75900000000000001</v>
      </c>
      <c r="I145" s="204">
        <v>81.59375</v>
      </c>
      <c r="J145" s="205">
        <v>4.2919999999999998</v>
      </c>
      <c r="K145" s="206">
        <v>76.757999999999996</v>
      </c>
      <c r="L145" s="207">
        <v>91.69</v>
      </c>
      <c r="M145" s="208">
        <v>2049.4</v>
      </c>
      <c r="N145" s="208">
        <v>5353</v>
      </c>
      <c r="O145" s="207">
        <v>75.55</v>
      </c>
      <c r="P145" s="208">
        <v>155.61000000000001</v>
      </c>
      <c r="Q145" s="207">
        <v>0.91830000000000001</v>
      </c>
      <c r="R145" s="17">
        <v>0.78180000000000005</v>
      </c>
    </row>
    <row r="146" spans="2:18" x14ac:dyDescent="0.3">
      <c r="B146" s="194">
        <v>45448</v>
      </c>
      <c r="C146" s="202">
        <v>87.391000000000005</v>
      </c>
      <c r="D146" s="203">
        <v>4.9939999999999998</v>
      </c>
      <c r="E146" s="204">
        <v>94.724000000000004</v>
      </c>
      <c r="F146" s="205">
        <v>4.4989999999999997</v>
      </c>
      <c r="G146" s="204">
        <v>95.539000000000001</v>
      </c>
      <c r="H146" s="205">
        <v>0.80900000000000005</v>
      </c>
      <c r="I146" s="204">
        <v>81.6484375</v>
      </c>
      <c r="J146" s="205">
        <v>4.2809999999999997</v>
      </c>
      <c r="K146" s="206">
        <v>76.683000000000007</v>
      </c>
      <c r="L146" s="207">
        <v>91.995000000000005</v>
      </c>
      <c r="M146" s="208">
        <v>2063.9</v>
      </c>
      <c r="N146" s="208">
        <v>5354</v>
      </c>
      <c r="O146" s="207">
        <v>74.069999999999993</v>
      </c>
      <c r="P146" s="208">
        <v>156.11000000000001</v>
      </c>
      <c r="Q146" s="207">
        <v>0.92010000000000003</v>
      </c>
      <c r="R146" s="17">
        <v>0.78210000000000002</v>
      </c>
    </row>
    <row r="147" spans="2:18" x14ac:dyDescent="0.3">
      <c r="B147" s="194">
        <v>45447</v>
      </c>
      <c r="C147" s="202">
        <v>87.09</v>
      </c>
      <c r="D147" s="203">
        <v>5.0449999999999999</v>
      </c>
      <c r="E147" s="204">
        <v>94.593999999999994</v>
      </c>
      <c r="F147" s="205">
        <v>4.5389999999999997</v>
      </c>
      <c r="G147" s="204">
        <v>95.432000000000002</v>
      </c>
      <c r="H147" s="205">
        <v>0.82399999999999995</v>
      </c>
      <c r="I147" s="204">
        <v>81.3515625</v>
      </c>
      <c r="J147" s="205">
        <v>4.3330000000000002</v>
      </c>
      <c r="K147" s="206">
        <v>76.703999999999994</v>
      </c>
      <c r="L147" s="207">
        <v>91.65</v>
      </c>
      <c r="M147" s="208">
        <v>2033.9</v>
      </c>
      <c r="N147" s="208">
        <v>5291.3</v>
      </c>
      <c r="O147" s="207">
        <v>73.25</v>
      </c>
      <c r="P147" s="208">
        <v>154.88</v>
      </c>
      <c r="Q147" s="207">
        <v>0.91920000000000002</v>
      </c>
      <c r="R147" s="17">
        <v>0.78310000000000002</v>
      </c>
    </row>
    <row r="148" spans="2:18" x14ac:dyDescent="0.3">
      <c r="B148" s="194">
        <v>45446</v>
      </c>
      <c r="C148" s="202">
        <v>86.727999999999994</v>
      </c>
      <c r="D148" s="203">
        <v>5.1070000000000002</v>
      </c>
      <c r="E148" s="204">
        <v>94.412999999999997</v>
      </c>
      <c r="F148" s="205">
        <v>4.5949999999999998</v>
      </c>
      <c r="G148" s="204">
        <v>95.173000000000002</v>
      </c>
      <c r="H148" s="205">
        <v>0.86099999999999999</v>
      </c>
      <c r="I148" s="204">
        <v>81</v>
      </c>
      <c r="J148" s="205">
        <v>4.3949999999999996</v>
      </c>
      <c r="K148" s="206">
        <v>76.478999999999999</v>
      </c>
      <c r="L148" s="207">
        <v>91.563000000000002</v>
      </c>
      <c r="M148" s="208">
        <v>2059.6999999999998</v>
      </c>
      <c r="N148" s="208">
        <v>5283.4</v>
      </c>
      <c r="O148" s="207">
        <v>74.22</v>
      </c>
      <c r="P148" s="208">
        <v>156.08000000000001</v>
      </c>
      <c r="Q148" s="207">
        <v>0.91710000000000003</v>
      </c>
      <c r="R148" s="17">
        <v>0.78080000000000005</v>
      </c>
    </row>
    <row r="149" spans="2:18" x14ac:dyDescent="0.3">
      <c r="B149" s="194">
        <v>45443</v>
      </c>
      <c r="C149" s="202">
        <v>86.132999999999996</v>
      </c>
      <c r="D149" s="203">
        <v>5.2089999999999996</v>
      </c>
      <c r="E149" s="204">
        <v>94.132999999999996</v>
      </c>
      <c r="F149" s="205">
        <v>4.681</v>
      </c>
      <c r="G149" s="204">
        <v>95.108999999999995</v>
      </c>
      <c r="H149" s="205">
        <v>0.87</v>
      </c>
      <c r="I149" s="204">
        <v>80.359375</v>
      </c>
      <c r="J149" s="205">
        <v>4.5090000000000003</v>
      </c>
      <c r="K149" s="206">
        <v>75.962999999999994</v>
      </c>
      <c r="L149" s="207">
        <v>90.915000000000006</v>
      </c>
      <c r="M149" s="208">
        <v>2070.1</v>
      </c>
      <c r="N149" s="208">
        <v>5277.5</v>
      </c>
      <c r="O149" s="207">
        <v>76.989999999999995</v>
      </c>
      <c r="P149" s="208">
        <v>157.31</v>
      </c>
      <c r="Q149" s="207">
        <v>0.92179999999999995</v>
      </c>
      <c r="R149" s="17">
        <v>0.78480000000000005</v>
      </c>
    </row>
    <row r="150" spans="2:18" x14ac:dyDescent="0.3">
      <c r="B150" s="194">
        <v>45442</v>
      </c>
      <c r="C150" s="202">
        <v>85.775000000000006</v>
      </c>
      <c r="D150" s="203">
        <v>5.27</v>
      </c>
      <c r="E150" s="204">
        <v>93.92</v>
      </c>
      <c r="F150" s="205">
        <v>4.7460000000000004</v>
      </c>
      <c r="G150" s="204">
        <v>95.153000000000006</v>
      </c>
      <c r="H150" s="205">
        <v>0.86299999999999999</v>
      </c>
      <c r="I150" s="204">
        <v>80.0859375</v>
      </c>
      <c r="J150" s="205">
        <v>4.5549999999999997</v>
      </c>
      <c r="K150" s="206">
        <v>75.766999999999996</v>
      </c>
      <c r="L150" s="207">
        <v>91.094999999999999</v>
      </c>
      <c r="M150" s="208">
        <v>2056.6</v>
      </c>
      <c r="N150" s="208">
        <v>5235.5</v>
      </c>
      <c r="O150" s="207">
        <v>77.91</v>
      </c>
      <c r="P150" s="208">
        <v>156.82</v>
      </c>
      <c r="Q150" s="207">
        <v>0.92320000000000002</v>
      </c>
      <c r="R150" s="17">
        <v>0.78539999999999999</v>
      </c>
    </row>
    <row r="151" spans="2:18" x14ac:dyDescent="0.3">
      <c r="B151" s="194">
        <v>45441</v>
      </c>
      <c r="C151" s="202">
        <v>85.177000000000007</v>
      </c>
      <c r="D151" s="203">
        <v>5.3739999999999997</v>
      </c>
      <c r="E151" s="204">
        <v>93.712000000000003</v>
      </c>
      <c r="F151" s="205">
        <v>4.8099999999999996</v>
      </c>
      <c r="G151" s="204">
        <v>95.094999999999999</v>
      </c>
      <c r="H151" s="205">
        <v>0.871</v>
      </c>
      <c r="I151" s="204">
        <v>79.671875</v>
      </c>
      <c r="J151" s="205">
        <v>4.6289999999999996</v>
      </c>
      <c r="K151" s="206">
        <v>75.468999999999994</v>
      </c>
      <c r="L151" s="207">
        <v>90.676000000000002</v>
      </c>
      <c r="M151" s="208">
        <v>2036.2</v>
      </c>
      <c r="N151" s="208">
        <v>5267</v>
      </c>
      <c r="O151" s="207">
        <v>79.23</v>
      </c>
      <c r="P151" s="208">
        <v>157.63999999999999</v>
      </c>
      <c r="Q151" s="207">
        <v>0.92579999999999996</v>
      </c>
      <c r="R151" s="17">
        <v>0.78739999999999999</v>
      </c>
    </row>
    <row r="152" spans="2:18" x14ac:dyDescent="0.3">
      <c r="B152" s="194">
        <v>45440</v>
      </c>
      <c r="C152" s="202">
        <v>85.475999999999999</v>
      </c>
      <c r="D152" s="203">
        <v>5.3209999999999997</v>
      </c>
      <c r="E152" s="204">
        <v>93.828000000000003</v>
      </c>
      <c r="F152" s="205">
        <v>4.7720000000000002</v>
      </c>
      <c r="G152" s="204">
        <v>95.429000000000002</v>
      </c>
      <c r="H152" s="205">
        <v>0.82299999999999995</v>
      </c>
      <c r="I152" s="204">
        <v>80.0078125</v>
      </c>
      <c r="J152" s="205">
        <v>4.5670000000000002</v>
      </c>
      <c r="K152" s="206">
        <v>76.099000000000004</v>
      </c>
      <c r="L152" s="207">
        <v>91.451999999999998</v>
      </c>
      <c r="M152" s="208">
        <v>2066.9</v>
      </c>
      <c r="N152" s="208">
        <v>5306</v>
      </c>
      <c r="O152" s="207">
        <v>79.83</v>
      </c>
      <c r="P152" s="208">
        <v>157.16999999999999</v>
      </c>
      <c r="Q152" s="207">
        <v>0.92110000000000003</v>
      </c>
      <c r="R152" s="17">
        <v>0.78359999999999996</v>
      </c>
    </row>
    <row r="153" spans="2:18" x14ac:dyDescent="0.3">
      <c r="B153" s="194">
        <v>45436</v>
      </c>
      <c r="C153" s="202">
        <v>85.927999999999997</v>
      </c>
      <c r="D153" s="203">
        <v>5.242</v>
      </c>
      <c r="E153" s="204">
        <v>93.974999999999994</v>
      </c>
      <c r="F153" s="205">
        <v>4.726</v>
      </c>
      <c r="G153" s="204">
        <v>95.524000000000001</v>
      </c>
      <c r="H153" s="205">
        <v>0.80900000000000005</v>
      </c>
      <c r="I153" s="204">
        <v>80.453125</v>
      </c>
      <c r="J153" s="205">
        <v>4.4850000000000003</v>
      </c>
      <c r="K153" s="206">
        <v>76.188999999999993</v>
      </c>
      <c r="L153" s="207">
        <v>91.899000000000001</v>
      </c>
      <c r="M153" s="208">
        <v>2057.6</v>
      </c>
      <c r="N153" s="208">
        <v>5305.4</v>
      </c>
      <c r="O153" s="207">
        <v>77.72</v>
      </c>
      <c r="P153" s="208">
        <v>156.99</v>
      </c>
      <c r="Q153" s="207">
        <v>0.92190000000000005</v>
      </c>
      <c r="R153" s="17">
        <v>0.78510000000000002</v>
      </c>
    </row>
    <row r="154" spans="2:18" x14ac:dyDescent="0.3">
      <c r="B154" s="194">
        <v>45435</v>
      </c>
      <c r="C154" s="202">
        <v>85.84</v>
      </c>
      <c r="D154" s="203">
        <v>5.2569999999999997</v>
      </c>
      <c r="E154" s="204">
        <v>93.972999999999999</v>
      </c>
      <c r="F154" s="205">
        <v>4.7249999999999996</v>
      </c>
      <c r="G154" s="204">
        <v>95.59</v>
      </c>
      <c r="H154" s="205">
        <v>0.79900000000000004</v>
      </c>
      <c r="I154" s="204">
        <v>80.3984375</v>
      </c>
      <c r="J154" s="205">
        <v>4.4909999999999997</v>
      </c>
      <c r="K154" s="206">
        <v>76.17</v>
      </c>
      <c r="L154" s="207">
        <v>91.489000000000004</v>
      </c>
      <c r="M154" s="208">
        <v>2069.6999999999998</v>
      </c>
      <c r="N154" s="208">
        <v>5304.7</v>
      </c>
      <c r="O154" s="207">
        <v>76.87</v>
      </c>
      <c r="P154" s="208">
        <v>156.93</v>
      </c>
      <c r="Q154" s="207">
        <v>0.92459999999999998</v>
      </c>
      <c r="R154" s="17">
        <v>0.78749999999999998</v>
      </c>
    </row>
    <row r="155" spans="2:18" x14ac:dyDescent="0.3">
      <c r="B155" s="194">
        <v>45434</v>
      </c>
      <c r="C155" s="202">
        <v>86.141000000000005</v>
      </c>
      <c r="D155" s="203">
        <v>5.2009999999999996</v>
      </c>
      <c r="E155" s="204">
        <v>94.236999999999995</v>
      </c>
      <c r="F155" s="205">
        <v>4.6369999999999996</v>
      </c>
      <c r="G155" s="204">
        <v>95.510999999999996</v>
      </c>
      <c r="H155" s="205">
        <v>0.81</v>
      </c>
      <c r="I155" s="204">
        <v>80.7109375</v>
      </c>
      <c r="J155" s="205">
        <v>4.4340000000000002</v>
      </c>
      <c r="K155" s="206">
        <v>76.317999999999998</v>
      </c>
      <c r="L155" s="207">
        <v>91.51</v>
      </c>
      <c r="M155" s="208">
        <v>2048.4</v>
      </c>
      <c r="N155" s="208">
        <v>5267.8</v>
      </c>
      <c r="O155" s="207">
        <v>77.569999999999993</v>
      </c>
      <c r="P155" s="208">
        <v>156.80000000000001</v>
      </c>
      <c r="Q155" s="207">
        <v>0.92400000000000004</v>
      </c>
      <c r="R155" s="17">
        <v>0.78639999999999999</v>
      </c>
    </row>
    <row r="156" spans="2:18" x14ac:dyDescent="0.3">
      <c r="B156" s="194">
        <v>45433</v>
      </c>
      <c r="C156" s="202">
        <v>86.283000000000001</v>
      </c>
      <c r="D156" s="203">
        <v>5.1760000000000002</v>
      </c>
      <c r="E156" s="204">
        <v>94.334999999999994</v>
      </c>
      <c r="F156" s="205">
        <v>4.6050000000000004</v>
      </c>
      <c r="G156" s="204">
        <v>95.643000000000001</v>
      </c>
      <c r="H156" s="205">
        <v>0.79100000000000004</v>
      </c>
      <c r="I156" s="204">
        <v>80.8359375</v>
      </c>
      <c r="J156" s="205">
        <v>4.41</v>
      </c>
      <c r="K156" s="206">
        <v>76.894999999999996</v>
      </c>
      <c r="L156" s="207">
        <v>91.944000000000003</v>
      </c>
      <c r="M156" s="208">
        <v>2081.6999999999998</v>
      </c>
      <c r="N156" s="208">
        <v>5307</v>
      </c>
      <c r="O156" s="207">
        <v>79.260000000000005</v>
      </c>
      <c r="P156" s="208">
        <v>156.16999999999999</v>
      </c>
      <c r="Q156" s="207">
        <v>0.92130000000000001</v>
      </c>
      <c r="R156" s="17">
        <v>0.78680000000000005</v>
      </c>
    </row>
    <row r="157" spans="2:18" x14ac:dyDescent="0.3">
      <c r="B157" s="194">
        <v>45432</v>
      </c>
      <c r="C157" s="202">
        <v>86.088999999999999</v>
      </c>
      <c r="D157" s="203">
        <v>5.2089999999999996</v>
      </c>
      <c r="E157" s="204">
        <v>94.236999999999995</v>
      </c>
      <c r="F157" s="205">
        <v>4.6340000000000003</v>
      </c>
      <c r="G157" s="204">
        <v>95.656000000000006</v>
      </c>
      <c r="H157" s="205">
        <v>0.78900000000000003</v>
      </c>
      <c r="I157" s="204">
        <v>80.625</v>
      </c>
      <c r="J157" s="205">
        <v>4.4470000000000001</v>
      </c>
      <c r="K157" s="206">
        <v>76.661000000000001</v>
      </c>
      <c r="L157" s="207">
        <v>92.146000000000001</v>
      </c>
      <c r="M157" s="208">
        <v>2098.4</v>
      </c>
      <c r="N157" s="208">
        <v>5321.4</v>
      </c>
      <c r="O157" s="207">
        <v>79.8</v>
      </c>
      <c r="P157" s="208">
        <v>156.26</v>
      </c>
      <c r="Q157" s="207">
        <v>0.92110000000000003</v>
      </c>
      <c r="R157" s="17">
        <v>0.78700000000000003</v>
      </c>
    </row>
    <row r="158" spans="2:18" x14ac:dyDescent="0.3">
      <c r="B158" s="194">
        <v>45429</v>
      </c>
      <c r="C158" s="202">
        <v>86.209000000000003</v>
      </c>
      <c r="D158" s="203">
        <v>5.1870000000000003</v>
      </c>
      <c r="E158" s="204">
        <v>94.349000000000004</v>
      </c>
      <c r="F158" s="205">
        <v>4.5990000000000002</v>
      </c>
      <c r="G158" s="204">
        <v>95.894999999999996</v>
      </c>
      <c r="H158" s="205">
        <v>0.755</v>
      </c>
      <c r="I158" s="204">
        <v>80.7578125</v>
      </c>
      <c r="J158" s="205">
        <v>4.4219999999999997</v>
      </c>
      <c r="K158" s="206">
        <v>76.873000000000005</v>
      </c>
      <c r="L158" s="207">
        <v>92.028000000000006</v>
      </c>
      <c r="M158" s="208">
        <v>2102.5</v>
      </c>
      <c r="N158" s="208">
        <v>5308.1</v>
      </c>
      <c r="O158" s="207">
        <v>80.06</v>
      </c>
      <c r="P158" s="208">
        <v>155.65</v>
      </c>
      <c r="Q158" s="207">
        <v>0.92</v>
      </c>
      <c r="R158" s="17">
        <v>0.7873</v>
      </c>
    </row>
    <row r="159" spans="2:18" x14ac:dyDescent="0.3">
      <c r="B159" s="194">
        <v>45428</v>
      </c>
      <c r="C159" s="202">
        <v>86.43</v>
      </c>
      <c r="D159" s="203">
        <v>5.149</v>
      </c>
      <c r="E159" s="204">
        <v>94.47</v>
      </c>
      <c r="F159" s="205">
        <v>4.5599999999999996</v>
      </c>
      <c r="G159" s="204">
        <v>95.99</v>
      </c>
      <c r="H159" s="205">
        <v>0.74099999999999999</v>
      </c>
      <c r="I159" s="204">
        <v>81.0078125</v>
      </c>
      <c r="J159" s="205">
        <v>4.375</v>
      </c>
      <c r="K159" s="206">
        <v>77.114999999999995</v>
      </c>
      <c r="L159" s="207">
        <v>92.031000000000006</v>
      </c>
      <c r="M159" s="208">
        <v>2095.6999999999998</v>
      </c>
      <c r="N159" s="208">
        <v>5303.3</v>
      </c>
      <c r="O159" s="207">
        <v>79.23</v>
      </c>
      <c r="P159" s="208">
        <v>155.38999999999999</v>
      </c>
      <c r="Q159" s="207">
        <v>0.92020000000000002</v>
      </c>
      <c r="R159" s="17">
        <v>0.7893</v>
      </c>
    </row>
    <row r="160" spans="2:18" x14ac:dyDescent="0.3">
      <c r="B160" s="194">
        <v>45427</v>
      </c>
      <c r="C160" s="202">
        <v>86.653000000000006</v>
      </c>
      <c r="D160" s="203">
        <v>5.1079999999999997</v>
      </c>
      <c r="E160" s="204">
        <v>94.641999999999996</v>
      </c>
      <c r="F160" s="205">
        <v>4.5030000000000001</v>
      </c>
      <c r="G160" s="204">
        <v>95.79</v>
      </c>
      <c r="H160" s="205">
        <v>0.76900000000000002</v>
      </c>
      <c r="I160" s="204">
        <v>81.234375</v>
      </c>
      <c r="J160" s="205">
        <v>4.3330000000000002</v>
      </c>
      <c r="K160" s="206">
        <v>77.19</v>
      </c>
      <c r="L160" s="207">
        <v>92.406999999999996</v>
      </c>
      <c r="M160" s="208">
        <v>2096.1999999999998</v>
      </c>
      <c r="N160" s="208">
        <v>5297.1</v>
      </c>
      <c r="O160" s="207">
        <v>78.63</v>
      </c>
      <c r="P160" s="208">
        <v>154.88</v>
      </c>
      <c r="Q160" s="207">
        <v>0.91869999999999996</v>
      </c>
      <c r="R160" s="17">
        <v>0.7883</v>
      </c>
    </row>
    <row r="161" spans="2:18" x14ac:dyDescent="0.3">
      <c r="B161" s="194">
        <v>45426</v>
      </c>
      <c r="C161" s="202">
        <v>86.11</v>
      </c>
      <c r="D161" s="203">
        <v>5.2009999999999996</v>
      </c>
      <c r="E161" s="204">
        <v>94.191000000000003</v>
      </c>
      <c r="F161" s="205">
        <v>4.641</v>
      </c>
      <c r="G161" s="204">
        <v>95.789000000000001</v>
      </c>
      <c r="H161" s="205">
        <v>0.76900000000000002</v>
      </c>
      <c r="I161" s="204">
        <v>80.640625</v>
      </c>
      <c r="J161" s="205">
        <v>4.4379999999999997</v>
      </c>
      <c r="K161" s="206">
        <v>76.617000000000004</v>
      </c>
      <c r="L161" s="207">
        <v>92.566000000000003</v>
      </c>
      <c r="M161" s="208">
        <v>2109.5</v>
      </c>
      <c r="N161" s="208">
        <v>5308.2</v>
      </c>
      <c r="O161" s="207">
        <v>78.02</v>
      </c>
      <c r="P161" s="208">
        <v>156.41999999999999</v>
      </c>
      <c r="Q161" s="207">
        <v>0.92430000000000001</v>
      </c>
      <c r="R161" s="17">
        <v>0.79420000000000002</v>
      </c>
    </row>
    <row r="162" spans="2:18" x14ac:dyDescent="0.3">
      <c r="B162" s="194">
        <v>45425</v>
      </c>
      <c r="C162" s="202">
        <v>85.879000000000005</v>
      </c>
      <c r="D162" s="203">
        <v>5.24</v>
      </c>
      <c r="E162" s="204">
        <v>94.108999999999995</v>
      </c>
      <c r="F162" s="205">
        <v>4.665</v>
      </c>
      <c r="G162" s="204">
        <v>95.894000000000005</v>
      </c>
      <c r="H162" s="205">
        <v>0.754</v>
      </c>
      <c r="I162" s="204">
        <v>80.34375</v>
      </c>
      <c r="J162" s="205">
        <v>4.49</v>
      </c>
      <c r="K162" s="206">
        <v>76.602999999999994</v>
      </c>
      <c r="L162" s="207">
        <v>91.510999999999996</v>
      </c>
      <c r="M162" s="208">
        <v>2085.6999999999998</v>
      </c>
      <c r="N162" s="208">
        <v>5246.7</v>
      </c>
      <c r="O162" s="207">
        <v>79.12</v>
      </c>
      <c r="P162" s="208">
        <v>156.22</v>
      </c>
      <c r="Q162" s="207">
        <v>0.92679999999999996</v>
      </c>
      <c r="R162" s="17">
        <v>0.79620000000000002</v>
      </c>
    </row>
    <row r="163" spans="2:18" x14ac:dyDescent="0.3">
      <c r="B163" s="194">
        <v>45422</v>
      </c>
      <c r="C163" s="202">
        <v>85.878</v>
      </c>
      <c r="D163" s="203">
        <v>5.24</v>
      </c>
      <c r="E163" s="204">
        <v>94.081000000000003</v>
      </c>
      <c r="F163" s="205">
        <v>4.673</v>
      </c>
      <c r="G163" s="204">
        <v>96.084999999999994</v>
      </c>
      <c r="H163" s="205">
        <v>0.72699999999999998</v>
      </c>
      <c r="I163" s="204">
        <v>80.28125</v>
      </c>
      <c r="J163" s="205">
        <v>4.5</v>
      </c>
      <c r="K163" s="206">
        <v>76.656000000000006</v>
      </c>
      <c r="L163" s="207">
        <v>91.688000000000002</v>
      </c>
      <c r="M163" s="208">
        <v>2062.1</v>
      </c>
      <c r="N163" s="208">
        <v>5221.3999999999996</v>
      </c>
      <c r="O163" s="207">
        <v>78.260000000000005</v>
      </c>
      <c r="P163" s="208">
        <v>155.78</v>
      </c>
      <c r="Q163" s="207">
        <v>0.92849999999999999</v>
      </c>
      <c r="R163" s="17">
        <v>0.7984</v>
      </c>
    </row>
    <row r="164" spans="2:18" x14ac:dyDescent="0.3">
      <c r="B164" s="194">
        <v>45421</v>
      </c>
      <c r="C164" s="202">
        <v>86.173000000000002</v>
      </c>
      <c r="D164" s="203">
        <v>5.1879999999999997</v>
      </c>
      <c r="E164" s="204">
        <v>94.260999999999996</v>
      </c>
      <c r="F164" s="205">
        <v>4.6159999999999997</v>
      </c>
      <c r="G164" s="204">
        <v>96.073999999999998</v>
      </c>
      <c r="H164" s="205">
        <v>0.72799999999999998</v>
      </c>
      <c r="I164" s="204">
        <v>80.5234375</v>
      </c>
      <c r="J164" s="205">
        <v>4.4530000000000003</v>
      </c>
      <c r="K164" s="206">
        <v>76.762</v>
      </c>
      <c r="L164" s="207">
        <v>91.727000000000004</v>
      </c>
      <c r="M164" s="208">
        <v>2059.8000000000002</v>
      </c>
      <c r="N164" s="208">
        <v>5222.7</v>
      </c>
      <c r="O164" s="207">
        <v>79.260000000000005</v>
      </c>
      <c r="P164" s="208">
        <v>155.47999999999999</v>
      </c>
      <c r="Q164" s="207">
        <v>0.92749999999999999</v>
      </c>
      <c r="R164" s="17">
        <v>0.79849999999999999</v>
      </c>
    </row>
    <row r="165" spans="2:18" x14ac:dyDescent="0.3">
      <c r="B165" s="194">
        <v>45420</v>
      </c>
      <c r="C165" s="202">
        <v>85.995999999999995</v>
      </c>
      <c r="D165" s="203">
        <v>5.2169999999999996</v>
      </c>
      <c r="E165" s="204">
        <v>94.17</v>
      </c>
      <c r="F165" s="205">
        <v>4.6399999999999997</v>
      </c>
      <c r="G165" s="204">
        <v>96.28</v>
      </c>
      <c r="H165" s="205">
        <v>0.69899999999999995</v>
      </c>
      <c r="I165" s="204">
        <v>80.328125</v>
      </c>
      <c r="J165" s="205">
        <v>4.4870000000000001</v>
      </c>
      <c r="K165" s="206">
        <v>76.736000000000004</v>
      </c>
      <c r="L165" s="207">
        <v>91.896000000000001</v>
      </c>
      <c r="M165" s="208">
        <v>2073.6</v>
      </c>
      <c r="N165" s="208">
        <v>5214.1000000000004</v>
      </c>
      <c r="O165" s="207">
        <v>78.989999999999995</v>
      </c>
      <c r="P165" s="208">
        <v>155.53</v>
      </c>
      <c r="Q165" s="207">
        <v>0.9304</v>
      </c>
      <c r="R165" s="17">
        <v>0.80010000000000003</v>
      </c>
    </row>
    <row r="166" spans="2:18" x14ac:dyDescent="0.3">
      <c r="B166" s="194">
        <v>45419</v>
      </c>
      <c r="C166" s="202">
        <v>86.200999999999993</v>
      </c>
      <c r="D166" s="203">
        <v>5.18</v>
      </c>
      <c r="E166" s="204">
        <v>94.244</v>
      </c>
      <c r="F166" s="205">
        <v>4.6159999999999997</v>
      </c>
      <c r="G166" s="204">
        <v>96.364999999999995</v>
      </c>
      <c r="H166" s="205">
        <v>0.68700000000000006</v>
      </c>
      <c r="I166" s="204">
        <v>80.5078125</v>
      </c>
      <c r="J166" s="205">
        <v>4.4539999999999997</v>
      </c>
      <c r="K166" s="206">
        <v>76.784999999999997</v>
      </c>
      <c r="L166" s="207">
        <v>92.153000000000006</v>
      </c>
      <c r="M166" s="208">
        <v>2055.1</v>
      </c>
      <c r="N166" s="208">
        <v>5187.7</v>
      </c>
      <c r="O166" s="207">
        <v>78.38</v>
      </c>
      <c r="P166" s="208">
        <v>154.69</v>
      </c>
      <c r="Q166" s="207">
        <v>0.92979999999999996</v>
      </c>
      <c r="R166" s="17">
        <v>0.7994</v>
      </c>
    </row>
    <row r="167" spans="2:18" x14ac:dyDescent="0.3">
      <c r="B167" s="194">
        <v>45418</v>
      </c>
      <c r="C167" s="202">
        <v>86.061999999999998</v>
      </c>
      <c r="D167" s="203">
        <v>5.2039999999999997</v>
      </c>
      <c r="E167" s="204">
        <v>94.287999999999997</v>
      </c>
      <c r="F167" s="205">
        <v>4.601</v>
      </c>
      <c r="G167" s="204">
        <v>96.114000000000004</v>
      </c>
      <c r="H167" s="205">
        <v>0.72199999999999998</v>
      </c>
      <c r="I167" s="204">
        <v>80.3359375</v>
      </c>
      <c r="J167" s="205">
        <v>4.484</v>
      </c>
      <c r="K167" s="206">
        <v>76.260000000000005</v>
      </c>
      <c r="L167" s="207">
        <v>92.400999999999996</v>
      </c>
      <c r="M167" s="208">
        <v>2064.6</v>
      </c>
      <c r="N167" s="208">
        <v>5187.7</v>
      </c>
      <c r="O167" s="207">
        <v>78.48</v>
      </c>
      <c r="P167" s="208">
        <v>153.91999999999999</v>
      </c>
      <c r="Q167" s="207">
        <v>0.92859999999999998</v>
      </c>
      <c r="R167" s="17">
        <v>0.79600000000000004</v>
      </c>
    </row>
    <row r="168" spans="2:18" x14ac:dyDescent="0.3">
      <c r="B168" s="194">
        <v>45415</v>
      </c>
      <c r="C168" s="202">
        <v>85.921999999999997</v>
      </c>
      <c r="D168" s="203">
        <v>5.2270000000000003</v>
      </c>
      <c r="E168" s="204">
        <v>94.272000000000006</v>
      </c>
      <c r="F168" s="205">
        <v>4.6050000000000004</v>
      </c>
      <c r="G168" s="204">
        <v>96.114000000000004</v>
      </c>
      <c r="H168" s="205">
        <v>0.72199999999999998</v>
      </c>
      <c r="I168" s="204">
        <v>80.2265625</v>
      </c>
      <c r="J168" s="205">
        <v>4.5019999999999998</v>
      </c>
      <c r="K168" s="206">
        <v>76.260000000000005</v>
      </c>
      <c r="L168" s="207">
        <v>92.147000000000006</v>
      </c>
      <c r="M168" s="208">
        <v>2060.6999999999998</v>
      </c>
      <c r="N168" s="208">
        <v>5180.7</v>
      </c>
      <c r="O168" s="207">
        <v>78.11</v>
      </c>
      <c r="P168" s="208">
        <v>153.05000000000001</v>
      </c>
      <c r="Q168" s="207">
        <v>0.92920000000000003</v>
      </c>
      <c r="R168" s="17">
        <v>0.79700000000000004</v>
      </c>
    </row>
    <row r="169" spans="2:18" x14ac:dyDescent="0.3">
      <c r="B169" s="194">
        <v>45414</v>
      </c>
      <c r="C169" s="202">
        <v>85.606999999999999</v>
      </c>
      <c r="D169" s="203">
        <v>5.2809999999999997</v>
      </c>
      <c r="E169" s="204">
        <v>93.944000000000003</v>
      </c>
      <c r="F169" s="205">
        <v>4.7050000000000001</v>
      </c>
      <c r="G169" s="204">
        <v>96.113</v>
      </c>
      <c r="H169" s="205">
        <v>0.72199999999999998</v>
      </c>
      <c r="I169" s="204">
        <v>79.78125</v>
      </c>
      <c r="J169" s="205">
        <v>4.5789999999999997</v>
      </c>
      <c r="K169" s="206">
        <v>75.852000000000004</v>
      </c>
      <c r="L169" s="207">
        <v>92.036000000000001</v>
      </c>
      <c r="M169" s="208">
        <v>2035.7</v>
      </c>
      <c r="N169" s="208">
        <v>5127.8</v>
      </c>
      <c r="O169" s="207">
        <v>78.95</v>
      </c>
      <c r="P169" s="208">
        <v>153.63999999999999</v>
      </c>
      <c r="Q169" s="207">
        <v>0.93240000000000001</v>
      </c>
      <c r="R169" s="17">
        <v>0.79779999999999995</v>
      </c>
    </row>
    <row r="170" spans="2:18" x14ac:dyDescent="0.3">
      <c r="B170" s="194">
        <v>45413</v>
      </c>
      <c r="C170" s="202">
        <v>85.24</v>
      </c>
      <c r="D170" s="203">
        <v>5.343</v>
      </c>
      <c r="E170" s="204">
        <v>93.679000000000002</v>
      </c>
      <c r="F170" s="205">
        <v>4.7830000000000004</v>
      </c>
      <c r="G170" s="204">
        <v>96.135000000000005</v>
      </c>
      <c r="H170" s="205">
        <v>0.71799999999999997</v>
      </c>
      <c r="I170" s="204">
        <v>79.4453125</v>
      </c>
      <c r="J170" s="205">
        <v>4.6379999999999999</v>
      </c>
      <c r="K170" s="206">
        <v>75.39</v>
      </c>
      <c r="L170" s="207">
        <v>91.664000000000001</v>
      </c>
      <c r="M170" s="208">
        <v>2016.1</v>
      </c>
      <c r="N170" s="208">
        <v>5064.2</v>
      </c>
      <c r="O170" s="207">
        <v>79</v>
      </c>
      <c r="P170" s="208">
        <v>154.57</v>
      </c>
      <c r="Q170" s="207">
        <v>0.9335</v>
      </c>
      <c r="R170" s="17">
        <v>0.79830000000000001</v>
      </c>
    </row>
    <row r="171" spans="2:18" x14ac:dyDescent="0.3">
      <c r="B171" s="194">
        <v>45412</v>
      </c>
      <c r="C171" s="202">
        <v>84.998999999999995</v>
      </c>
      <c r="D171" s="203">
        <v>5.3840000000000003</v>
      </c>
      <c r="E171" s="204">
        <v>93.465000000000003</v>
      </c>
      <c r="F171" s="205">
        <v>4.8479999999999999</v>
      </c>
      <c r="G171" s="204">
        <v>96.227000000000004</v>
      </c>
      <c r="H171" s="205">
        <v>0.70499999999999996</v>
      </c>
      <c r="I171" s="204">
        <v>79.1015625</v>
      </c>
      <c r="J171" s="205">
        <v>4.6989999999999998</v>
      </c>
      <c r="K171" s="206">
        <v>75.47</v>
      </c>
      <c r="L171" s="207">
        <v>91.293000000000006</v>
      </c>
      <c r="M171" s="208">
        <v>1973.9</v>
      </c>
      <c r="N171" s="208">
        <v>5035.7</v>
      </c>
      <c r="O171" s="207">
        <v>81.93</v>
      </c>
      <c r="P171" s="208">
        <v>157.80000000000001</v>
      </c>
      <c r="Q171" s="207">
        <v>0.93759999999999999</v>
      </c>
      <c r="R171" s="17">
        <v>0.80049999999999999</v>
      </c>
    </row>
    <row r="172" spans="2:18" x14ac:dyDescent="0.3">
      <c r="B172" s="194">
        <v>45411</v>
      </c>
      <c r="C172" s="202">
        <v>85.388000000000005</v>
      </c>
      <c r="D172" s="203">
        <v>5.3150000000000004</v>
      </c>
      <c r="E172" s="204">
        <v>93.674999999999997</v>
      </c>
      <c r="F172" s="205">
        <v>4.782</v>
      </c>
      <c r="G172" s="204">
        <v>96.105000000000004</v>
      </c>
      <c r="H172" s="205">
        <v>0.72199999999999998</v>
      </c>
      <c r="I172" s="204">
        <v>79.4921875</v>
      </c>
      <c r="J172" s="205">
        <v>4.6269999999999998</v>
      </c>
      <c r="K172" s="206">
        <v>75.789000000000001</v>
      </c>
      <c r="L172" s="207">
        <v>91.724999999999994</v>
      </c>
      <c r="M172" s="208">
        <v>2016</v>
      </c>
      <c r="N172" s="208">
        <v>5116.2</v>
      </c>
      <c r="O172" s="207">
        <v>82.63</v>
      </c>
      <c r="P172" s="208">
        <v>156.35</v>
      </c>
      <c r="Q172" s="207">
        <v>0.93279999999999996</v>
      </c>
      <c r="R172" s="17">
        <v>0.79600000000000004</v>
      </c>
    </row>
    <row r="173" spans="2:18" x14ac:dyDescent="0.3">
      <c r="B173" s="194">
        <v>45408</v>
      </c>
      <c r="C173" s="202">
        <v>85.055999999999997</v>
      </c>
      <c r="D173" s="203">
        <v>5.3730000000000002</v>
      </c>
      <c r="E173" s="204">
        <v>93.539000000000001</v>
      </c>
      <c r="F173" s="205">
        <v>4.8220000000000001</v>
      </c>
      <c r="G173" s="204">
        <v>96.103999999999999</v>
      </c>
      <c r="H173" s="205">
        <v>0.72199999999999998</v>
      </c>
      <c r="I173" s="204">
        <v>79.1796875</v>
      </c>
      <c r="J173" s="205">
        <v>4.6829999999999998</v>
      </c>
      <c r="K173" s="206">
        <v>75.61</v>
      </c>
      <c r="L173" s="207">
        <v>91.278999999999996</v>
      </c>
      <c r="M173" s="208">
        <v>2002</v>
      </c>
      <c r="N173" s="208">
        <v>5100</v>
      </c>
      <c r="O173" s="207">
        <v>83.85</v>
      </c>
      <c r="P173" s="208">
        <v>158.33000000000001</v>
      </c>
      <c r="Q173" s="207">
        <v>0.93520000000000003</v>
      </c>
      <c r="R173" s="17">
        <v>0.80049999999999999</v>
      </c>
    </row>
    <row r="174" spans="2:18" x14ac:dyDescent="0.3">
      <c r="B174" s="194">
        <v>45407</v>
      </c>
      <c r="C174" s="202">
        <v>84.626999999999995</v>
      </c>
      <c r="D174" s="203">
        <v>5.4470000000000001</v>
      </c>
      <c r="E174" s="204">
        <v>93.447999999999993</v>
      </c>
      <c r="F174" s="205">
        <v>4.8490000000000002</v>
      </c>
      <c r="G174" s="204">
        <v>95.998000000000005</v>
      </c>
      <c r="H174" s="205">
        <v>0.73599999999999999</v>
      </c>
      <c r="I174" s="204">
        <v>78.9375</v>
      </c>
      <c r="J174" s="205">
        <v>4.7229999999999999</v>
      </c>
      <c r="K174" s="206">
        <v>75.397999999999996</v>
      </c>
      <c r="L174" s="207">
        <v>90.587999999999994</v>
      </c>
      <c r="M174" s="208">
        <v>1981.1</v>
      </c>
      <c r="N174" s="208">
        <v>5048.3999999999996</v>
      </c>
      <c r="O174" s="207">
        <v>83.57</v>
      </c>
      <c r="P174" s="208">
        <v>155.65</v>
      </c>
      <c r="Q174" s="207">
        <v>0.93200000000000005</v>
      </c>
      <c r="R174" s="17">
        <v>0.79910000000000003</v>
      </c>
    </row>
    <row r="175" spans="2:18" x14ac:dyDescent="0.3">
      <c r="B175" s="194">
        <v>45406</v>
      </c>
      <c r="C175" s="202">
        <v>84.932000000000002</v>
      </c>
      <c r="D175" s="203">
        <v>5.391</v>
      </c>
      <c r="E175" s="204">
        <v>93.591999999999999</v>
      </c>
      <c r="F175" s="205">
        <v>4.8</v>
      </c>
      <c r="G175" s="204">
        <v>96.055000000000007</v>
      </c>
      <c r="H175" s="205">
        <v>0.72799999999999998</v>
      </c>
      <c r="I175" s="204">
        <v>79.3203125</v>
      </c>
      <c r="J175" s="205">
        <v>4.6529999999999996</v>
      </c>
      <c r="K175" s="206">
        <v>75.546999999999997</v>
      </c>
      <c r="L175" s="207">
        <v>90.856999999999999</v>
      </c>
      <c r="M175" s="208">
        <v>1995.4</v>
      </c>
      <c r="N175" s="208">
        <v>5071.6000000000004</v>
      </c>
      <c r="O175" s="207">
        <v>82.81</v>
      </c>
      <c r="P175" s="208">
        <v>155.35</v>
      </c>
      <c r="Q175" s="207">
        <v>0.93469999999999998</v>
      </c>
      <c r="R175" s="17">
        <v>0.80230000000000001</v>
      </c>
    </row>
    <row r="176" spans="2:18" x14ac:dyDescent="0.3">
      <c r="B176" s="194">
        <v>45405</v>
      </c>
      <c r="C176" s="202">
        <v>85.128</v>
      </c>
      <c r="D176" s="203">
        <v>5.3559999999999999</v>
      </c>
      <c r="E176" s="204">
        <v>93.686999999999998</v>
      </c>
      <c r="F176" s="205">
        <v>4.7699999999999996</v>
      </c>
      <c r="G176" s="204">
        <v>96.067999999999998</v>
      </c>
      <c r="H176" s="205">
        <v>0.72599999999999998</v>
      </c>
      <c r="I176" s="204">
        <v>79.515625</v>
      </c>
      <c r="J176" s="205">
        <v>4.6159999999999997</v>
      </c>
      <c r="K176" s="206">
        <v>76.042000000000002</v>
      </c>
      <c r="L176" s="207">
        <v>91.751000000000005</v>
      </c>
      <c r="M176" s="208">
        <v>2002.6</v>
      </c>
      <c r="N176" s="208">
        <v>5070.6000000000004</v>
      </c>
      <c r="O176" s="207">
        <v>83.36</v>
      </c>
      <c r="P176" s="208">
        <v>154.83000000000001</v>
      </c>
      <c r="Q176" s="207">
        <v>0.9345</v>
      </c>
      <c r="R176" s="17">
        <v>0.80330000000000001</v>
      </c>
    </row>
    <row r="177" spans="2:18" x14ac:dyDescent="0.3">
      <c r="B177" s="194">
        <v>45404</v>
      </c>
      <c r="C177" s="202">
        <v>85.054000000000002</v>
      </c>
      <c r="D177" s="203">
        <v>5.3680000000000003</v>
      </c>
      <c r="E177" s="204">
        <v>93.55</v>
      </c>
      <c r="F177" s="205">
        <v>4.8109999999999999</v>
      </c>
      <c r="G177" s="204">
        <v>96.066000000000003</v>
      </c>
      <c r="H177" s="205">
        <v>0.72599999999999998</v>
      </c>
      <c r="I177" s="204">
        <v>79.453125</v>
      </c>
      <c r="J177" s="205">
        <v>4.6269999999999998</v>
      </c>
      <c r="K177" s="206">
        <v>76.197000000000003</v>
      </c>
      <c r="L177" s="207">
        <v>91.751000000000005</v>
      </c>
      <c r="M177" s="208">
        <v>1967.5</v>
      </c>
      <c r="N177" s="208">
        <v>5010.6000000000004</v>
      </c>
      <c r="O177" s="207">
        <v>82.85</v>
      </c>
      <c r="P177" s="208">
        <v>154.85</v>
      </c>
      <c r="Q177" s="207">
        <v>0.93859999999999999</v>
      </c>
      <c r="R177" s="17">
        <v>0.80969999999999998</v>
      </c>
    </row>
    <row r="178" spans="2:18" x14ac:dyDescent="0.3">
      <c r="B178" s="194">
        <v>45401</v>
      </c>
      <c r="C178" s="202">
        <v>84.92</v>
      </c>
      <c r="D178" s="203">
        <v>5.391</v>
      </c>
      <c r="E178" s="204">
        <v>93.445999999999998</v>
      </c>
      <c r="F178" s="205">
        <v>4.8419999999999996</v>
      </c>
      <c r="G178" s="204">
        <v>96.367999999999995</v>
      </c>
      <c r="H178" s="205">
        <v>0.68400000000000005</v>
      </c>
      <c r="I178" s="204">
        <v>79.3671875</v>
      </c>
      <c r="J178" s="205">
        <v>4.641</v>
      </c>
      <c r="K178" s="206">
        <v>76.040999999999997</v>
      </c>
      <c r="L178" s="207">
        <v>91.162000000000006</v>
      </c>
      <c r="M178" s="208">
        <v>1947.7</v>
      </c>
      <c r="N178" s="208">
        <v>4967.2</v>
      </c>
      <c r="O178" s="207">
        <v>83.14</v>
      </c>
      <c r="P178" s="208">
        <v>154.63999999999999</v>
      </c>
      <c r="Q178" s="207">
        <v>0.93840000000000001</v>
      </c>
      <c r="R178" s="17">
        <v>0.80840000000000001</v>
      </c>
    </row>
    <row r="179" spans="2:18" x14ac:dyDescent="0.3">
      <c r="B179" s="194">
        <v>45400</v>
      </c>
      <c r="C179" s="202">
        <v>84.882000000000005</v>
      </c>
      <c r="D179" s="203">
        <v>5.3970000000000002</v>
      </c>
      <c r="E179" s="204">
        <v>93.406000000000006</v>
      </c>
      <c r="F179" s="205">
        <v>4.8529999999999998</v>
      </c>
      <c r="G179" s="204">
        <v>96.241</v>
      </c>
      <c r="H179" s="205">
        <v>0.70099999999999996</v>
      </c>
      <c r="I179" s="204">
        <v>79.2890625</v>
      </c>
      <c r="J179" s="205">
        <v>4.6520000000000001</v>
      </c>
      <c r="K179" s="206">
        <v>75.762</v>
      </c>
      <c r="L179" s="207">
        <v>91.224999999999994</v>
      </c>
      <c r="M179" s="208">
        <v>1943</v>
      </c>
      <c r="N179" s="208">
        <v>5011.1000000000004</v>
      </c>
      <c r="O179" s="207">
        <v>82.73</v>
      </c>
      <c r="P179" s="208">
        <v>154.63999999999999</v>
      </c>
      <c r="Q179" s="207">
        <v>0.93959999999999999</v>
      </c>
      <c r="R179" s="17">
        <v>0.80410000000000004</v>
      </c>
    </row>
    <row r="180" spans="2:18" x14ac:dyDescent="0.3">
      <c r="B180" s="194">
        <v>45399</v>
      </c>
      <c r="C180" s="202">
        <v>85.064999999999998</v>
      </c>
      <c r="D180" s="203">
        <v>5.3630000000000004</v>
      </c>
      <c r="E180" s="204">
        <v>93.57</v>
      </c>
      <c r="F180" s="205">
        <v>4.798</v>
      </c>
      <c r="G180" s="204">
        <v>96.096000000000004</v>
      </c>
      <c r="H180" s="205">
        <v>0.72099999999999997</v>
      </c>
      <c r="I180" s="204">
        <v>79.578125</v>
      </c>
      <c r="J180" s="205">
        <v>4.5979999999999999</v>
      </c>
      <c r="K180" s="206">
        <v>75.811999999999998</v>
      </c>
      <c r="L180" s="207">
        <v>91.320999999999998</v>
      </c>
      <c r="M180" s="208">
        <v>1947.9</v>
      </c>
      <c r="N180" s="208">
        <v>5022.2</v>
      </c>
      <c r="O180" s="207">
        <v>82.69</v>
      </c>
      <c r="P180" s="208">
        <v>154.38999999999999</v>
      </c>
      <c r="Q180" s="207">
        <v>0.93700000000000006</v>
      </c>
      <c r="R180" s="17">
        <v>0.80300000000000005</v>
      </c>
    </row>
    <row r="181" spans="2:18" x14ac:dyDescent="0.3">
      <c r="B181" s="194">
        <v>45398</v>
      </c>
      <c r="C181" s="202">
        <v>84.605999999999995</v>
      </c>
      <c r="D181" s="203">
        <v>5.4420000000000002</v>
      </c>
      <c r="E181" s="204">
        <v>93.302999999999997</v>
      </c>
      <c r="F181" s="205">
        <v>4.8780000000000001</v>
      </c>
      <c r="G181" s="204">
        <v>96.203000000000003</v>
      </c>
      <c r="H181" s="205">
        <v>0.70599999999999996</v>
      </c>
      <c r="I181" s="204">
        <v>79.1015625</v>
      </c>
      <c r="J181" s="205">
        <v>4.6829999999999998</v>
      </c>
      <c r="K181" s="206">
        <v>75.611000000000004</v>
      </c>
      <c r="L181" s="207">
        <v>91.129000000000005</v>
      </c>
      <c r="M181" s="208">
        <v>1967.5</v>
      </c>
      <c r="N181" s="208">
        <v>5051.3999999999996</v>
      </c>
      <c r="O181" s="207">
        <v>85.36</v>
      </c>
      <c r="P181" s="208">
        <v>154.72</v>
      </c>
      <c r="Q181" s="207">
        <v>0.94169999999999998</v>
      </c>
      <c r="R181" s="17">
        <v>0.80469999999999997</v>
      </c>
    </row>
    <row r="182" spans="2:18" x14ac:dyDescent="0.3">
      <c r="B182" s="194">
        <v>45397</v>
      </c>
      <c r="C182" s="202">
        <v>85.15</v>
      </c>
      <c r="D182" s="203">
        <v>5.3470000000000004</v>
      </c>
      <c r="E182" s="204">
        <v>93.552999999999997</v>
      </c>
      <c r="F182" s="205">
        <v>4.8</v>
      </c>
      <c r="G182" s="204">
        <v>96.245000000000005</v>
      </c>
      <c r="H182" s="205">
        <v>0.7</v>
      </c>
      <c r="I182" s="204">
        <v>79.484375</v>
      </c>
      <c r="J182" s="205">
        <v>4.6130000000000004</v>
      </c>
      <c r="K182" s="206">
        <v>75.921999999999997</v>
      </c>
      <c r="L182" s="207">
        <v>91.569000000000003</v>
      </c>
      <c r="M182" s="208">
        <v>1975.7</v>
      </c>
      <c r="N182" s="208">
        <v>5061.8</v>
      </c>
      <c r="O182" s="207">
        <v>85.41</v>
      </c>
      <c r="P182" s="208">
        <v>154.28</v>
      </c>
      <c r="Q182" s="207">
        <v>0.94120000000000004</v>
      </c>
      <c r="R182" s="17">
        <v>0.80349999999999999</v>
      </c>
    </row>
    <row r="183" spans="2:18" x14ac:dyDescent="0.3">
      <c r="B183" s="194">
        <v>45394</v>
      </c>
      <c r="C183" s="202">
        <v>85.884</v>
      </c>
      <c r="D183" s="203">
        <v>5.2190000000000003</v>
      </c>
      <c r="E183" s="204">
        <v>93.784000000000006</v>
      </c>
      <c r="F183" s="205">
        <v>4.7279999999999998</v>
      </c>
      <c r="G183" s="204">
        <v>96.301000000000002</v>
      </c>
      <c r="H183" s="205">
        <v>0.69199999999999995</v>
      </c>
      <c r="I183" s="204">
        <v>79.8984375</v>
      </c>
      <c r="J183" s="205">
        <v>4.5380000000000003</v>
      </c>
      <c r="K183" s="206">
        <v>76.45</v>
      </c>
      <c r="L183" s="207">
        <v>92.340999999999994</v>
      </c>
      <c r="M183" s="208">
        <v>2003.2</v>
      </c>
      <c r="N183" s="208">
        <v>5123.3999999999996</v>
      </c>
      <c r="O183" s="207">
        <v>85.66</v>
      </c>
      <c r="P183" s="208">
        <v>153.22999999999999</v>
      </c>
      <c r="Q183" s="207">
        <v>0.93959999999999999</v>
      </c>
      <c r="R183" s="17">
        <v>0.80310000000000004</v>
      </c>
    </row>
    <row r="184" spans="2:18" x14ac:dyDescent="0.3">
      <c r="B184" s="194">
        <v>45393</v>
      </c>
      <c r="C184" s="202">
        <v>85.513000000000005</v>
      </c>
      <c r="D184" s="203">
        <v>5.282</v>
      </c>
      <c r="E184" s="204">
        <v>93.554000000000002</v>
      </c>
      <c r="F184" s="205">
        <v>4.7969999999999997</v>
      </c>
      <c r="G184" s="204">
        <v>96.283000000000001</v>
      </c>
      <c r="H184" s="205">
        <v>0.69399999999999995</v>
      </c>
      <c r="I184" s="204">
        <v>79.4765625</v>
      </c>
      <c r="J184" s="205">
        <v>4.6100000000000003</v>
      </c>
      <c r="K184" s="206">
        <v>76.09</v>
      </c>
      <c r="L184" s="207">
        <v>91.566999999999993</v>
      </c>
      <c r="M184" s="208">
        <v>2042.6</v>
      </c>
      <c r="N184" s="208">
        <v>5199.1000000000004</v>
      </c>
      <c r="O184" s="207">
        <v>85.02</v>
      </c>
      <c r="P184" s="208">
        <v>153.27000000000001</v>
      </c>
      <c r="Q184" s="207">
        <v>0.93230000000000002</v>
      </c>
      <c r="R184" s="17">
        <v>0.79659999999999997</v>
      </c>
    </row>
    <row r="185" spans="2:18" x14ac:dyDescent="0.3">
      <c r="B185" s="194">
        <v>45392</v>
      </c>
      <c r="C185" s="202">
        <v>85.710999999999999</v>
      </c>
      <c r="D185" s="203">
        <v>5.2460000000000004</v>
      </c>
      <c r="E185" s="204">
        <v>93.616</v>
      </c>
      <c r="F185" s="205">
        <v>4.774</v>
      </c>
      <c r="G185" s="204">
        <v>96.784999999999997</v>
      </c>
      <c r="H185" s="205">
        <v>0.625</v>
      </c>
      <c r="I185" s="204">
        <v>79.6953125</v>
      </c>
      <c r="J185" s="205">
        <v>4.57</v>
      </c>
      <c r="K185" s="206">
        <v>76.421999999999997</v>
      </c>
      <c r="L185" s="207">
        <v>92.055999999999997</v>
      </c>
      <c r="M185" s="208">
        <v>2028.4</v>
      </c>
      <c r="N185" s="208">
        <v>5160.6000000000004</v>
      </c>
      <c r="O185" s="207">
        <v>86.21</v>
      </c>
      <c r="P185" s="208">
        <v>153.16</v>
      </c>
      <c r="Q185" s="207">
        <v>0.93089999999999995</v>
      </c>
      <c r="R185" s="17">
        <v>0.7974</v>
      </c>
    </row>
    <row r="186" spans="2:18" x14ac:dyDescent="0.3">
      <c r="B186" s="194">
        <v>45391</v>
      </c>
      <c r="C186" s="202">
        <v>86.774000000000001</v>
      </c>
      <c r="D186" s="203">
        <v>5.0640000000000001</v>
      </c>
      <c r="E186" s="204">
        <v>94.393000000000001</v>
      </c>
      <c r="F186" s="205">
        <v>4.5369999999999999</v>
      </c>
      <c r="G186" s="204">
        <v>96.856999999999999</v>
      </c>
      <c r="H186" s="205">
        <v>0.61499999999999999</v>
      </c>
      <c r="I186" s="204">
        <v>80.8203125</v>
      </c>
      <c r="J186" s="205">
        <v>4.3689999999999998</v>
      </c>
      <c r="K186" s="206">
        <v>77.100999999999999</v>
      </c>
      <c r="L186" s="207">
        <v>92.436000000000007</v>
      </c>
      <c r="M186" s="208">
        <v>2080.8000000000002</v>
      </c>
      <c r="N186" s="208">
        <v>5209.8999999999996</v>
      </c>
      <c r="O186" s="207">
        <v>85.23</v>
      </c>
      <c r="P186" s="208">
        <v>151.76</v>
      </c>
      <c r="Q186" s="207">
        <v>0.92110000000000003</v>
      </c>
      <c r="R186" s="17">
        <v>0.78879999999999995</v>
      </c>
    </row>
    <row r="187" spans="2:18" x14ac:dyDescent="0.3">
      <c r="B187" s="194">
        <v>45390</v>
      </c>
      <c r="C187" s="202">
        <v>86.460999999999999</v>
      </c>
      <c r="D187" s="203">
        <v>5.117</v>
      </c>
      <c r="E187" s="204">
        <v>94.218000000000004</v>
      </c>
      <c r="F187" s="205">
        <v>4.5890000000000004</v>
      </c>
      <c r="G187" s="204">
        <v>96.870999999999995</v>
      </c>
      <c r="H187" s="205">
        <v>0.61299999999999999</v>
      </c>
      <c r="I187" s="204">
        <v>80.4765625</v>
      </c>
      <c r="J187" s="205">
        <v>4.4290000000000003</v>
      </c>
      <c r="K187" s="206">
        <v>76.84</v>
      </c>
      <c r="L187" s="207">
        <v>91.906999999999996</v>
      </c>
      <c r="M187" s="208">
        <v>2073.6999999999998</v>
      </c>
      <c r="N187" s="208">
        <v>5202.3999999999996</v>
      </c>
      <c r="O187" s="207">
        <v>86.43</v>
      </c>
      <c r="P187" s="208">
        <v>151.82</v>
      </c>
      <c r="Q187" s="207">
        <v>0.92090000000000005</v>
      </c>
      <c r="R187" s="17">
        <v>0.79020000000000001</v>
      </c>
    </row>
    <row r="188" spans="2:18" x14ac:dyDescent="0.3">
      <c r="B188" s="194">
        <v>45387</v>
      </c>
      <c r="C188" s="202">
        <v>86.506</v>
      </c>
      <c r="D188" s="203">
        <v>5.1079999999999997</v>
      </c>
      <c r="E188" s="204">
        <v>94.328000000000003</v>
      </c>
      <c r="F188" s="205">
        <v>4.5540000000000003</v>
      </c>
      <c r="G188" s="204">
        <v>96.942999999999998</v>
      </c>
      <c r="H188" s="205">
        <v>0.60299999999999998</v>
      </c>
      <c r="I188" s="204">
        <v>80.6484375</v>
      </c>
      <c r="J188" s="205">
        <v>4.3970000000000002</v>
      </c>
      <c r="K188" s="206">
        <v>76.929000000000002</v>
      </c>
      <c r="L188" s="207">
        <v>91.998999999999995</v>
      </c>
      <c r="M188" s="208">
        <v>2063.5</v>
      </c>
      <c r="N188" s="208">
        <v>5204.3</v>
      </c>
      <c r="O188" s="207">
        <v>86.91</v>
      </c>
      <c r="P188" s="208">
        <v>151.62</v>
      </c>
      <c r="Q188" s="207">
        <v>0.92279999999999995</v>
      </c>
      <c r="R188" s="17">
        <v>0.7913</v>
      </c>
    </row>
    <row r="189" spans="2:18" x14ac:dyDescent="0.3">
      <c r="B189" s="194">
        <v>45386</v>
      </c>
      <c r="C189" s="202">
        <v>86.921999999999997</v>
      </c>
      <c r="D189" s="203">
        <v>5.0369999999999999</v>
      </c>
      <c r="E189" s="204">
        <v>94.572000000000003</v>
      </c>
      <c r="F189" s="205">
        <v>4.4800000000000004</v>
      </c>
      <c r="G189" s="204">
        <v>96.954999999999998</v>
      </c>
      <c r="H189" s="205">
        <v>0.60099999999999998</v>
      </c>
      <c r="I189" s="204">
        <v>81.15625</v>
      </c>
      <c r="J189" s="205">
        <v>4.3049999999999997</v>
      </c>
      <c r="K189" s="206">
        <v>77.188999999999993</v>
      </c>
      <c r="L189" s="207">
        <v>92.475999999999999</v>
      </c>
      <c r="M189" s="208">
        <v>2053.8000000000002</v>
      </c>
      <c r="N189" s="208">
        <v>5147.2</v>
      </c>
      <c r="O189" s="207">
        <v>86.59</v>
      </c>
      <c r="P189" s="208">
        <v>151.34</v>
      </c>
      <c r="Q189" s="207">
        <v>0.92279999999999995</v>
      </c>
      <c r="R189" s="17">
        <v>0.79100000000000004</v>
      </c>
    </row>
    <row r="190" spans="2:18" x14ac:dyDescent="0.3">
      <c r="B190" s="194">
        <v>45385</v>
      </c>
      <c r="C190" s="202">
        <v>86.813999999999993</v>
      </c>
      <c r="D190" s="203">
        <v>5.0529999999999999</v>
      </c>
      <c r="E190" s="204">
        <v>94.503</v>
      </c>
      <c r="F190" s="205">
        <v>4.4969999999999999</v>
      </c>
      <c r="G190" s="204">
        <v>96.998000000000005</v>
      </c>
      <c r="H190" s="205">
        <v>0.59499999999999997</v>
      </c>
      <c r="I190" s="204">
        <v>80.9375</v>
      </c>
      <c r="J190" s="205">
        <v>4.3419999999999996</v>
      </c>
      <c r="K190" s="206">
        <v>76.989000000000004</v>
      </c>
      <c r="L190" s="207">
        <v>91.738</v>
      </c>
      <c r="M190" s="208">
        <v>2076.1999999999998</v>
      </c>
      <c r="N190" s="208">
        <v>5211.5</v>
      </c>
      <c r="O190" s="207">
        <v>85.43</v>
      </c>
      <c r="P190" s="208">
        <v>151.69999999999999</v>
      </c>
      <c r="Q190" s="207">
        <v>0.92279999999999995</v>
      </c>
      <c r="R190" s="17">
        <v>0.79039999999999999</v>
      </c>
    </row>
    <row r="191" spans="2:18" x14ac:dyDescent="0.3">
      <c r="B191" s="194">
        <v>45384</v>
      </c>
      <c r="C191" s="202">
        <v>86.632999999999996</v>
      </c>
      <c r="D191" s="203">
        <v>5.0830000000000002</v>
      </c>
      <c r="E191" s="204">
        <v>94.385000000000005</v>
      </c>
      <c r="F191" s="205">
        <v>4.532</v>
      </c>
      <c r="G191" s="204">
        <v>97.034000000000006</v>
      </c>
      <c r="H191" s="205">
        <v>0.59</v>
      </c>
      <c r="I191" s="204">
        <v>80.8984375</v>
      </c>
      <c r="J191" s="205">
        <v>4.3479999999999999</v>
      </c>
      <c r="K191" s="206">
        <v>76.760000000000005</v>
      </c>
      <c r="L191" s="207">
        <v>91.825000000000003</v>
      </c>
      <c r="M191" s="208">
        <v>2065</v>
      </c>
      <c r="N191" s="208">
        <v>5205.8</v>
      </c>
      <c r="O191" s="207">
        <v>85.15</v>
      </c>
      <c r="P191" s="208">
        <v>151.56</v>
      </c>
      <c r="Q191" s="207">
        <v>0.92849999999999999</v>
      </c>
      <c r="R191" s="17">
        <v>0.79510000000000003</v>
      </c>
    </row>
    <row r="192" spans="2:18" x14ac:dyDescent="0.3">
      <c r="B192" s="194">
        <v>45383</v>
      </c>
      <c r="C192" s="202">
        <v>86.805999999999997</v>
      </c>
      <c r="D192" s="203">
        <v>5.0529999999999999</v>
      </c>
      <c r="E192" s="204">
        <v>94.441999999999993</v>
      </c>
      <c r="F192" s="205">
        <v>4.5140000000000002</v>
      </c>
      <c r="G192" s="204">
        <v>97.144000000000005</v>
      </c>
      <c r="H192" s="205">
        <v>0.57499999999999996</v>
      </c>
      <c r="I192" s="204">
        <v>81.109375</v>
      </c>
      <c r="J192" s="205">
        <v>4.3099999999999996</v>
      </c>
      <c r="K192" s="206">
        <f>(K191+K193)/2</f>
        <v>77.14500000000001</v>
      </c>
      <c r="L192" s="207">
        <f>(L191+L193)/2</f>
        <v>92.238</v>
      </c>
      <c r="M192" s="208">
        <v>2102.8000000000002</v>
      </c>
      <c r="N192" s="208">
        <v>5243.8</v>
      </c>
      <c r="O192" s="207">
        <v>83.71</v>
      </c>
      <c r="P192" s="208">
        <v>151.65</v>
      </c>
      <c r="Q192" s="207">
        <v>0.93079999999999996</v>
      </c>
      <c r="R192" s="17">
        <v>0.79669999999999996</v>
      </c>
    </row>
    <row r="193" spans="2:18" x14ac:dyDescent="0.3">
      <c r="B193" s="194">
        <v>45379</v>
      </c>
      <c r="C193" s="202">
        <v>87.4</v>
      </c>
      <c r="D193" s="203">
        <v>4.9530000000000003</v>
      </c>
      <c r="E193" s="204">
        <v>94.653000000000006</v>
      </c>
      <c r="F193" s="205">
        <v>4.4489999999999998</v>
      </c>
      <c r="G193" s="204">
        <v>97.34</v>
      </c>
      <c r="H193" s="205">
        <v>0.54800000000000004</v>
      </c>
      <c r="I193" s="204">
        <v>81.734375</v>
      </c>
      <c r="J193" s="205">
        <v>4.2009999999999996</v>
      </c>
      <c r="K193" s="206">
        <v>77.53</v>
      </c>
      <c r="L193" s="207">
        <v>92.650999999999996</v>
      </c>
      <c r="M193" s="208">
        <v>2124.5</v>
      </c>
      <c r="N193" s="208">
        <v>5254.4</v>
      </c>
      <c r="O193" s="207">
        <v>83.17</v>
      </c>
      <c r="P193" s="208">
        <v>151.38</v>
      </c>
      <c r="Q193" s="207">
        <v>0.92689999999999995</v>
      </c>
      <c r="R193" s="17">
        <v>0.79220000000000002</v>
      </c>
    </row>
    <row r="194" spans="2:18" x14ac:dyDescent="0.3">
      <c r="B194" s="194">
        <v>45378</v>
      </c>
      <c r="C194" s="202">
        <v>87.427000000000007</v>
      </c>
      <c r="D194" s="203">
        <v>4.9480000000000004</v>
      </c>
      <c r="E194" s="204">
        <v>94.744</v>
      </c>
      <c r="F194" s="205">
        <v>4.4210000000000003</v>
      </c>
      <c r="G194" s="204">
        <v>97.221000000000004</v>
      </c>
      <c r="H194" s="205">
        <v>0.56399999999999995</v>
      </c>
      <c r="I194" s="204">
        <v>81.78125</v>
      </c>
      <c r="J194" s="205">
        <v>4.1890000000000001</v>
      </c>
      <c r="K194" s="206">
        <v>77.510999999999996</v>
      </c>
      <c r="L194" s="207">
        <v>93.102000000000004</v>
      </c>
      <c r="M194" s="208">
        <v>2114.3000000000002</v>
      </c>
      <c r="N194" s="208">
        <v>5248.5</v>
      </c>
      <c r="O194" s="207">
        <v>81.349999999999994</v>
      </c>
      <c r="P194" s="208">
        <v>151.33000000000001</v>
      </c>
      <c r="Q194" s="207">
        <v>0.92359999999999998</v>
      </c>
      <c r="R194" s="17">
        <v>0.79110000000000003</v>
      </c>
    </row>
    <row r="195" spans="2:18" x14ac:dyDescent="0.3">
      <c r="B195" s="194">
        <v>45377</v>
      </c>
      <c r="C195" s="202">
        <v>87.260999999999996</v>
      </c>
      <c r="D195" s="203">
        <v>4.9740000000000002</v>
      </c>
      <c r="E195" s="204">
        <v>94.674000000000007</v>
      </c>
      <c r="F195" s="205">
        <v>4.4390000000000001</v>
      </c>
      <c r="G195" s="204">
        <v>97.078999999999994</v>
      </c>
      <c r="H195" s="205">
        <v>0.58299999999999996</v>
      </c>
      <c r="I195" s="204">
        <v>81.5546875</v>
      </c>
      <c r="J195" s="205">
        <v>4.2270000000000003</v>
      </c>
      <c r="K195" s="206">
        <v>77.287999999999997</v>
      </c>
      <c r="L195" s="207">
        <v>92.825000000000003</v>
      </c>
      <c r="M195" s="208">
        <v>2070.1999999999998</v>
      </c>
      <c r="N195" s="208">
        <v>5203.6000000000004</v>
      </c>
      <c r="O195" s="207">
        <v>81.62</v>
      </c>
      <c r="P195" s="208">
        <v>151.56</v>
      </c>
      <c r="Q195" s="207">
        <v>0.92330000000000001</v>
      </c>
      <c r="R195" s="17">
        <v>0.79190000000000005</v>
      </c>
    </row>
    <row r="196" spans="2:18" x14ac:dyDescent="0.3">
      <c r="B196" s="194">
        <v>45376</v>
      </c>
      <c r="C196" s="202">
        <v>87.293999999999997</v>
      </c>
      <c r="D196" s="203">
        <v>4.968</v>
      </c>
      <c r="E196" s="204">
        <v>94.674999999999997</v>
      </c>
      <c r="F196" s="205">
        <v>4.4370000000000003</v>
      </c>
      <c r="G196" s="204">
        <v>97.093000000000004</v>
      </c>
      <c r="H196" s="205">
        <v>0.58099999999999996</v>
      </c>
      <c r="I196" s="204">
        <v>81.46875</v>
      </c>
      <c r="J196" s="205">
        <v>4.2409999999999997</v>
      </c>
      <c r="K196" s="206">
        <v>77.19</v>
      </c>
      <c r="L196" s="207">
        <v>92.513999999999996</v>
      </c>
      <c r="M196" s="208">
        <v>2074.1999999999998</v>
      </c>
      <c r="N196" s="208">
        <v>5218.2</v>
      </c>
      <c r="O196" s="207">
        <v>81.95</v>
      </c>
      <c r="P196" s="208">
        <v>151.41999999999999</v>
      </c>
      <c r="Q196" s="207">
        <v>0.92269999999999996</v>
      </c>
      <c r="R196" s="17">
        <v>0.79139999999999999</v>
      </c>
    </row>
    <row r="197" spans="2:18" x14ac:dyDescent="0.3">
      <c r="B197" s="194">
        <v>45373</v>
      </c>
      <c r="C197" s="202">
        <v>87.611000000000004</v>
      </c>
      <c r="D197" s="203">
        <v>4.9139999999999997</v>
      </c>
      <c r="E197" s="204">
        <v>94.816000000000003</v>
      </c>
      <c r="F197" s="205">
        <v>4.3940000000000001</v>
      </c>
      <c r="G197" s="204">
        <v>97.061999999999998</v>
      </c>
      <c r="H197" s="205">
        <v>0.58499999999999996</v>
      </c>
      <c r="I197" s="204">
        <v>81.7421875</v>
      </c>
      <c r="J197" s="205">
        <v>4.1920000000000002</v>
      </c>
      <c r="K197" s="206">
        <v>77.512</v>
      </c>
      <c r="L197" s="207">
        <v>92.873999999999995</v>
      </c>
      <c r="M197" s="208">
        <v>2072</v>
      </c>
      <c r="N197" s="208">
        <v>5234.2</v>
      </c>
      <c r="O197" s="207">
        <v>80.63</v>
      </c>
      <c r="P197" s="208">
        <v>151.41</v>
      </c>
      <c r="Q197" s="207">
        <v>0.92520000000000002</v>
      </c>
      <c r="R197" s="17">
        <v>0.79359999999999997</v>
      </c>
    </row>
    <row r="198" spans="2:18" x14ac:dyDescent="0.3">
      <c r="B198" s="194">
        <v>45372</v>
      </c>
      <c r="C198" s="202">
        <v>87.191000000000003</v>
      </c>
      <c r="D198" s="203">
        <v>4.984</v>
      </c>
      <c r="E198" s="204">
        <v>94.614999999999995</v>
      </c>
      <c r="F198" s="205">
        <v>4.4530000000000003</v>
      </c>
      <c r="G198" s="204">
        <v>97.043999999999997</v>
      </c>
      <c r="H198" s="205">
        <v>0.58699999999999997</v>
      </c>
      <c r="I198" s="204">
        <v>81.3046875</v>
      </c>
      <c r="J198" s="205">
        <v>4.2649999999999997</v>
      </c>
      <c r="K198" s="206">
        <v>77.117999999999995</v>
      </c>
      <c r="L198" s="207">
        <v>92.64</v>
      </c>
      <c r="M198" s="208">
        <v>2098.6</v>
      </c>
      <c r="N198" s="208">
        <v>5241.5</v>
      </c>
      <c r="O198" s="207">
        <v>81.069999999999993</v>
      </c>
      <c r="P198" s="208">
        <v>151.62</v>
      </c>
      <c r="Q198" s="207">
        <v>0.92079999999999995</v>
      </c>
      <c r="R198" s="17">
        <v>0.79</v>
      </c>
    </row>
    <row r="199" spans="2:18" x14ac:dyDescent="0.3">
      <c r="B199" s="194">
        <v>45371</v>
      </c>
      <c r="C199" s="202">
        <v>87.072999999999993</v>
      </c>
      <c r="D199" s="203">
        <v>5.0019999999999998</v>
      </c>
      <c r="E199" s="204">
        <v>94.656999999999996</v>
      </c>
      <c r="F199" s="205">
        <v>4.4370000000000003</v>
      </c>
      <c r="G199" s="204">
        <v>97.117999999999995</v>
      </c>
      <c r="H199" s="205">
        <v>0.57699999999999996</v>
      </c>
      <c r="I199" s="204">
        <v>81.2890625</v>
      </c>
      <c r="J199" s="205">
        <v>4.2670000000000003</v>
      </c>
      <c r="K199" s="206">
        <v>76.995000000000005</v>
      </c>
      <c r="L199" s="207">
        <v>92.358000000000004</v>
      </c>
      <c r="M199" s="208">
        <v>2074.9</v>
      </c>
      <c r="N199" s="208">
        <v>5224.6000000000004</v>
      </c>
      <c r="O199" s="207">
        <v>81.680000000000007</v>
      </c>
      <c r="P199" s="208">
        <v>151.26</v>
      </c>
      <c r="Q199" s="207">
        <v>0.91559999999999997</v>
      </c>
      <c r="R199" s="17">
        <v>0.78210000000000002</v>
      </c>
    </row>
    <row r="200" spans="2:18" x14ac:dyDescent="0.3">
      <c r="B200" s="194">
        <v>45370</v>
      </c>
      <c r="C200" s="202">
        <v>86.944000000000003</v>
      </c>
      <c r="D200" s="203">
        <v>5.0229999999999997</v>
      </c>
      <c r="E200" s="204">
        <v>94.38</v>
      </c>
      <c r="F200" s="205">
        <v>4.5190000000000001</v>
      </c>
      <c r="G200" s="204">
        <v>97.117999999999995</v>
      </c>
      <c r="H200" s="205">
        <v>0.57699999999999996</v>
      </c>
      <c r="I200" s="204">
        <v>81.1015625</v>
      </c>
      <c r="J200" s="205">
        <v>4.2990000000000004</v>
      </c>
      <c r="K200" s="206">
        <v>76.757999999999996</v>
      </c>
      <c r="L200" s="207">
        <v>92.412000000000006</v>
      </c>
      <c r="M200" s="208">
        <v>2035.7</v>
      </c>
      <c r="N200" s="208">
        <v>5178.5</v>
      </c>
      <c r="O200" s="207">
        <v>83.47</v>
      </c>
      <c r="P200" s="208">
        <v>150.86000000000001</v>
      </c>
      <c r="Q200" s="207">
        <v>0.92030000000000001</v>
      </c>
      <c r="R200" s="17">
        <v>0.78610000000000002</v>
      </c>
    </row>
    <row r="201" spans="2:18" x14ac:dyDescent="0.3">
      <c r="B201" s="194">
        <v>45369</v>
      </c>
      <c r="C201" s="202">
        <v>86.703999999999994</v>
      </c>
      <c r="D201" s="203">
        <v>5.0620000000000003</v>
      </c>
      <c r="E201" s="204">
        <v>94.242000000000004</v>
      </c>
      <c r="F201" s="205">
        <v>4.5579999999999998</v>
      </c>
      <c r="G201" s="204">
        <v>96.915000000000006</v>
      </c>
      <c r="H201" s="205">
        <v>0.60399999999999998</v>
      </c>
      <c r="I201" s="204">
        <v>80.8984375</v>
      </c>
      <c r="J201" s="205">
        <v>4.3330000000000002</v>
      </c>
      <c r="K201" s="206">
        <v>76.58</v>
      </c>
      <c r="L201" s="207">
        <v>92.570999999999998</v>
      </c>
      <c r="M201" s="208">
        <v>2024.7</v>
      </c>
      <c r="N201" s="208">
        <v>5149.3999999999996</v>
      </c>
      <c r="O201" s="207">
        <v>82.72</v>
      </c>
      <c r="P201" s="208">
        <v>149.15</v>
      </c>
      <c r="Q201" s="207">
        <v>0.91979999999999995</v>
      </c>
      <c r="R201" s="17">
        <v>0.78559999999999997</v>
      </c>
    </row>
    <row r="202" spans="2:18" x14ac:dyDescent="0.3">
      <c r="B202" s="194">
        <v>45366</v>
      </c>
      <c r="C202" s="202">
        <v>86.804000000000002</v>
      </c>
      <c r="D202" s="203">
        <v>5.0449999999999999</v>
      </c>
      <c r="E202" s="204">
        <v>94.373000000000005</v>
      </c>
      <c r="F202" s="205">
        <v>4.5179999999999998</v>
      </c>
      <c r="G202" s="204">
        <v>96.832999999999998</v>
      </c>
      <c r="H202" s="205">
        <v>0.61499999999999999</v>
      </c>
      <c r="I202" s="204">
        <v>80.9921875</v>
      </c>
      <c r="J202" s="205">
        <v>4.3159999999999998</v>
      </c>
      <c r="K202" s="206">
        <v>76.488</v>
      </c>
      <c r="L202" s="207">
        <v>92.436999999999998</v>
      </c>
      <c r="M202" s="208">
        <v>2039.3</v>
      </c>
      <c r="N202" s="208">
        <v>5117.1000000000004</v>
      </c>
      <c r="O202" s="207">
        <v>81.040000000000006</v>
      </c>
      <c r="P202" s="208">
        <v>149.04</v>
      </c>
      <c r="Q202" s="207">
        <v>0.91839999999999999</v>
      </c>
      <c r="R202" s="17">
        <v>0.78520000000000001</v>
      </c>
    </row>
    <row r="203" spans="2:18" x14ac:dyDescent="0.3">
      <c r="B203" s="194">
        <v>45365</v>
      </c>
      <c r="C203" s="202">
        <v>86.86</v>
      </c>
      <c r="D203" s="203">
        <v>5.0350000000000001</v>
      </c>
      <c r="E203" s="204">
        <v>94.525999999999996</v>
      </c>
      <c r="F203" s="205">
        <v>4.4720000000000004</v>
      </c>
      <c r="G203" s="204">
        <v>96.888999999999996</v>
      </c>
      <c r="H203" s="205">
        <v>0.60699999999999998</v>
      </c>
      <c r="I203" s="204">
        <v>81.1015625</v>
      </c>
      <c r="J203" s="205">
        <v>4.2939999999999996</v>
      </c>
      <c r="K203" s="206">
        <v>76.522999999999996</v>
      </c>
      <c r="L203" s="207">
        <v>92.423000000000002</v>
      </c>
      <c r="M203" s="208">
        <v>2031.2</v>
      </c>
      <c r="N203" s="208">
        <v>5150.5</v>
      </c>
      <c r="O203" s="207">
        <v>81.260000000000005</v>
      </c>
      <c r="P203" s="208">
        <v>148.33000000000001</v>
      </c>
      <c r="Q203" s="207">
        <v>0.91890000000000005</v>
      </c>
      <c r="R203" s="17">
        <v>0.78410000000000002</v>
      </c>
    </row>
    <row r="204" spans="2:18" x14ac:dyDescent="0.3">
      <c r="B204" s="194">
        <v>45364</v>
      </c>
      <c r="C204" s="202">
        <v>87.468000000000004</v>
      </c>
      <c r="D204" s="203">
        <v>4.931</v>
      </c>
      <c r="E204" s="204">
        <v>94.754999999999995</v>
      </c>
      <c r="F204" s="205">
        <v>4.4009999999999998</v>
      </c>
      <c r="G204" s="204">
        <v>97.007000000000005</v>
      </c>
      <c r="H204" s="205">
        <v>0.59099999999999997</v>
      </c>
      <c r="I204" s="204">
        <v>81.6796875</v>
      </c>
      <c r="J204" s="205">
        <v>4.1929999999999996</v>
      </c>
      <c r="K204" s="206">
        <v>76.875</v>
      </c>
      <c r="L204" s="207">
        <v>93.180999999999997</v>
      </c>
      <c r="M204" s="208">
        <v>2071.6999999999998</v>
      </c>
      <c r="N204" s="208">
        <v>5165.3</v>
      </c>
      <c r="O204" s="207">
        <v>79.72</v>
      </c>
      <c r="P204" s="208">
        <v>147.76</v>
      </c>
      <c r="Q204" s="207">
        <v>0.91339999999999999</v>
      </c>
      <c r="R204" s="17">
        <v>0.78139999999999998</v>
      </c>
    </row>
    <row r="205" spans="2:18" x14ac:dyDescent="0.3">
      <c r="B205" s="194">
        <v>45363</v>
      </c>
      <c r="C205" s="202">
        <v>87.572000000000003</v>
      </c>
      <c r="D205" s="203">
        <v>4.9139999999999997</v>
      </c>
      <c r="E205" s="204">
        <v>94.873000000000005</v>
      </c>
      <c r="F205" s="205">
        <v>4.3650000000000002</v>
      </c>
      <c r="G205" s="204">
        <v>96.991</v>
      </c>
      <c r="H205" s="205">
        <v>0.59299999999999997</v>
      </c>
      <c r="I205" s="204">
        <v>81.8828125</v>
      </c>
      <c r="J205" s="205">
        <v>4.157</v>
      </c>
      <c r="K205" s="206">
        <v>77.254999999999995</v>
      </c>
      <c r="L205" s="207">
        <v>93.103999999999999</v>
      </c>
      <c r="M205" s="208">
        <v>2065.5</v>
      </c>
      <c r="N205" s="208">
        <v>5175.3</v>
      </c>
      <c r="O205" s="207">
        <v>77.56</v>
      </c>
      <c r="P205" s="208">
        <v>147.68</v>
      </c>
      <c r="Q205" s="207">
        <v>0.91520000000000001</v>
      </c>
      <c r="R205" s="17">
        <v>0.78169999999999995</v>
      </c>
    </row>
    <row r="206" spans="2:18" x14ac:dyDescent="0.3">
      <c r="B206" s="194">
        <v>45362</v>
      </c>
      <c r="C206" s="202">
        <v>87.847999999999999</v>
      </c>
      <c r="D206" s="203">
        <v>4.867</v>
      </c>
      <c r="E206" s="204">
        <v>95.158000000000001</v>
      </c>
      <c r="F206" s="205">
        <v>4.28</v>
      </c>
      <c r="G206" s="204">
        <v>97.049000000000007</v>
      </c>
      <c r="H206" s="205">
        <v>0.58499999999999996</v>
      </c>
      <c r="I206" s="204">
        <v>82.2109375</v>
      </c>
      <c r="J206" s="205">
        <v>4.0999999999999996</v>
      </c>
      <c r="K206" s="206">
        <v>77.093999999999994</v>
      </c>
      <c r="L206" s="207">
        <v>92.986999999999995</v>
      </c>
      <c r="M206" s="208">
        <v>2065.9</v>
      </c>
      <c r="N206" s="208">
        <v>5117.8999999999996</v>
      </c>
      <c r="O206" s="207">
        <v>77.930000000000007</v>
      </c>
      <c r="P206" s="208">
        <v>146.94999999999999</v>
      </c>
      <c r="Q206" s="207">
        <v>0.9153</v>
      </c>
      <c r="R206" s="17">
        <v>0.78039999999999998</v>
      </c>
    </row>
    <row r="207" spans="2:18" x14ac:dyDescent="0.3">
      <c r="B207" s="194">
        <v>45359</v>
      </c>
      <c r="C207" s="202">
        <v>87.995999999999995</v>
      </c>
      <c r="D207" s="203">
        <v>4.8419999999999996</v>
      </c>
      <c r="E207" s="204">
        <v>95.322000000000003</v>
      </c>
      <c r="F207" s="205">
        <v>4.2309999999999999</v>
      </c>
      <c r="G207" s="204">
        <v>97.153000000000006</v>
      </c>
      <c r="H207" s="205">
        <v>0.57099999999999995</v>
      </c>
      <c r="I207" s="204">
        <v>82.3671875</v>
      </c>
      <c r="J207" s="205">
        <v>4.0720000000000001</v>
      </c>
      <c r="K207" s="206">
        <v>77.046999999999997</v>
      </c>
      <c r="L207" s="207">
        <v>93.325000000000003</v>
      </c>
      <c r="M207" s="208">
        <v>2082.6999999999998</v>
      </c>
      <c r="N207" s="208">
        <v>5123.7</v>
      </c>
      <c r="O207" s="207">
        <v>78.010000000000005</v>
      </c>
      <c r="P207" s="208">
        <v>147.06</v>
      </c>
      <c r="Q207" s="207">
        <v>0.91420000000000001</v>
      </c>
      <c r="R207" s="17">
        <v>0.77780000000000005</v>
      </c>
    </row>
    <row r="208" spans="2:18" x14ac:dyDescent="0.3">
      <c r="B208" s="194">
        <v>45358</v>
      </c>
      <c r="C208" s="202">
        <v>87.872</v>
      </c>
      <c r="D208" s="203">
        <v>4.8620000000000001</v>
      </c>
      <c r="E208" s="204">
        <v>95.227999999999994</v>
      </c>
      <c r="F208" s="205">
        <v>4.258</v>
      </c>
      <c r="G208" s="204">
        <v>97.18</v>
      </c>
      <c r="H208" s="205">
        <v>0.56699999999999995</v>
      </c>
      <c r="I208" s="204">
        <v>82.2578125</v>
      </c>
      <c r="J208" s="205">
        <v>4.0880000000000001</v>
      </c>
      <c r="K208" s="206">
        <v>76.819000000000003</v>
      </c>
      <c r="L208" s="207">
        <v>93.021000000000001</v>
      </c>
      <c r="M208" s="208">
        <v>2084.6999999999998</v>
      </c>
      <c r="N208" s="208">
        <v>5157.3999999999996</v>
      </c>
      <c r="O208" s="207">
        <v>78.930000000000007</v>
      </c>
      <c r="P208" s="208">
        <v>148.05000000000001</v>
      </c>
      <c r="Q208" s="207">
        <v>0.91339999999999999</v>
      </c>
      <c r="R208" s="17">
        <v>0.78069999999999995</v>
      </c>
    </row>
    <row r="209" spans="2:18" x14ac:dyDescent="0.3">
      <c r="B209" s="194">
        <v>45357</v>
      </c>
      <c r="C209" s="202">
        <v>87.664000000000001</v>
      </c>
      <c r="D209" s="203">
        <v>4.8949999999999996</v>
      </c>
      <c r="E209" s="204">
        <v>95.087000000000003</v>
      </c>
      <c r="F209" s="205">
        <v>4.2960000000000003</v>
      </c>
      <c r="G209" s="204">
        <v>97.320999999999998</v>
      </c>
      <c r="H209" s="205">
        <v>0.54800000000000004</v>
      </c>
      <c r="I209" s="204">
        <v>82.1015625</v>
      </c>
      <c r="J209" s="205">
        <v>4.1139999999999999</v>
      </c>
      <c r="K209" s="206">
        <v>76.863</v>
      </c>
      <c r="L209" s="207">
        <v>92.834000000000003</v>
      </c>
      <c r="M209" s="208">
        <v>2068.1</v>
      </c>
      <c r="N209" s="208">
        <v>5104.8</v>
      </c>
      <c r="O209" s="207">
        <v>79.13</v>
      </c>
      <c r="P209" s="208">
        <v>149.38</v>
      </c>
      <c r="Q209" s="207">
        <v>0.91749999999999998</v>
      </c>
      <c r="R209" s="17">
        <v>0.78549999999999998</v>
      </c>
    </row>
    <row r="210" spans="2:18" x14ac:dyDescent="0.3">
      <c r="B210" s="194">
        <v>45356</v>
      </c>
      <c r="C210" s="202">
        <v>87.408000000000001</v>
      </c>
      <c r="D210" s="203">
        <v>4.9370000000000003</v>
      </c>
      <c r="E210" s="204">
        <v>94.991</v>
      </c>
      <c r="F210" s="205">
        <v>4.3239999999999998</v>
      </c>
      <c r="G210" s="204">
        <v>97.388000000000005</v>
      </c>
      <c r="H210" s="205">
        <v>0.53900000000000003</v>
      </c>
      <c r="I210" s="204">
        <v>81.8046875</v>
      </c>
      <c r="J210" s="205">
        <v>4.1630000000000003</v>
      </c>
      <c r="K210" s="206">
        <v>76.745000000000005</v>
      </c>
      <c r="L210" s="207">
        <v>92.358000000000004</v>
      </c>
      <c r="M210" s="208">
        <v>2053.6999999999998</v>
      </c>
      <c r="N210" s="208">
        <v>5078.7</v>
      </c>
      <c r="O210" s="207">
        <v>78.150000000000006</v>
      </c>
      <c r="P210" s="208">
        <v>150.05000000000001</v>
      </c>
      <c r="Q210" s="207">
        <v>0.92110000000000003</v>
      </c>
      <c r="R210" s="17">
        <v>0.78710000000000002</v>
      </c>
    </row>
    <row r="211" spans="2:18" x14ac:dyDescent="0.3">
      <c r="B211" s="194">
        <v>45355</v>
      </c>
      <c r="C211" s="202">
        <v>86.986000000000004</v>
      </c>
      <c r="D211" s="203">
        <v>5.0060000000000002</v>
      </c>
      <c r="E211" s="204">
        <v>94.772999999999996</v>
      </c>
      <c r="F211" s="205">
        <v>4.3860000000000001</v>
      </c>
      <c r="G211" s="204">
        <v>97.274000000000001</v>
      </c>
      <c r="H211" s="205">
        <v>0.55400000000000005</v>
      </c>
      <c r="I211" s="204">
        <v>81.4453125</v>
      </c>
      <c r="J211" s="205">
        <v>4.2240000000000002</v>
      </c>
      <c r="K211" s="206">
        <v>76.212000000000003</v>
      </c>
      <c r="L211" s="207">
        <v>91.695999999999998</v>
      </c>
      <c r="M211" s="208">
        <v>2074.3000000000002</v>
      </c>
      <c r="N211" s="208">
        <v>5131</v>
      </c>
      <c r="O211" s="207">
        <v>78.739999999999995</v>
      </c>
      <c r="P211" s="208">
        <v>150.53</v>
      </c>
      <c r="Q211" s="207">
        <v>0.92120000000000002</v>
      </c>
      <c r="R211" s="17">
        <v>0.78790000000000004</v>
      </c>
    </row>
    <row r="212" spans="2:18" x14ac:dyDescent="0.3">
      <c r="B212" s="194">
        <v>45352</v>
      </c>
      <c r="C212" s="202">
        <v>87.216999999999999</v>
      </c>
      <c r="D212" s="203">
        <v>4.9669999999999996</v>
      </c>
      <c r="E212" s="204">
        <v>94.905000000000001</v>
      </c>
      <c r="F212" s="205">
        <v>4.3470000000000004</v>
      </c>
      <c r="G212" s="204">
        <v>97.266000000000005</v>
      </c>
      <c r="H212" s="205">
        <v>0.55500000000000005</v>
      </c>
      <c r="I212" s="204">
        <v>81.625</v>
      </c>
      <c r="J212" s="205">
        <v>4.1920000000000002</v>
      </c>
      <c r="K212" s="206">
        <v>76.245999999999995</v>
      </c>
      <c r="L212" s="207">
        <v>91.155000000000001</v>
      </c>
      <c r="M212" s="208">
        <v>2076.4</v>
      </c>
      <c r="N212" s="208">
        <v>5137.1000000000004</v>
      </c>
      <c r="O212" s="207">
        <v>79.97</v>
      </c>
      <c r="P212" s="208">
        <v>150.12</v>
      </c>
      <c r="Q212" s="207">
        <v>0.92269999999999996</v>
      </c>
      <c r="R212" s="17">
        <v>0.79020000000000001</v>
      </c>
    </row>
    <row r="213" spans="2:18" x14ac:dyDescent="0.3">
      <c r="B213" s="194">
        <v>45351</v>
      </c>
      <c r="C213" s="202">
        <v>86.811000000000007</v>
      </c>
      <c r="D213" s="203">
        <v>5.0339999999999998</v>
      </c>
      <c r="E213" s="204">
        <v>94.576999999999998</v>
      </c>
      <c r="F213" s="205">
        <v>4.4420000000000002</v>
      </c>
      <c r="G213" s="204">
        <v>97.322999999999993</v>
      </c>
      <c r="H213" s="205">
        <v>0.54700000000000004</v>
      </c>
      <c r="I213" s="204">
        <v>81.1640625</v>
      </c>
      <c r="J213" s="205">
        <v>4.2690000000000001</v>
      </c>
      <c r="K213" s="206">
        <v>76.183999999999997</v>
      </c>
      <c r="L213" s="207">
        <v>91.468999999999994</v>
      </c>
      <c r="M213" s="208">
        <v>2054.8000000000002</v>
      </c>
      <c r="N213" s="208">
        <v>5096.3</v>
      </c>
      <c r="O213" s="207">
        <v>78.260000000000005</v>
      </c>
      <c r="P213" s="208">
        <v>149.97999999999999</v>
      </c>
      <c r="Q213" s="207">
        <v>0.92549999999999999</v>
      </c>
      <c r="R213" s="17">
        <v>0.79210000000000003</v>
      </c>
    </row>
    <row r="214" spans="2:18" x14ac:dyDescent="0.3">
      <c r="B214" s="194">
        <v>45350</v>
      </c>
      <c r="C214" s="202">
        <v>86.796999999999997</v>
      </c>
      <c r="D214" s="203">
        <v>5.0350000000000001</v>
      </c>
      <c r="E214" s="204">
        <v>94.555999999999997</v>
      </c>
      <c r="F214" s="205">
        <v>4.4450000000000003</v>
      </c>
      <c r="G214" s="204">
        <v>97.45</v>
      </c>
      <c r="H214" s="205">
        <v>0.53</v>
      </c>
      <c r="I214" s="204">
        <v>81.0703125</v>
      </c>
      <c r="J214" s="205">
        <v>4.2839999999999998</v>
      </c>
      <c r="K214" s="206">
        <v>75.870999999999995</v>
      </c>
      <c r="L214" s="207">
        <v>91.185000000000002</v>
      </c>
      <c r="M214" s="208">
        <v>2040.3</v>
      </c>
      <c r="N214" s="208">
        <v>5069.8</v>
      </c>
      <c r="O214" s="207">
        <v>78.540000000000006</v>
      </c>
      <c r="P214" s="208">
        <v>150.69</v>
      </c>
      <c r="Q214" s="207">
        <v>0.92269999999999996</v>
      </c>
      <c r="R214" s="17">
        <v>0.78979999999999995</v>
      </c>
    </row>
    <row r="215" spans="2:18" x14ac:dyDescent="0.3">
      <c r="B215" s="194">
        <v>45349</v>
      </c>
      <c r="C215" s="202">
        <v>86.635000000000005</v>
      </c>
      <c r="D215" s="203">
        <v>5.0609999999999999</v>
      </c>
      <c r="E215" s="204">
        <v>94.406000000000006</v>
      </c>
      <c r="F215" s="205">
        <v>4.4870000000000001</v>
      </c>
      <c r="G215" s="204">
        <v>97.472999999999999</v>
      </c>
      <c r="H215" s="205">
        <v>0.52700000000000002</v>
      </c>
      <c r="I215" s="204">
        <v>80.8359375</v>
      </c>
      <c r="J215" s="205">
        <v>4.3239999999999998</v>
      </c>
      <c r="K215" s="206">
        <v>75.837999999999994</v>
      </c>
      <c r="L215" s="207">
        <v>91.08</v>
      </c>
      <c r="M215" s="208">
        <v>2056.1</v>
      </c>
      <c r="N215" s="208">
        <v>5078.2</v>
      </c>
      <c r="O215" s="207">
        <v>78.87</v>
      </c>
      <c r="P215" s="208">
        <v>150.51</v>
      </c>
      <c r="Q215" s="207">
        <v>0.92220000000000002</v>
      </c>
      <c r="R215" s="17">
        <v>0.7883</v>
      </c>
    </row>
    <row r="216" spans="2:18" x14ac:dyDescent="0.3">
      <c r="B216" s="194">
        <v>45348</v>
      </c>
      <c r="C216" s="202">
        <v>86.75</v>
      </c>
      <c r="D216" s="203">
        <v>5.0410000000000004</v>
      </c>
      <c r="E216" s="204">
        <v>94.486000000000004</v>
      </c>
      <c r="F216" s="205">
        <v>4.4619999999999997</v>
      </c>
      <c r="G216" s="204">
        <v>97.471999999999994</v>
      </c>
      <c r="H216" s="205">
        <v>0.52700000000000002</v>
      </c>
      <c r="I216" s="204">
        <v>80.9296875</v>
      </c>
      <c r="J216" s="205">
        <v>4.306</v>
      </c>
      <c r="K216" s="206">
        <v>76.091999999999999</v>
      </c>
      <c r="L216" s="207">
        <v>91.138000000000005</v>
      </c>
      <c r="M216" s="208">
        <v>2029</v>
      </c>
      <c r="N216" s="208">
        <v>5069.5</v>
      </c>
      <c r="O216" s="207">
        <v>77.58</v>
      </c>
      <c r="P216" s="208">
        <v>150.69999999999999</v>
      </c>
      <c r="Q216" s="207">
        <v>0.92159999999999997</v>
      </c>
      <c r="R216" s="17">
        <v>0.7883</v>
      </c>
    </row>
    <row r="217" spans="2:18" x14ac:dyDescent="0.3">
      <c r="B217" s="194">
        <v>45345</v>
      </c>
      <c r="C217" s="202">
        <v>87.009</v>
      </c>
      <c r="D217" s="203">
        <v>4.9969999999999999</v>
      </c>
      <c r="E217" s="204">
        <v>94.641999999999996</v>
      </c>
      <c r="F217" s="205">
        <v>4.4160000000000004</v>
      </c>
      <c r="G217" s="204">
        <v>97.224000000000004</v>
      </c>
      <c r="H217" s="205">
        <v>0.56000000000000005</v>
      </c>
      <c r="I217" s="204">
        <v>81.1171875</v>
      </c>
      <c r="J217" s="205">
        <v>4.2729999999999997</v>
      </c>
      <c r="K217" s="206">
        <v>76.394000000000005</v>
      </c>
      <c r="L217" s="207">
        <v>91.766000000000005</v>
      </c>
      <c r="M217" s="208">
        <v>2016.7</v>
      </c>
      <c r="N217" s="208">
        <v>5088.8</v>
      </c>
      <c r="O217" s="207">
        <v>76.489999999999995</v>
      </c>
      <c r="P217" s="208">
        <v>150.51</v>
      </c>
      <c r="Q217" s="207">
        <v>0.92410000000000003</v>
      </c>
      <c r="R217" s="17">
        <v>0.78910000000000002</v>
      </c>
    </row>
    <row r="218" spans="2:18" x14ac:dyDescent="0.3">
      <c r="B218" s="194">
        <v>45344</v>
      </c>
      <c r="C218" s="202">
        <v>86.483000000000004</v>
      </c>
      <c r="D218" s="203">
        <v>5.0839999999999996</v>
      </c>
      <c r="E218" s="204">
        <v>94.551000000000002</v>
      </c>
      <c r="F218" s="205">
        <v>4.4409999999999998</v>
      </c>
      <c r="G218" s="204">
        <v>97.222999999999999</v>
      </c>
      <c r="H218" s="205">
        <v>0.56000000000000005</v>
      </c>
      <c r="I218" s="204">
        <v>80.703125</v>
      </c>
      <c r="J218" s="205">
        <v>4.3419999999999996</v>
      </c>
      <c r="K218" s="206">
        <v>75.971000000000004</v>
      </c>
      <c r="L218" s="207">
        <v>90.983000000000004</v>
      </c>
      <c r="M218" s="208">
        <v>2013.8</v>
      </c>
      <c r="N218" s="208">
        <v>5087</v>
      </c>
      <c r="O218" s="207">
        <v>78.61</v>
      </c>
      <c r="P218" s="208">
        <v>150.53</v>
      </c>
      <c r="Q218" s="207">
        <v>0.92400000000000004</v>
      </c>
      <c r="R218" s="17">
        <v>0.78990000000000005</v>
      </c>
    </row>
    <row r="219" spans="2:18" x14ac:dyDescent="0.3">
      <c r="B219" s="194">
        <v>45343</v>
      </c>
      <c r="C219" s="202">
        <v>86.55</v>
      </c>
      <c r="D219" s="203">
        <v>5.0709999999999997</v>
      </c>
      <c r="E219" s="204">
        <v>94.643000000000001</v>
      </c>
      <c r="F219" s="205">
        <v>4.4119999999999999</v>
      </c>
      <c r="G219" s="204">
        <v>97.188999999999993</v>
      </c>
      <c r="H219" s="205">
        <v>0.56399999999999995</v>
      </c>
      <c r="I219" s="204">
        <v>80.75</v>
      </c>
      <c r="J219" s="205">
        <v>4.3330000000000002</v>
      </c>
      <c r="K219" s="206">
        <v>76</v>
      </c>
      <c r="L219" s="207">
        <v>90.74</v>
      </c>
      <c r="M219" s="208">
        <v>1994.7</v>
      </c>
      <c r="N219" s="208">
        <v>4981.8</v>
      </c>
      <c r="O219" s="207">
        <v>77.91</v>
      </c>
      <c r="P219" s="208">
        <v>150.30000000000001</v>
      </c>
      <c r="Q219" s="207">
        <v>0.92430000000000001</v>
      </c>
      <c r="R219" s="17">
        <v>0.7913</v>
      </c>
    </row>
    <row r="220" spans="2:18" x14ac:dyDescent="0.3">
      <c r="B220" s="194">
        <v>45342</v>
      </c>
      <c r="C220" s="202">
        <v>86.828999999999994</v>
      </c>
      <c r="D220" s="203">
        <v>5.024</v>
      </c>
      <c r="E220" s="204">
        <v>94.771000000000001</v>
      </c>
      <c r="F220" s="205">
        <v>4.3730000000000002</v>
      </c>
      <c r="G220" s="204">
        <v>97.159000000000006</v>
      </c>
      <c r="H220" s="205">
        <v>0.56799999999999995</v>
      </c>
      <c r="I220" s="204">
        <v>80.9921875</v>
      </c>
      <c r="J220" s="205">
        <v>4.29</v>
      </c>
      <c r="K220" s="206">
        <v>76.317999999999998</v>
      </c>
      <c r="L220" s="207">
        <v>91.38</v>
      </c>
      <c r="M220" s="208">
        <v>2004.1</v>
      </c>
      <c r="N220" s="208">
        <v>4975.5</v>
      </c>
      <c r="O220" s="207">
        <v>78.180000000000007</v>
      </c>
      <c r="P220" s="208">
        <v>150.01</v>
      </c>
      <c r="Q220" s="207">
        <v>0.92530000000000001</v>
      </c>
      <c r="R220" s="17">
        <v>0.79220000000000002</v>
      </c>
    </row>
    <row r="221" spans="2:18" x14ac:dyDescent="0.3">
      <c r="B221" s="194">
        <v>45338</v>
      </c>
      <c r="C221" s="202">
        <v>86.662999999999997</v>
      </c>
      <c r="D221" s="203">
        <v>5.0510000000000002</v>
      </c>
      <c r="E221" s="204">
        <v>94.68</v>
      </c>
      <c r="F221" s="205">
        <v>4.399</v>
      </c>
      <c r="G221" s="204">
        <v>97.156999999999996</v>
      </c>
      <c r="H221" s="205">
        <v>0.56799999999999995</v>
      </c>
      <c r="I221" s="204">
        <v>80.9375</v>
      </c>
      <c r="J221" s="205">
        <v>4.298</v>
      </c>
      <c r="K221" s="206">
        <v>75.914000000000001</v>
      </c>
      <c r="L221" s="207">
        <v>91.210999999999999</v>
      </c>
      <c r="M221" s="208">
        <v>2032.7</v>
      </c>
      <c r="N221" s="208">
        <v>5005.6000000000004</v>
      </c>
      <c r="O221" s="207">
        <v>79.19</v>
      </c>
      <c r="P221" s="208">
        <v>150.21</v>
      </c>
      <c r="Q221" s="207">
        <v>0.92789999999999995</v>
      </c>
      <c r="R221" s="17">
        <v>0.79349999999999998</v>
      </c>
    </row>
    <row r="222" spans="2:18" x14ac:dyDescent="0.3">
      <c r="B222" s="194">
        <v>45337</v>
      </c>
      <c r="C222" s="202">
        <v>87.012</v>
      </c>
      <c r="D222" s="203">
        <v>4.992</v>
      </c>
      <c r="E222" s="204">
        <v>94.83</v>
      </c>
      <c r="F222" s="205">
        <v>4.3540000000000001</v>
      </c>
      <c r="G222" s="204">
        <v>97.191999999999993</v>
      </c>
      <c r="H222" s="205">
        <v>0.56299999999999994</v>
      </c>
      <c r="I222" s="204">
        <v>81.2265625</v>
      </c>
      <c r="J222" s="205">
        <v>4.2439999999999998</v>
      </c>
      <c r="K222" s="206">
        <v>76.2</v>
      </c>
      <c r="L222" s="207">
        <v>91.385999999999996</v>
      </c>
      <c r="M222" s="208">
        <v>2061.5</v>
      </c>
      <c r="N222" s="208">
        <v>5029.7</v>
      </c>
      <c r="O222" s="207">
        <v>78.03</v>
      </c>
      <c r="P222" s="208">
        <v>149.93</v>
      </c>
      <c r="Q222" s="207">
        <v>0.92830000000000001</v>
      </c>
      <c r="R222" s="17">
        <v>0.79369999999999996</v>
      </c>
    </row>
    <row r="223" spans="2:18" x14ac:dyDescent="0.3">
      <c r="B223" s="194">
        <v>45336</v>
      </c>
      <c r="C223" s="202">
        <v>86.721000000000004</v>
      </c>
      <c r="D223" s="203">
        <v>5.0389999999999997</v>
      </c>
      <c r="E223" s="204">
        <v>94.694000000000003</v>
      </c>
      <c r="F223" s="205">
        <v>4.3899999999999997</v>
      </c>
      <c r="G223" s="204">
        <v>97.003</v>
      </c>
      <c r="H223" s="205">
        <v>0.58799999999999997</v>
      </c>
      <c r="I223" s="204">
        <v>81.0703125</v>
      </c>
      <c r="J223" s="205">
        <v>4.2699999999999996</v>
      </c>
      <c r="K223" s="206">
        <v>76.221000000000004</v>
      </c>
      <c r="L223" s="207">
        <v>91.399000000000001</v>
      </c>
      <c r="M223" s="208">
        <v>2012.1</v>
      </c>
      <c r="N223" s="208">
        <v>5000.6000000000004</v>
      </c>
      <c r="O223" s="207">
        <v>76.64</v>
      </c>
      <c r="P223" s="208">
        <v>150.58000000000001</v>
      </c>
      <c r="Q223" s="207">
        <v>0.93220000000000003</v>
      </c>
      <c r="R223" s="17">
        <v>0.79579999999999995</v>
      </c>
    </row>
    <row r="224" spans="2:18" x14ac:dyDescent="0.3">
      <c r="B224" s="194">
        <v>45335</v>
      </c>
      <c r="C224" s="202">
        <v>86.358999999999995</v>
      </c>
      <c r="D224" s="203">
        <v>5.0979999999999999</v>
      </c>
      <c r="E224" s="204">
        <v>94.379000000000005</v>
      </c>
      <c r="F224" s="205">
        <v>4.4800000000000004</v>
      </c>
      <c r="G224" s="204">
        <v>97.234999999999999</v>
      </c>
      <c r="H224" s="205">
        <v>0.55700000000000005</v>
      </c>
      <c r="I224" s="204">
        <v>80.703125</v>
      </c>
      <c r="J224" s="205">
        <v>4.3330000000000002</v>
      </c>
      <c r="K224" s="206">
        <v>75.659000000000006</v>
      </c>
      <c r="L224" s="207">
        <v>90.774000000000001</v>
      </c>
      <c r="M224" s="208">
        <v>1964.2</v>
      </c>
      <c r="N224" s="208">
        <v>4953.2</v>
      </c>
      <c r="O224" s="207">
        <v>77.87</v>
      </c>
      <c r="P224" s="208">
        <v>150.80000000000001</v>
      </c>
      <c r="Q224" s="207">
        <v>0.93379999999999996</v>
      </c>
      <c r="R224" s="17">
        <v>0.79410000000000003</v>
      </c>
    </row>
    <row r="225" spans="2:18" x14ac:dyDescent="0.3">
      <c r="B225" s="194">
        <v>45334</v>
      </c>
      <c r="C225" s="202">
        <v>87.471000000000004</v>
      </c>
      <c r="D225" s="203">
        <v>4.9130000000000003</v>
      </c>
      <c r="E225" s="204">
        <v>95.08</v>
      </c>
      <c r="F225" s="205">
        <v>4.2759999999999998</v>
      </c>
      <c r="G225" s="204">
        <v>97.265000000000001</v>
      </c>
      <c r="H225" s="205">
        <v>0.55300000000000005</v>
      </c>
      <c r="I225" s="204">
        <v>81.5703125</v>
      </c>
      <c r="J225" s="205">
        <v>4.1829999999999998</v>
      </c>
      <c r="K225" s="206">
        <v>76.161000000000001</v>
      </c>
      <c r="L225" s="207">
        <v>91.024000000000001</v>
      </c>
      <c r="M225" s="208">
        <v>2045.3</v>
      </c>
      <c r="N225" s="208">
        <v>5021.8</v>
      </c>
      <c r="O225" s="207">
        <v>76.92</v>
      </c>
      <c r="P225" s="208">
        <v>149.35</v>
      </c>
      <c r="Q225" s="207">
        <v>0.9284</v>
      </c>
      <c r="R225" s="17">
        <v>0.79190000000000005</v>
      </c>
    </row>
    <row r="226" spans="2:18" x14ac:dyDescent="0.3">
      <c r="B226" s="194">
        <v>45331</v>
      </c>
      <c r="C226" s="202">
        <v>87.459000000000003</v>
      </c>
      <c r="D226" s="203">
        <v>4.9139999999999997</v>
      </c>
      <c r="E226" s="204">
        <v>95.066999999999993</v>
      </c>
      <c r="F226" s="205">
        <v>4.2789999999999999</v>
      </c>
      <c r="G226" s="204">
        <v>97.263999999999996</v>
      </c>
      <c r="H226" s="205">
        <v>0.55300000000000005</v>
      </c>
      <c r="I226" s="204">
        <v>81.5703125</v>
      </c>
      <c r="J226" s="205">
        <v>4.1820000000000004</v>
      </c>
      <c r="K226" s="206">
        <v>76.001000000000005</v>
      </c>
      <c r="L226" s="207">
        <v>90.606999999999999</v>
      </c>
      <c r="M226" s="208">
        <v>2010</v>
      </c>
      <c r="N226" s="208">
        <v>5026.6000000000004</v>
      </c>
      <c r="O226" s="207">
        <v>76.84</v>
      </c>
      <c r="P226" s="208">
        <v>149.29</v>
      </c>
      <c r="Q226" s="207">
        <v>0.92730000000000001</v>
      </c>
      <c r="R226" s="17">
        <v>0.79190000000000005</v>
      </c>
    </row>
    <row r="227" spans="2:18" x14ac:dyDescent="0.3">
      <c r="B227" s="194">
        <v>45330</v>
      </c>
      <c r="C227" s="202">
        <v>87.616</v>
      </c>
      <c r="D227" s="203">
        <v>4.8879999999999999</v>
      </c>
      <c r="E227" s="204">
        <v>95.159000000000006</v>
      </c>
      <c r="F227" s="205">
        <v>4.2519999999999998</v>
      </c>
      <c r="G227" s="204">
        <v>97.397000000000006</v>
      </c>
      <c r="H227" s="205">
        <v>0.53500000000000003</v>
      </c>
      <c r="I227" s="204">
        <v>81.7109375</v>
      </c>
      <c r="J227" s="205">
        <v>4.1550000000000002</v>
      </c>
      <c r="K227" s="206">
        <v>76.185000000000002</v>
      </c>
      <c r="L227" s="207">
        <v>90.876000000000005</v>
      </c>
      <c r="M227" s="208">
        <v>1979.7</v>
      </c>
      <c r="N227" s="208">
        <v>4997.8999999999996</v>
      </c>
      <c r="O227" s="207">
        <v>76.22</v>
      </c>
      <c r="P227" s="208">
        <v>149.32</v>
      </c>
      <c r="Q227" s="207">
        <v>0.92779999999999996</v>
      </c>
      <c r="R227" s="17">
        <v>0.79259999999999997</v>
      </c>
    </row>
    <row r="228" spans="2:18" x14ac:dyDescent="0.3">
      <c r="B228" s="194">
        <v>45329</v>
      </c>
      <c r="C228" s="202">
        <v>87.965999999999994</v>
      </c>
      <c r="D228" s="203">
        <v>4.8289999999999997</v>
      </c>
      <c r="E228" s="204">
        <v>95.186999999999998</v>
      </c>
      <c r="F228" s="205">
        <v>4.2409999999999997</v>
      </c>
      <c r="G228" s="204">
        <v>97.328000000000003</v>
      </c>
      <c r="H228" s="205">
        <v>0.54400000000000004</v>
      </c>
      <c r="I228" s="204">
        <v>81.9375</v>
      </c>
      <c r="J228" s="205">
        <v>4.1159999999999997</v>
      </c>
      <c r="K228" s="206">
        <v>76.525999999999996</v>
      </c>
      <c r="L228" s="207">
        <v>91.168999999999997</v>
      </c>
      <c r="M228" s="208">
        <v>1950.4</v>
      </c>
      <c r="N228" s="208">
        <v>4995.1000000000004</v>
      </c>
      <c r="O228" s="207">
        <v>73.86</v>
      </c>
      <c r="P228" s="208">
        <v>148.18</v>
      </c>
      <c r="Q228" s="207">
        <v>0.9284</v>
      </c>
      <c r="R228" s="17">
        <v>0.79200000000000004</v>
      </c>
    </row>
    <row r="229" spans="2:18" x14ac:dyDescent="0.3">
      <c r="B229" s="194">
        <v>45328</v>
      </c>
      <c r="C229" s="202">
        <v>87.938000000000002</v>
      </c>
      <c r="D229" s="203">
        <v>4.8330000000000002</v>
      </c>
      <c r="E229" s="204">
        <v>95.381</v>
      </c>
      <c r="F229" s="205">
        <v>4.1849999999999996</v>
      </c>
      <c r="G229" s="204">
        <v>97.296999999999997</v>
      </c>
      <c r="H229" s="205">
        <v>0.54800000000000004</v>
      </c>
      <c r="I229" s="204">
        <v>82.078125</v>
      </c>
      <c r="J229" s="205">
        <v>4.0910000000000002</v>
      </c>
      <c r="K229" s="206">
        <v>76.751000000000005</v>
      </c>
      <c r="L229" s="207">
        <v>91.403999999999996</v>
      </c>
      <c r="M229" s="208">
        <v>1953.6</v>
      </c>
      <c r="N229" s="208">
        <v>4954.2</v>
      </c>
      <c r="O229" s="207">
        <v>73.31</v>
      </c>
      <c r="P229" s="208">
        <v>147.94</v>
      </c>
      <c r="Q229" s="207">
        <v>0.92979999999999996</v>
      </c>
      <c r="R229" s="17">
        <v>0.79379999999999995</v>
      </c>
    </row>
    <row r="230" spans="2:18" x14ac:dyDescent="0.3">
      <c r="B230" s="194">
        <v>45327</v>
      </c>
      <c r="C230" s="202">
        <v>87.656000000000006</v>
      </c>
      <c r="D230" s="203">
        <v>4.8780000000000001</v>
      </c>
      <c r="E230" s="204">
        <v>95.067999999999998</v>
      </c>
      <c r="F230" s="205">
        <v>4.2729999999999997</v>
      </c>
      <c r="G230" s="204">
        <v>97.25</v>
      </c>
      <c r="H230" s="205">
        <v>0.55400000000000005</v>
      </c>
      <c r="I230" s="204">
        <v>81.703125</v>
      </c>
      <c r="J230" s="205">
        <v>4.1529999999999996</v>
      </c>
      <c r="K230" s="206">
        <v>76.462999999999994</v>
      </c>
      <c r="L230" s="207">
        <v>91.206000000000003</v>
      </c>
      <c r="M230" s="208">
        <v>1937.2</v>
      </c>
      <c r="N230" s="208">
        <v>4942.8</v>
      </c>
      <c r="O230" s="207">
        <v>72.78</v>
      </c>
      <c r="P230" s="208">
        <v>148.68</v>
      </c>
      <c r="Q230" s="207">
        <v>0.93089999999999995</v>
      </c>
      <c r="R230" s="17">
        <v>0.79769999999999996</v>
      </c>
    </row>
    <row r="231" spans="2:18" x14ac:dyDescent="0.3">
      <c r="B231" s="194">
        <v>45324</v>
      </c>
      <c r="C231" s="202">
        <v>88.525999999999996</v>
      </c>
      <c r="D231" s="203">
        <v>4.7359999999999998</v>
      </c>
      <c r="E231" s="204">
        <v>95.418000000000006</v>
      </c>
      <c r="F231" s="205">
        <v>4.1719999999999997</v>
      </c>
      <c r="G231" s="204">
        <v>97.644000000000005</v>
      </c>
      <c r="H231" s="205">
        <v>0.502</v>
      </c>
      <c r="I231" s="204">
        <v>82.5390625</v>
      </c>
      <c r="J231" s="205">
        <v>4.0110000000000001</v>
      </c>
      <c r="K231" s="206">
        <v>76.956000000000003</v>
      </c>
      <c r="L231" s="207">
        <v>91.68</v>
      </c>
      <c r="M231" s="208">
        <v>1962.7</v>
      </c>
      <c r="N231" s="208">
        <v>4958.6000000000004</v>
      </c>
      <c r="O231" s="207">
        <v>72.28</v>
      </c>
      <c r="P231" s="208">
        <v>148.38</v>
      </c>
      <c r="Q231" s="207">
        <v>0.92689999999999995</v>
      </c>
      <c r="R231" s="17">
        <v>0.79169999999999996</v>
      </c>
    </row>
    <row r="232" spans="2:18" x14ac:dyDescent="0.3">
      <c r="B232" s="194">
        <v>45323</v>
      </c>
      <c r="C232" s="202">
        <v>89.301000000000002</v>
      </c>
      <c r="D232" s="203">
        <v>4.6100000000000003</v>
      </c>
      <c r="E232" s="204">
        <v>95.948999999999998</v>
      </c>
      <c r="F232" s="205">
        <v>4.0209999999999999</v>
      </c>
      <c r="G232" s="204">
        <v>97.459000000000003</v>
      </c>
      <c r="H232" s="205">
        <v>0.52600000000000002</v>
      </c>
      <c r="I232" s="204">
        <v>83.453125</v>
      </c>
      <c r="J232" s="205">
        <v>3.8559999999999999</v>
      </c>
      <c r="K232" s="206">
        <v>77.912000000000006</v>
      </c>
      <c r="L232" s="207">
        <v>92.313999999999993</v>
      </c>
      <c r="M232" s="208">
        <v>1974.4</v>
      </c>
      <c r="N232" s="208">
        <v>4906.2</v>
      </c>
      <c r="O232" s="207">
        <v>73.819999999999993</v>
      </c>
      <c r="P232" s="208">
        <v>146.43</v>
      </c>
      <c r="Q232" s="207">
        <v>0.91979999999999995</v>
      </c>
      <c r="R232" s="17">
        <v>0.78469999999999995</v>
      </c>
    </row>
    <row r="233" spans="2:18" x14ac:dyDescent="0.3">
      <c r="B233" s="194">
        <v>45322</v>
      </c>
      <c r="C233" s="202">
        <v>89.061999999999998</v>
      </c>
      <c r="D233" s="203">
        <v>4.6470000000000002</v>
      </c>
      <c r="E233" s="204">
        <v>95.769000000000005</v>
      </c>
      <c r="F233" s="205">
        <v>4.069</v>
      </c>
      <c r="G233" s="204">
        <v>97.207999999999998</v>
      </c>
      <c r="H233" s="205">
        <v>0.55900000000000005</v>
      </c>
      <c r="I233" s="204">
        <v>83.2734375</v>
      </c>
      <c r="J233" s="205">
        <v>3.8849999999999998</v>
      </c>
      <c r="K233" s="206">
        <v>77.620999999999995</v>
      </c>
      <c r="L233" s="207">
        <v>92.286000000000001</v>
      </c>
      <c r="M233" s="208">
        <v>1947.3</v>
      </c>
      <c r="N233" s="208">
        <v>4845.7</v>
      </c>
      <c r="O233" s="207">
        <v>75.849999999999994</v>
      </c>
      <c r="P233" s="208">
        <v>146.91999999999999</v>
      </c>
      <c r="Q233" s="207">
        <v>0.9244</v>
      </c>
      <c r="R233" s="17">
        <v>0.78810000000000002</v>
      </c>
    </row>
    <row r="234" spans="2:18" x14ac:dyDescent="0.3">
      <c r="B234" s="194">
        <v>45321</v>
      </c>
      <c r="C234" s="202">
        <v>88.679000000000002</v>
      </c>
      <c r="D234" s="203">
        <v>4.7080000000000002</v>
      </c>
      <c r="E234" s="204">
        <v>95.537999999999997</v>
      </c>
      <c r="F234" s="205">
        <v>4.1340000000000003</v>
      </c>
      <c r="G234" s="204">
        <v>97.305999999999997</v>
      </c>
      <c r="H234" s="205">
        <v>0.54600000000000004</v>
      </c>
      <c r="I234" s="204">
        <v>82.5234375</v>
      </c>
      <c r="J234" s="205">
        <v>4.0090000000000003</v>
      </c>
      <c r="K234" s="206">
        <v>77</v>
      </c>
      <c r="L234" s="207">
        <v>91.792000000000002</v>
      </c>
      <c r="M234" s="208">
        <v>1996.2</v>
      </c>
      <c r="N234" s="208">
        <v>4925</v>
      </c>
      <c r="O234" s="207">
        <v>77.819999999999993</v>
      </c>
      <c r="P234" s="208">
        <v>147.61000000000001</v>
      </c>
      <c r="Q234" s="207">
        <v>0.92200000000000004</v>
      </c>
      <c r="R234" s="17">
        <v>0.78739999999999999</v>
      </c>
    </row>
    <row r="235" spans="2:18" x14ac:dyDescent="0.3">
      <c r="B235" s="194">
        <v>45320</v>
      </c>
      <c r="C235" s="202">
        <v>88.495000000000005</v>
      </c>
      <c r="D235" s="203">
        <v>4.7380000000000004</v>
      </c>
      <c r="E235" s="204">
        <v>95.483000000000004</v>
      </c>
      <c r="F235" s="205">
        <v>4.1500000000000004</v>
      </c>
      <c r="G235" s="204">
        <v>97.236999999999995</v>
      </c>
      <c r="H235" s="205">
        <v>0.55500000000000005</v>
      </c>
      <c r="I235" s="204">
        <v>82.3046875</v>
      </c>
      <c r="J235" s="205">
        <v>4.0449999999999999</v>
      </c>
      <c r="K235" s="206">
        <v>77.165999999999997</v>
      </c>
      <c r="L235" s="207">
        <v>92.245000000000005</v>
      </c>
      <c r="M235" s="208">
        <v>2011.4</v>
      </c>
      <c r="N235" s="208">
        <v>4927.8999999999996</v>
      </c>
      <c r="O235" s="207">
        <v>76.78</v>
      </c>
      <c r="P235" s="208">
        <v>147.5</v>
      </c>
      <c r="Q235" s="207">
        <v>0.92310000000000003</v>
      </c>
      <c r="R235" s="17">
        <v>0.78690000000000004</v>
      </c>
    </row>
    <row r="236" spans="2:18" x14ac:dyDescent="0.3">
      <c r="B236" s="194">
        <v>45317</v>
      </c>
      <c r="C236" s="202">
        <v>88.155000000000001</v>
      </c>
      <c r="D236" s="203">
        <v>4.7930000000000001</v>
      </c>
      <c r="E236" s="204">
        <v>95.323999999999998</v>
      </c>
      <c r="F236" s="205">
        <v>4.194</v>
      </c>
      <c r="G236" s="204">
        <v>97.289000000000001</v>
      </c>
      <c r="H236" s="205">
        <v>0.54800000000000004</v>
      </c>
      <c r="I236" s="204">
        <v>81.8828125</v>
      </c>
      <c r="J236" s="205">
        <v>4.1159999999999997</v>
      </c>
      <c r="K236" s="206">
        <v>76.66</v>
      </c>
      <c r="L236" s="207">
        <v>91.614000000000004</v>
      </c>
      <c r="M236" s="208">
        <v>1978.3</v>
      </c>
      <c r="N236" s="208">
        <v>4891</v>
      </c>
      <c r="O236" s="207">
        <v>78.010000000000005</v>
      </c>
      <c r="P236" s="208">
        <v>148.15</v>
      </c>
      <c r="Q236" s="207">
        <v>0.9214</v>
      </c>
      <c r="R236" s="17">
        <v>0.78720000000000001</v>
      </c>
    </row>
    <row r="237" spans="2:18" x14ac:dyDescent="0.3">
      <c r="B237" s="194">
        <v>45316</v>
      </c>
      <c r="C237" s="202">
        <v>88.215000000000003</v>
      </c>
      <c r="D237" s="203">
        <v>4.782</v>
      </c>
      <c r="E237" s="204">
        <v>95.418999999999997</v>
      </c>
      <c r="F237" s="205">
        <v>4.1660000000000004</v>
      </c>
      <c r="G237" s="204">
        <v>97.006</v>
      </c>
      <c r="H237" s="205">
        <v>0.58499999999999996</v>
      </c>
      <c r="I237" s="204">
        <v>82.0078125</v>
      </c>
      <c r="J237" s="205">
        <v>4.0919999999999996</v>
      </c>
      <c r="K237" s="206">
        <v>76.539000000000001</v>
      </c>
      <c r="L237" s="207">
        <v>91.569000000000003</v>
      </c>
      <c r="M237" s="208">
        <v>1975.9</v>
      </c>
      <c r="N237" s="208">
        <v>4894.2</v>
      </c>
      <c r="O237" s="207">
        <v>77.36</v>
      </c>
      <c r="P237" s="208">
        <v>147.66</v>
      </c>
      <c r="Q237" s="207">
        <v>0.92200000000000004</v>
      </c>
      <c r="R237" s="17">
        <v>0.78690000000000004</v>
      </c>
    </row>
    <row r="238" spans="2:18" x14ac:dyDescent="0.3">
      <c r="B238" s="194">
        <v>45315</v>
      </c>
      <c r="C238" s="202">
        <v>87.831999999999994</v>
      </c>
      <c r="D238" s="203">
        <v>4.843</v>
      </c>
      <c r="E238" s="204">
        <v>95.081000000000003</v>
      </c>
      <c r="F238" s="205">
        <v>4.26</v>
      </c>
      <c r="G238" s="204">
        <v>97.179000000000002</v>
      </c>
      <c r="H238" s="205">
        <v>0.56200000000000006</v>
      </c>
      <c r="I238" s="204">
        <v>81.640625</v>
      </c>
      <c r="J238" s="205">
        <v>4.1529999999999996</v>
      </c>
      <c r="K238" s="206">
        <v>76.385000000000005</v>
      </c>
      <c r="L238" s="207">
        <v>91.006</v>
      </c>
      <c r="M238" s="208">
        <v>1961.9</v>
      </c>
      <c r="N238" s="208">
        <v>4868.6000000000004</v>
      </c>
      <c r="O238" s="207">
        <v>75.09</v>
      </c>
      <c r="P238" s="208">
        <v>147.51</v>
      </c>
      <c r="Q238" s="207">
        <v>0.91869999999999996</v>
      </c>
      <c r="R238" s="17">
        <v>0.78580000000000005</v>
      </c>
    </row>
    <row r="239" spans="2:18" x14ac:dyDescent="0.3">
      <c r="B239" s="194">
        <v>45314</v>
      </c>
      <c r="C239" s="202">
        <v>88.073999999999998</v>
      </c>
      <c r="D239" s="203">
        <v>4.8029999999999999</v>
      </c>
      <c r="E239" s="204">
        <v>95.234999999999999</v>
      </c>
      <c r="F239" s="205">
        <v>4.2149999999999999</v>
      </c>
      <c r="G239" s="204">
        <v>97.581000000000003</v>
      </c>
      <c r="H239" s="205">
        <v>0.50900000000000001</v>
      </c>
      <c r="I239" s="204">
        <v>81.8984375</v>
      </c>
      <c r="J239" s="205">
        <v>4.1079999999999997</v>
      </c>
      <c r="K239" s="206">
        <v>76.540000000000006</v>
      </c>
      <c r="L239" s="207">
        <v>90.882000000000005</v>
      </c>
      <c r="M239" s="208">
        <v>1976.3</v>
      </c>
      <c r="N239" s="208">
        <v>4864.6000000000004</v>
      </c>
      <c r="O239" s="207">
        <v>74.37</v>
      </c>
      <c r="P239" s="208">
        <v>148.35</v>
      </c>
      <c r="Q239" s="207">
        <v>0.92130000000000001</v>
      </c>
      <c r="R239" s="17">
        <v>0.78820000000000001</v>
      </c>
    </row>
    <row r="240" spans="2:18" x14ac:dyDescent="0.3">
      <c r="B240" s="194">
        <v>45313</v>
      </c>
      <c r="C240" s="202">
        <v>88.153000000000006</v>
      </c>
      <c r="D240" s="203">
        <v>4.79</v>
      </c>
      <c r="E240" s="204">
        <v>95.203999999999994</v>
      </c>
      <c r="F240" s="205">
        <v>4.2229999999999999</v>
      </c>
      <c r="G240" s="204">
        <v>97.688000000000002</v>
      </c>
      <c r="H240" s="205">
        <v>0.495</v>
      </c>
      <c r="I240" s="204">
        <v>82.0234375</v>
      </c>
      <c r="J240" s="205">
        <v>4.0860000000000003</v>
      </c>
      <c r="K240" s="206">
        <v>77</v>
      </c>
      <c r="L240" s="207">
        <v>91.41</v>
      </c>
      <c r="M240" s="208">
        <v>1983.4</v>
      </c>
      <c r="N240" s="208">
        <v>4850.3999999999996</v>
      </c>
      <c r="O240" s="207">
        <v>75.19</v>
      </c>
      <c r="P240" s="208">
        <v>148.1</v>
      </c>
      <c r="Q240" s="207">
        <v>0.91890000000000005</v>
      </c>
      <c r="R240" s="17">
        <v>0.78680000000000005</v>
      </c>
    </row>
    <row r="241" spans="2:18" x14ac:dyDescent="0.3">
      <c r="B241" s="194">
        <v>45310</v>
      </c>
      <c r="C241" s="202">
        <v>88.043000000000006</v>
      </c>
      <c r="D241" s="203">
        <v>4.8070000000000004</v>
      </c>
      <c r="E241" s="204">
        <v>95.058000000000007</v>
      </c>
      <c r="F241" s="205">
        <v>4.2640000000000002</v>
      </c>
      <c r="G241" s="204">
        <v>97.587000000000003</v>
      </c>
      <c r="H241" s="205">
        <v>0.50800000000000001</v>
      </c>
      <c r="I241" s="204">
        <v>81.890625</v>
      </c>
      <c r="J241" s="205">
        <v>4.1079999999999997</v>
      </c>
      <c r="K241" s="206">
        <v>76.870999999999995</v>
      </c>
      <c r="L241" s="207">
        <v>91.093999999999994</v>
      </c>
      <c r="M241" s="208">
        <v>1944.4</v>
      </c>
      <c r="N241" s="208">
        <v>4839.8</v>
      </c>
      <c r="O241" s="207">
        <v>73.41</v>
      </c>
      <c r="P241" s="208">
        <v>148.12</v>
      </c>
      <c r="Q241" s="207">
        <v>0.91759999999999997</v>
      </c>
      <c r="R241" s="17">
        <v>0.78720000000000001</v>
      </c>
    </row>
    <row r="242" spans="2:18" x14ac:dyDescent="0.3">
      <c r="B242" s="194">
        <v>45309</v>
      </c>
      <c r="C242" s="202">
        <v>87.986999999999995</v>
      </c>
      <c r="D242" s="203">
        <v>4.8159999999999998</v>
      </c>
      <c r="E242" s="204">
        <v>95.091999999999999</v>
      </c>
      <c r="F242" s="205">
        <v>4.2530000000000001</v>
      </c>
      <c r="G242" s="204">
        <v>97.653999999999996</v>
      </c>
      <c r="H242" s="205">
        <v>0.499</v>
      </c>
      <c r="I242" s="204">
        <v>81.7734375</v>
      </c>
      <c r="J242" s="205">
        <v>4.125</v>
      </c>
      <c r="K242" s="206">
        <v>76.846000000000004</v>
      </c>
      <c r="L242" s="207">
        <v>90.816000000000003</v>
      </c>
      <c r="M242" s="208">
        <v>1923.7</v>
      </c>
      <c r="N242" s="208">
        <v>4780.8999999999996</v>
      </c>
      <c r="O242" s="207">
        <v>74.08</v>
      </c>
      <c r="P242" s="208">
        <v>148.16</v>
      </c>
      <c r="Q242" s="207">
        <v>0.9194</v>
      </c>
      <c r="R242" s="17">
        <v>0.78700000000000003</v>
      </c>
    </row>
    <row r="243" spans="2:18" x14ac:dyDescent="0.3">
      <c r="B243" s="194">
        <v>45308</v>
      </c>
      <c r="C243" s="202">
        <v>88.25</v>
      </c>
      <c r="D243" s="203">
        <v>4.7709999999999999</v>
      </c>
      <c r="E243" s="204">
        <v>95.201999999999998</v>
      </c>
      <c r="F243" s="205">
        <v>4.22</v>
      </c>
      <c r="G243" s="204">
        <v>98.061000000000007</v>
      </c>
      <c r="H243" s="205">
        <v>0.44600000000000001</v>
      </c>
      <c r="I243" s="204">
        <v>81.96875</v>
      </c>
      <c r="J243" s="205">
        <v>4.0910000000000002</v>
      </c>
      <c r="K243" s="206">
        <v>76.498000000000005</v>
      </c>
      <c r="L243" s="207">
        <v>90.870999999999995</v>
      </c>
      <c r="M243" s="208">
        <v>1913.2</v>
      </c>
      <c r="N243" s="208">
        <v>4739.2</v>
      </c>
      <c r="O243" s="207">
        <v>72.56</v>
      </c>
      <c r="P243" s="208">
        <v>148.16</v>
      </c>
      <c r="Q243" s="207">
        <v>0.91890000000000005</v>
      </c>
      <c r="R243" s="17">
        <v>0.78890000000000005</v>
      </c>
    </row>
    <row r="244" spans="2:18" x14ac:dyDescent="0.3">
      <c r="B244" s="194">
        <v>45307</v>
      </c>
      <c r="C244" s="202">
        <v>88.656000000000006</v>
      </c>
      <c r="D244" s="203">
        <v>4.7050000000000001</v>
      </c>
      <c r="E244" s="204">
        <v>95.620999999999995</v>
      </c>
      <c r="F244" s="205">
        <v>4.0999999999999996</v>
      </c>
      <c r="G244" s="204">
        <v>98.206999999999994</v>
      </c>
      <c r="H244" s="205">
        <v>0.42699999999999999</v>
      </c>
      <c r="I244" s="204">
        <v>82.3125</v>
      </c>
      <c r="J244" s="205">
        <v>4.032</v>
      </c>
      <c r="K244" s="206">
        <v>77.600999999999999</v>
      </c>
      <c r="L244" s="207">
        <v>91.557000000000002</v>
      </c>
      <c r="M244" s="208">
        <v>1927.3</v>
      </c>
      <c r="N244" s="208">
        <v>4766</v>
      </c>
      <c r="O244" s="207">
        <v>72.400000000000006</v>
      </c>
      <c r="P244" s="208">
        <v>147.19</v>
      </c>
      <c r="Q244" s="207">
        <v>0.91949999999999998</v>
      </c>
      <c r="R244" s="17">
        <v>0.7913</v>
      </c>
    </row>
    <row r="245" spans="2:18" x14ac:dyDescent="0.3">
      <c r="B245" s="194">
        <v>45303</v>
      </c>
      <c r="C245" s="202">
        <v>89.456000000000003</v>
      </c>
      <c r="D245" s="203">
        <v>4.5759999999999996</v>
      </c>
      <c r="E245" s="204">
        <v>95.965000000000003</v>
      </c>
      <c r="F245" s="205">
        <v>4.0030000000000001</v>
      </c>
      <c r="G245" s="204">
        <v>98.152000000000001</v>
      </c>
      <c r="H245" s="205">
        <v>0.434</v>
      </c>
      <c r="I245" s="204">
        <v>83.0078125</v>
      </c>
      <c r="J245" s="205">
        <v>3.9159999999999999</v>
      </c>
      <c r="K245" s="206">
        <v>77.603999999999999</v>
      </c>
      <c r="L245" s="207">
        <v>92.162999999999997</v>
      </c>
      <c r="M245" s="208">
        <v>1951</v>
      </c>
      <c r="N245" s="208">
        <v>4783.8</v>
      </c>
      <c r="O245" s="207">
        <v>72.680000000000007</v>
      </c>
      <c r="P245" s="208">
        <v>144.88</v>
      </c>
      <c r="Q245" s="207">
        <v>0.91320000000000001</v>
      </c>
      <c r="R245" s="17">
        <v>0.78410000000000002</v>
      </c>
    </row>
    <row r="246" spans="2:18" x14ac:dyDescent="0.3">
      <c r="B246" s="194">
        <v>45302</v>
      </c>
      <c r="C246" s="202">
        <v>89.254000000000005</v>
      </c>
      <c r="D246" s="203">
        <v>4.6079999999999997</v>
      </c>
      <c r="E246" s="204">
        <v>95.778999999999996</v>
      </c>
      <c r="F246" s="205">
        <v>4.0540000000000003</v>
      </c>
      <c r="G246" s="204">
        <v>98.042000000000002</v>
      </c>
      <c r="H246" s="205">
        <v>0.44800000000000001</v>
      </c>
      <c r="I246" s="204">
        <v>82.7890625</v>
      </c>
      <c r="J246" s="205">
        <v>3.9489999999999998</v>
      </c>
      <c r="K246" s="206">
        <v>77.251999999999995</v>
      </c>
      <c r="L246" s="207">
        <v>91.614999999999995</v>
      </c>
      <c r="M246" s="208">
        <v>1955.5</v>
      </c>
      <c r="N246" s="208">
        <v>4780.2</v>
      </c>
      <c r="O246" s="207">
        <v>72.02</v>
      </c>
      <c r="P246" s="208">
        <v>145.29</v>
      </c>
      <c r="Q246" s="207">
        <v>0.91139999999999999</v>
      </c>
      <c r="R246" s="17">
        <v>0.78369999999999995</v>
      </c>
    </row>
    <row r="247" spans="2:18" x14ac:dyDescent="0.3">
      <c r="B247" s="194">
        <v>45301</v>
      </c>
      <c r="C247" s="202">
        <v>88.769000000000005</v>
      </c>
      <c r="D247" s="203">
        <v>4.6840000000000002</v>
      </c>
      <c r="E247" s="204">
        <v>95.402000000000001</v>
      </c>
      <c r="F247" s="205">
        <v>4.157</v>
      </c>
      <c r="G247" s="204">
        <v>97.917000000000002</v>
      </c>
      <c r="H247" s="205">
        <v>0.46400000000000002</v>
      </c>
      <c r="I247" s="204">
        <v>82.3515625</v>
      </c>
      <c r="J247" s="205">
        <v>4.0209999999999999</v>
      </c>
      <c r="K247" s="206">
        <v>77.358000000000004</v>
      </c>
      <c r="L247" s="207">
        <v>91.343000000000004</v>
      </c>
      <c r="M247" s="208">
        <v>1970.3</v>
      </c>
      <c r="N247" s="208">
        <v>4783.5</v>
      </c>
      <c r="O247" s="207">
        <v>71.37</v>
      </c>
      <c r="P247" s="208">
        <v>145.76</v>
      </c>
      <c r="Q247" s="207">
        <v>0.9113</v>
      </c>
      <c r="R247" s="17">
        <v>0.78480000000000005</v>
      </c>
    </row>
    <row r="248" spans="2:18" x14ac:dyDescent="0.3">
      <c r="B248" s="194">
        <v>45300</v>
      </c>
      <c r="C248" s="202">
        <v>88.787000000000006</v>
      </c>
      <c r="D248" s="203">
        <v>4.68</v>
      </c>
      <c r="E248" s="204">
        <v>95.366</v>
      </c>
      <c r="F248" s="205">
        <v>4.1660000000000004</v>
      </c>
      <c r="G248" s="204">
        <v>97.87</v>
      </c>
      <c r="H248" s="205">
        <v>0.47</v>
      </c>
      <c r="I248" s="204">
        <v>82.4140625</v>
      </c>
      <c r="J248" s="205">
        <v>4.0090000000000003</v>
      </c>
      <c r="K248" s="206">
        <v>77.603999999999999</v>
      </c>
      <c r="L248" s="207">
        <v>91.298000000000002</v>
      </c>
      <c r="M248" s="208">
        <v>1968</v>
      </c>
      <c r="N248" s="208">
        <v>4756.5</v>
      </c>
      <c r="O248" s="207">
        <v>72.239999999999995</v>
      </c>
      <c r="P248" s="208">
        <v>144.47999999999999</v>
      </c>
      <c r="Q248" s="207">
        <v>0.91479999999999995</v>
      </c>
      <c r="R248" s="17">
        <v>0.78680000000000005</v>
      </c>
    </row>
    <row r="249" spans="2:18" x14ac:dyDescent="0.3">
      <c r="B249" s="194">
        <v>45299</v>
      </c>
      <c r="C249" s="202">
        <v>88.563999999999993</v>
      </c>
      <c r="D249" s="203">
        <v>4.7160000000000002</v>
      </c>
      <c r="E249" s="204">
        <v>95.251999999999995</v>
      </c>
      <c r="F249" s="205">
        <v>4.1980000000000004</v>
      </c>
      <c r="G249" s="204">
        <v>97.739000000000004</v>
      </c>
      <c r="H249" s="205">
        <v>0.48699999999999999</v>
      </c>
      <c r="I249" s="204">
        <v>82.296875</v>
      </c>
      <c r="J249" s="205">
        <v>4.0279999999999996</v>
      </c>
      <c r="K249" s="206">
        <v>77.655000000000001</v>
      </c>
      <c r="L249" s="207">
        <v>91.515000000000001</v>
      </c>
      <c r="M249" s="208">
        <v>1989</v>
      </c>
      <c r="N249" s="208">
        <v>4763.5</v>
      </c>
      <c r="O249" s="207">
        <v>70.77</v>
      </c>
      <c r="P249" s="208">
        <v>144.22999999999999</v>
      </c>
      <c r="Q249" s="207">
        <v>0.91320000000000001</v>
      </c>
      <c r="R249" s="17">
        <v>0.78439999999999999</v>
      </c>
    </row>
    <row r="250" spans="2:18" x14ac:dyDescent="0.3">
      <c r="B250" s="194">
        <v>45296</v>
      </c>
      <c r="C250" s="202">
        <v>88.477000000000004</v>
      </c>
      <c r="D250" s="203">
        <v>4.7290000000000001</v>
      </c>
      <c r="E250" s="204">
        <v>95.031999999999996</v>
      </c>
      <c r="F250" s="205">
        <v>4.2590000000000003</v>
      </c>
      <c r="G250" s="204">
        <v>97.739000000000004</v>
      </c>
      <c r="H250" s="205">
        <v>0.48699999999999999</v>
      </c>
      <c r="I250" s="204">
        <v>82.1796875</v>
      </c>
      <c r="J250" s="205">
        <v>4.0469999999999997</v>
      </c>
      <c r="K250" s="206">
        <v>77.566000000000003</v>
      </c>
      <c r="L250" s="207">
        <v>91.302000000000007</v>
      </c>
      <c r="M250" s="208">
        <v>1951.1</v>
      </c>
      <c r="N250" s="208">
        <v>4697.2</v>
      </c>
      <c r="O250" s="207">
        <v>73.81</v>
      </c>
      <c r="P250" s="208">
        <v>144.63</v>
      </c>
      <c r="Q250" s="207">
        <v>0.91390000000000005</v>
      </c>
      <c r="R250" s="17">
        <v>0.78620000000000001</v>
      </c>
    </row>
    <row r="251" spans="2:18" x14ac:dyDescent="0.3">
      <c r="B251" s="194">
        <v>45295</v>
      </c>
      <c r="C251" s="202">
        <v>88.692999999999998</v>
      </c>
      <c r="D251" s="203">
        <v>4.694</v>
      </c>
      <c r="E251" s="204">
        <v>95.078999999999994</v>
      </c>
      <c r="F251" s="205">
        <v>4.2450000000000001</v>
      </c>
      <c r="G251" s="204">
        <v>97.742999999999995</v>
      </c>
      <c r="H251" s="205">
        <v>0.48599999999999999</v>
      </c>
      <c r="I251" s="204">
        <v>82.390625</v>
      </c>
      <c r="J251" s="205">
        <v>4.0090000000000003</v>
      </c>
      <c r="K251" s="206">
        <v>77.893000000000001</v>
      </c>
      <c r="L251" s="207">
        <v>91.564999999999998</v>
      </c>
      <c r="M251" s="208">
        <v>1957.7</v>
      </c>
      <c r="N251" s="208">
        <v>4688.7</v>
      </c>
      <c r="O251" s="207">
        <v>72.19</v>
      </c>
      <c r="P251" s="208">
        <v>144.63</v>
      </c>
      <c r="Q251" s="207">
        <v>0.91369999999999996</v>
      </c>
      <c r="R251" s="17">
        <v>0.78849999999999998</v>
      </c>
    </row>
    <row r="252" spans="2:18" x14ac:dyDescent="0.3">
      <c r="B252" s="194">
        <v>45294</v>
      </c>
      <c r="C252" s="202">
        <v>89.153000000000006</v>
      </c>
      <c r="D252" s="203">
        <v>4.6189999999999998</v>
      </c>
      <c r="E252" s="204">
        <v>95.364000000000004</v>
      </c>
      <c r="F252" s="205">
        <v>4.1619999999999999</v>
      </c>
      <c r="G252" s="204">
        <v>97.697000000000003</v>
      </c>
      <c r="H252" s="205">
        <v>0.49199999999999999</v>
      </c>
      <c r="I252" s="204">
        <v>82.8359375</v>
      </c>
      <c r="J252" s="205">
        <v>3.9340000000000002</v>
      </c>
      <c r="K252" s="206">
        <v>78.430999999999997</v>
      </c>
      <c r="L252" s="207">
        <v>92.361999999999995</v>
      </c>
      <c r="M252" s="208">
        <v>1959.2</v>
      </c>
      <c r="N252" s="208">
        <v>4704.8</v>
      </c>
      <c r="O252" s="207">
        <v>72.7</v>
      </c>
      <c r="P252" s="208">
        <v>143.29</v>
      </c>
      <c r="Q252" s="207">
        <v>0.91559999999999997</v>
      </c>
      <c r="R252" s="17">
        <v>0.78959999999999997</v>
      </c>
    </row>
    <row r="253" spans="2:18" x14ac:dyDescent="0.3">
      <c r="B253" s="194">
        <v>45293</v>
      </c>
      <c r="C253" s="202">
        <v>89.305999999999997</v>
      </c>
      <c r="D253" s="203">
        <v>4.5940000000000003</v>
      </c>
      <c r="E253" s="204">
        <v>95.512</v>
      </c>
      <c r="F253" s="205">
        <v>4.12</v>
      </c>
      <c r="G253" s="204">
        <v>97.697000000000003</v>
      </c>
      <c r="H253" s="205">
        <v>0.49199999999999999</v>
      </c>
      <c r="I253" s="204">
        <v>82.7890625</v>
      </c>
      <c r="J253" s="205">
        <v>3.9409999999999998</v>
      </c>
      <c r="K253" s="206">
        <v>78.474999999999994</v>
      </c>
      <c r="L253" s="207">
        <v>92.29</v>
      </c>
      <c r="M253" s="208">
        <v>2012.8</v>
      </c>
      <c r="N253" s="208">
        <v>4742.8</v>
      </c>
      <c r="O253" s="207">
        <v>70.38</v>
      </c>
      <c r="P253" s="208">
        <v>141.99</v>
      </c>
      <c r="Q253" s="207">
        <v>0.91390000000000005</v>
      </c>
      <c r="R253" s="17">
        <v>0.79259999999999997</v>
      </c>
    </row>
    <row r="254" spans="2:18" x14ac:dyDescent="0.3">
      <c r="B254" s="194">
        <v>45289</v>
      </c>
      <c r="C254" s="202">
        <v>89.866</v>
      </c>
      <c r="D254" s="203">
        <v>4.5039999999999996</v>
      </c>
      <c r="E254" s="204">
        <v>95.808000000000007</v>
      </c>
      <c r="F254" s="205">
        <v>4.0359999999999996</v>
      </c>
      <c r="G254" s="204">
        <v>97.695999999999998</v>
      </c>
      <c r="H254" s="205">
        <v>0.49199999999999999</v>
      </c>
      <c r="I254" s="204">
        <v>83.0859375</v>
      </c>
      <c r="J254" s="205">
        <v>3.891</v>
      </c>
      <c r="K254" s="206">
        <v>79.069000000000003</v>
      </c>
      <c r="L254" s="207">
        <v>92.436999999999998</v>
      </c>
      <c r="M254" s="208">
        <v>2019.9</v>
      </c>
      <c r="N254" s="208">
        <v>4769.8</v>
      </c>
      <c r="O254" s="207">
        <v>71.650000000000006</v>
      </c>
      <c r="P254" s="208">
        <v>141.04</v>
      </c>
      <c r="Q254" s="207">
        <v>0.90590000000000004</v>
      </c>
      <c r="R254" s="17">
        <v>0.78549999999999998</v>
      </c>
    </row>
    <row r="255" spans="2:18" x14ac:dyDescent="0.3">
      <c r="B255" s="194">
        <v>45288</v>
      </c>
      <c r="C255" s="202">
        <v>90.016000000000005</v>
      </c>
      <c r="D255" s="203">
        <v>4.4800000000000004</v>
      </c>
      <c r="E255" s="204">
        <v>95.765000000000001</v>
      </c>
      <c r="F255" s="205">
        <v>4.048</v>
      </c>
      <c r="G255" s="204">
        <v>97.822999999999993</v>
      </c>
      <c r="H255" s="205">
        <v>0.47499999999999998</v>
      </c>
      <c r="I255" s="204">
        <v>83.2734375</v>
      </c>
      <c r="J255" s="205">
        <v>3.8570000000000002</v>
      </c>
      <c r="K255" s="206">
        <v>79.069000000000003</v>
      </c>
      <c r="L255" s="207">
        <v>92.436999999999998</v>
      </c>
      <c r="M255" s="208">
        <v>2027.1</v>
      </c>
      <c r="N255" s="208">
        <v>4783.3999999999996</v>
      </c>
      <c r="O255" s="207">
        <v>71.77</v>
      </c>
      <c r="P255" s="208">
        <v>141.41</v>
      </c>
      <c r="Q255" s="207">
        <v>0.90410000000000001</v>
      </c>
      <c r="R255" s="17">
        <v>0.78539999999999999</v>
      </c>
    </row>
    <row r="256" spans="2:18" x14ac:dyDescent="0.3">
      <c r="B256" s="194">
        <v>45287</v>
      </c>
      <c r="C256" s="202">
        <v>90.057000000000002</v>
      </c>
      <c r="D256" s="203">
        <v>4.4729999999999999</v>
      </c>
      <c r="E256" s="204">
        <v>95.834999999999994</v>
      </c>
      <c r="F256" s="205">
        <v>4.0259999999999998</v>
      </c>
      <c r="G256" s="204">
        <v>97.698999999999998</v>
      </c>
      <c r="H256" s="205">
        <v>0.49099999999999999</v>
      </c>
      <c r="I256" s="204">
        <v>83.578125</v>
      </c>
      <c r="J256" s="205">
        <v>3.806</v>
      </c>
      <c r="K256" s="206">
        <v>79.182000000000002</v>
      </c>
      <c r="L256" s="207">
        <v>93.126999999999995</v>
      </c>
      <c r="M256" s="208">
        <v>2058.3000000000002</v>
      </c>
      <c r="N256" s="208">
        <v>4781.6000000000004</v>
      </c>
      <c r="O256" s="207">
        <v>74.11</v>
      </c>
      <c r="P256" s="208">
        <v>141.83000000000001</v>
      </c>
      <c r="Q256" s="207">
        <v>0.90049999999999997</v>
      </c>
      <c r="R256" s="17">
        <v>0.78139999999999998</v>
      </c>
    </row>
    <row r="257" spans="2:18" x14ac:dyDescent="0.3">
      <c r="B257" s="194">
        <v>45286</v>
      </c>
      <c r="C257" s="202">
        <v>89.233000000000004</v>
      </c>
      <c r="D257" s="203">
        <v>4.6020000000000003</v>
      </c>
      <c r="E257" s="204">
        <v>95.48</v>
      </c>
      <c r="F257" s="205">
        <v>4.1239999999999997</v>
      </c>
      <c r="G257" s="204">
        <v>97.552000000000007</v>
      </c>
      <c r="H257" s="205">
        <v>0.51</v>
      </c>
      <c r="I257" s="204">
        <v>82.953125</v>
      </c>
      <c r="J257" s="205">
        <v>3.9079999999999999</v>
      </c>
      <c r="K257" s="206">
        <v>79.47</v>
      </c>
      <c r="L257" s="207">
        <v>93.947000000000003</v>
      </c>
      <c r="M257" s="208">
        <v>2066.1999999999998</v>
      </c>
      <c r="N257" s="208">
        <v>4774.8</v>
      </c>
      <c r="O257" s="207">
        <v>75.569999999999993</v>
      </c>
      <c r="P257" s="208">
        <v>142.4</v>
      </c>
      <c r="Q257" s="207">
        <v>0.90559999999999996</v>
      </c>
      <c r="R257" s="17">
        <v>0.78590000000000004</v>
      </c>
    </row>
    <row r="258" spans="2:18" x14ac:dyDescent="0.3">
      <c r="B258" s="194">
        <v>45282</v>
      </c>
      <c r="C258" s="202">
        <v>89.301000000000002</v>
      </c>
      <c r="D258" s="203">
        <v>4.5910000000000002</v>
      </c>
      <c r="E258" s="204">
        <v>95.552000000000007</v>
      </c>
      <c r="F258" s="205">
        <v>4.1029999999999998</v>
      </c>
      <c r="G258" s="204">
        <v>97.611999999999995</v>
      </c>
      <c r="H258" s="205">
        <v>0.502</v>
      </c>
      <c r="I258" s="204">
        <v>82.9609375</v>
      </c>
      <c r="J258" s="205">
        <v>3.9060000000000001</v>
      </c>
      <c r="K258" s="206">
        <v>79.037999999999997</v>
      </c>
      <c r="L258" s="207">
        <v>93.483999999999995</v>
      </c>
      <c r="M258" s="208">
        <v>2034</v>
      </c>
      <c r="N258" s="208">
        <v>4754.6000000000004</v>
      </c>
      <c r="O258" s="207">
        <v>73.56</v>
      </c>
      <c r="P258" s="208">
        <v>142.41</v>
      </c>
      <c r="Q258" s="207">
        <v>0.90800000000000003</v>
      </c>
      <c r="R258" s="17">
        <v>0.78739999999999999</v>
      </c>
    </row>
    <row r="259" spans="2:18" x14ac:dyDescent="0.3">
      <c r="B259" s="194">
        <v>45281</v>
      </c>
      <c r="C259" s="202">
        <v>89.408000000000001</v>
      </c>
      <c r="D259" s="203">
        <v>4.5739999999999998</v>
      </c>
      <c r="E259" s="204">
        <v>95.462000000000003</v>
      </c>
      <c r="F259" s="205">
        <v>4.1269999999999998</v>
      </c>
      <c r="G259" s="204">
        <v>97.802999999999997</v>
      </c>
      <c r="H259" s="205">
        <v>0.47699999999999998</v>
      </c>
      <c r="I259" s="204">
        <v>82.9921875</v>
      </c>
      <c r="J259" s="205">
        <v>3.8969999999999998</v>
      </c>
      <c r="K259" s="206">
        <v>78.902000000000001</v>
      </c>
      <c r="L259" s="207">
        <v>93.180999999999997</v>
      </c>
      <c r="M259" s="208">
        <v>2017.1</v>
      </c>
      <c r="N259" s="208">
        <v>4746.8</v>
      </c>
      <c r="O259" s="207">
        <v>73.89</v>
      </c>
      <c r="P259" s="208">
        <v>142.12</v>
      </c>
      <c r="Q259" s="207">
        <v>0.90820000000000001</v>
      </c>
      <c r="R259" s="17">
        <v>0.78800000000000003</v>
      </c>
    </row>
    <row r="260" spans="2:18" x14ac:dyDescent="0.3">
      <c r="B260" s="194">
        <v>45280</v>
      </c>
      <c r="C260" s="202">
        <v>89.552000000000007</v>
      </c>
      <c r="D260" s="203">
        <v>4.5490000000000004</v>
      </c>
      <c r="E260" s="204">
        <v>95.51</v>
      </c>
      <c r="F260" s="205">
        <v>4.1109999999999998</v>
      </c>
      <c r="G260" s="204">
        <v>97.941999999999993</v>
      </c>
      <c r="H260" s="205">
        <v>0.45900000000000002</v>
      </c>
      <c r="I260" s="204">
        <v>83.2265625</v>
      </c>
      <c r="J260" s="205">
        <v>3.8580000000000001</v>
      </c>
      <c r="K260" s="206">
        <v>78.867000000000004</v>
      </c>
      <c r="L260" s="207">
        <v>93.132999999999996</v>
      </c>
      <c r="M260" s="208">
        <v>1982.8</v>
      </c>
      <c r="N260" s="208">
        <v>4698.3999999999996</v>
      </c>
      <c r="O260" s="207">
        <v>74.22</v>
      </c>
      <c r="P260" s="208">
        <v>143.57</v>
      </c>
      <c r="Q260" s="207">
        <v>0.91390000000000005</v>
      </c>
      <c r="R260" s="17">
        <v>0.79120000000000001</v>
      </c>
    </row>
    <row r="261" spans="2:18" x14ac:dyDescent="0.3">
      <c r="B261" s="194">
        <v>45279</v>
      </c>
      <c r="C261" s="202">
        <v>89.078000000000003</v>
      </c>
      <c r="D261" s="203">
        <v>4.6239999999999997</v>
      </c>
      <c r="E261" s="204">
        <v>95.265000000000001</v>
      </c>
      <c r="F261" s="205">
        <v>4.1779999999999999</v>
      </c>
      <c r="G261" s="204">
        <v>97.477000000000004</v>
      </c>
      <c r="H261" s="205">
        <v>0.51900000000000002</v>
      </c>
      <c r="I261" s="204">
        <v>82.6953125</v>
      </c>
      <c r="J261" s="205">
        <v>3.9449999999999998</v>
      </c>
      <c r="K261" s="206">
        <v>78.066000000000003</v>
      </c>
      <c r="L261" s="207">
        <v>92.861999999999995</v>
      </c>
      <c r="M261" s="208">
        <v>2021</v>
      </c>
      <c r="N261" s="208">
        <v>4768.3999999999996</v>
      </c>
      <c r="O261" s="207">
        <v>73.44</v>
      </c>
      <c r="P261" s="208">
        <v>143.84</v>
      </c>
      <c r="Q261" s="207">
        <v>0.91069999999999995</v>
      </c>
      <c r="R261" s="17">
        <v>0.78539999999999999</v>
      </c>
    </row>
    <row r="262" spans="2:18" x14ac:dyDescent="0.3">
      <c r="B262" s="194">
        <v>45278</v>
      </c>
      <c r="C262" s="202">
        <v>89.058999999999997</v>
      </c>
      <c r="D262" s="203">
        <v>4.6260000000000003</v>
      </c>
      <c r="E262" s="204">
        <v>95.317999999999998</v>
      </c>
      <c r="F262" s="205">
        <v>4.1619999999999999</v>
      </c>
      <c r="G262" s="204">
        <v>97.13</v>
      </c>
      <c r="H262" s="205">
        <v>0.56399999999999995</v>
      </c>
      <c r="I262" s="204">
        <v>82.6875</v>
      </c>
      <c r="J262" s="205">
        <v>3.9449999999999998</v>
      </c>
      <c r="K262" s="206">
        <v>77.772999999999996</v>
      </c>
      <c r="L262" s="207">
        <v>91.915000000000006</v>
      </c>
      <c r="M262" s="208">
        <v>1982.4</v>
      </c>
      <c r="N262" s="208">
        <v>4740.6000000000004</v>
      </c>
      <c r="O262" s="207">
        <v>72.47</v>
      </c>
      <c r="P262" s="208">
        <v>142.78</v>
      </c>
      <c r="Q262" s="207">
        <v>0.91549999999999998</v>
      </c>
      <c r="R262" s="17">
        <v>0.79069999999999996</v>
      </c>
    </row>
    <row r="263" spans="2:18" x14ac:dyDescent="0.3">
      <c r="B263" s="194">
        <v>45275</v>
      </c>
      <c r="C263" s="202">
        <v>89.174000000000007</v>
      </c>
      <c r="D263" s="203">
        <v>4.6070000000000002</v>
      </c>
      <c r="E263" s="204">
        <v>95.316000000000003</v>
      </c>
      <c r="F263" s="205">
        <v>4.1619999999999999</v>
      </c>
      <c r="G263" s="204">
        <v>96.998999999999995</v>
      </c>
      <c r="H263" s="205">
        <v>0.58099999999999996</v>
      </c>
      <c r="I263" s="204">
        <v>82.796875</v>
      </c>
      <c r="J263" s="205">
        <v>3.9260000000000002</v>
      </c>
      <c r="K263" s="206">
        <v>77.846999999999994</v>
      </c>
      <c r="L263" s="207">
        <v>92.18</v>
      </c>
      <c r="M263" s="208">
        <v>1985.1</v>
      </c>
      <c r="N263" s="208">
        <v>4719.2</v>
      </c>
      <c r="O263" s="207">
        <v>71.430000000000007</v>
      </c>
      <c r="P263" s="208">
        <v>142.15</v>
      </c>
      <c r="Q263" s="207">
        <v>0.91779999999999995</v>
      </c>
      <c r="R263" s="17">
        <v>0.78859999999999997</v>
      </c>
    </row>
    <row r="264" spans="2:18" x14ac:dyDescent="0.3">
      <c r="B264" s="194">
        <v>45274</v>
      </c>
      <c r="C264" s="202">
        <v>89.242999999999995</v>
      </c>
      <c r="D264" s="203">
        <v>4.5960000000000001</v>
      </c>
      <c r="E264" s="204">
        <v>95.478999999999999</v>
      </c>
      <c r="F264" s="205">
        <v>4.1159999999999997</v>
      </c>
      <c r="G264" s="204">
        <v>97.18</v>
      </c>
      <c r="H264" s="205">
        <v>0.55700000000000005</v>
      </c>
      <c r="I264" s="204">
        <v>82.7734375</v>
      </c>
      <c r="J264" s="205">
        <v>3.9279999999999999</v>
      </c>
      <c r="K264" s="206">
        <v>77.224999999999994</v>
      </c>
      <c r="L264" s="207">
        <v>91.724999999999994</v>
      </c>
      <c r="M264" s="208">
        <v>2000.5</v>
      </c>
      <c r="N264" s="208">
        <v>4719.6000000000004</v>
      </c>
      <c r="O264" s="207">
        <v>71.58</v>
      </c>
      <c r="P264" s="208">
        <v>141.88999999999999</v>
      </c>
      <c r="Q264" s="207">
        <v>0.90959999999999996</v>
      </c>
      <c r="R264" s="17">
        <v>0.7833</v>
      </c>
    </row>
    <row r="265" spans="2:18" x14ac:dyDescent="0.3">
      <c r="B265" s="194">
        <v>45273</v>
      </c>
      <c r="C265" s="202">
        <v>88.613</v>
      </c>
      <c r="D265" s="203">
        <v>4.6950000000000003</v>
      </c>
      <c r="E265" s="204">
        <v>95.185000000000002</v>
      </c>
      <c r="F265" s="205">
        <v>4.1950000000000003</v>
      </c>
      <c r="G265" s="204">
        <v>97.010999999999996</v>
      </c>
      <c r="H265" s="205">
        <v>0.57899999999999996</v>
      </c>
      <c r="I265" s="204">
        <v>82.2421875</v>
      </c>
      <c r="J265" s="205">
        <v>4.0140000000000002</v>
      </c>
      <c r="K265" s="206">
        <v>76.972999999999999</v>
      </c>
      <c r="L265" s="207">
        <v>90.728999999999999</v>
      </c>
      <c r="M265" s="208">
        <v>1947.5</v>
      </c>
      <c r="N265" s="208">
        <v>4707.1000000000004</v>
      </c>
      <c r="O265" s="207">
        <v>69.47</v>
      </c>
      <c r="P265" s="208">
        <v>142.88999999999999</v>
      </c>
      <c r="Q265" s="207">
        <v>0.91959999999999997</v>
      </c>
      <c r="R265" s="17">
        <v>0.79249999999999998</v>
      </c>
    </row>
    <row r="266" spans="2:18" x14ac:dyDescent="0.3">
      <c r="B266" s="194">
        <v>45272</v>
      </c>
      <c r="C266" s="202">
        <v>87.307000000000002</v>
      </c>
      <c r="D266" s="203">
        <v>4.9039999999999999</v>
      </c>
      <c r="E266" s="204">
        <v>94.263999999999996</v>
      </c>
      <c r="F266" s="205">
        <v>4.45</v>
      </c>
      <c r="G266" s="204">
        <v>96.796000000000006</v>
      </c>
      <c r="H266" s="205">
        <v>0.60699999999999998</v>
      </c>
      <c r="I266" s="204">
        <v>81.0390625</v>
      </c>
      <c r="J266" s="205">
        <v>4.2149999999999999</v>
      </c>
      <c r="K266" s="206">
        <v>76.174999999999997</v>
      </c>
      <c r="L266" s="207">
        <v>90.206999999999994</v>
      </c>
      <c r="M266" s="208">
        <v>1881.3</v>
      </c>
      <c r="N266" s="208">
        <v>4643.7</v>
      </c>
      <c r="O266" s="207">
        <v>68.61</v>
      </c>
      <c r="P266" s="208">
        <v>145.44999999999999</v>
      </c>
      <c r="Q266" s="207">
        <v>0.9264</v>
      </c>
      <c r="R266" s="17">
        <v>0.79600000000000004</v>
      </c>
    </row>
    <row r="267" spans="2:18" x14ac:dyDescent="0.3">
      <c r="B267" s="194">
        <v>45271</v>
      </c>
      <c r="C267" s="202">
        <v>87.013000000000005</v>
      </c>
      <c r="D267" s="203">
        <v>4.952</v>
      </c>
      <c r="E267" s="204">
        <v>94.337999999999994</v>
      </c>
      <c r="F267" s="205">
        <v>4.4279999999999999</v>
      </c>
      <c r="G267" s="204">
        <v>96.513999999999996</v>
      </c>
      <c r="H267" s="205">
        <v>0.64400000000000002</v>
      </c>
      <c r="I267" s="204">
        <v>80.8359375</v>
      </c>
      <c r="J267" s="205">
        <v>4.2480000000000002</v>
      </c>
      <c r="K267" s="206">
        <v>75.581000000000003</v>
      </c>
      <c r="L267" s="207">
        <v>89.804000000000002</v>
      </c>
      <c r="M267" s="208">
        <v>1883.7</v>
      </c>
      <c r="N267" s="208">
        <v>4622.3999999999996</v>
      </c>
      <c r="O267" s="207">
        <v>71.319999999999993</v>
      </c>
      <c r="P267" s="208">
        <v>146.16</v>
      </c>
      <c r="Q267" s="207">
        <v>0.92900000000000005</v>
      </c>
      <c r="R267" s="17">
        <v>0.79649999999999999</v>
      </c>
    </row>
    <row r="268" spans="2:18" x14ac:dyDescent="0.3">
      <c r="B268" s="194">
        <v>45268</v>
      </c>
      <c r="C268" s="202">
        <v>87.099000000000004</v>
      </c>
      <c r="D268" s="203">
        <v>4.9370000000000003</v>
      </c>
      <c r="E268" s="204">
        <v>94.33</v>
      </c>
      <c r="F268" s="205">
        <v>4.43</v>
      </c>
      <c r="G268" s="204">
        <v>96.504999999999995</v>
      </c>
      <c r="H268" s="205">
        <v>0.64500000000000002</v>
      </c>
      <c r="I268" s="204">
        <v>80.8671875</v>
      </c>
      <c r="J268" s="205">
        <v>4.242</v>
      </c>
      <c r="K268" s="206">
        <v>75.775999999999996</v>
      </c>
      <c r="L268" s="207">
        <v>89.77</v>
      </c>
      <c r="M268" s="208">
        <v>1880.8</v>
      </c>
      <c r="N268" s="208">
        <v>4604.3999999999996</v>
      </c>
      <c r="O268" s="207">
        <v>71.23</v>
      </c>
      <c r="P268" s="208">
        <v>144.94999999999999</v>
      </c>
      <c r="Q268" s="207">
        <v>0.92910000000000004</v>
      </c>
      <c r="R268" s="17">
        <v>0.79690000000000005</v>
      </c>
    </row>
    <row r="269" spans="2:18" x14ac:dyDescent="0.3">
      <c r="B269" s="194">
        <v>45267</v>
      </c>
      <c r="C269" s="202">
        <v>87.575000000000003</v>
      </c>
      <c r="D269" s="203">
        <v>4.859</v>
      </c>
      <c r="E269" s="204">
        <v>94.572000000000003</v>
      </c>
      <c r="F269" s="205">
        <v>4.3609999999999998</v>
      </c>
      <c r="G269" s="204">
        <v>96.563000000000002</v>
      </c>
      <c r="H269" s="205">
        <v>0.63700000000000001</v>
      </c>
      <c r="I269" s="204">
        <v>81.359375</v>
      </c>
      <c r="J269" s="205">
        <v>4.1559999999999997</v>
      </c>
      <c r="K269" s="206">
        <v>76.182000000000002</v>
      </c>
      <c r="L269" s="207">
        <v>90.691999999999993</v>
      </c>
      <c r="M269" s="208">
        <v>1868.3</v>
      </c>
      <c r="N269" s="208">
        <v>4585.6000000000004</v>
      </c>
      <c r="O269" s="207">
        <v>69.34</v>
      </c>
      <c r="P269" s="208">
        <v>144.13</v>
      </c>
      <c r="Q269" s="207">
        <v>0.9264</v>
      </c>
      <c r="R269" s="17">
        <v>0.79400000000000004</v>
      </c>
    </row>
    <row r="270" spans="2:18" x14ac:dyDescent="0.3">
      <c r="B270" s="194">
        <v>45266</v>
      </c>
      <c r="C270" s="202">
        <v>87.870999999999995</v>
      </c>
      <c r="D270" s="203">
        <v>4.8099999999999996</v>
      </c>
      <c r="E270" s="204">
        <v>94.658000000000001</v>
      </c>
      <c r="F270" s="205">
        <v>4.335</v>
      </c>
      <c r="G270" s="204">
        <v>97.465999999999994</v>
      </c>
      <c r="H270" s="205">
        <v>0.51900000000000002</v>
      </c>
      <c r="I270" s="204">
        <v>81.5859375</v>
      </c>
      <c r="J270" s="205">
        <v>4.117</v>
      </c>
      <c r="K270" s="206">
        <v>76.319000000000003</v>
      </c>
      <c r="L270" s="207">
        <v>90.688999999999993</v>
      </c>
      <c r="M270" s="208">
        <v>1852.1</v>
      </c>
      <c r="N270" s="208">
        <v>4549.3</v>
      </c>
      <c r="O270" s="207">
        <v>69.38</v>
      </c>
      <c r="P270" s="208">
        <v>147.31</v>
      </c>
      <c r="Q270" s="207">
        <v>0.92900000000000005</v>
      </c>
      <c r="R270" s="17">
        <v>0.79620000000000002</v>
      </c>
    </row>
    <row r="271" spans="2:18" x14ac:dyDescent="0.3">
      <c r="B271" s="194">
        <v>45265</v>
      </c>
      <c r="C271" s="202">
        <v>87.481999999999999</v>
      </c>
      <c r="D271" s="203">
        <v>4.8719999999999999</v>
      </c>
      <c r="E271" s="204">
        <v>94.491</v>
      </c>
      <c r="F271" s="205">
        <v>4.38</v>
      </c>
      <c r="G271" s="204">
        <v>97.287999999999997</v>
      </c>
      <c r="H271" s="205">
        <v>0.54200000000000004</v>
      </c>
      <c r="I271" s="204">
        <v>81.2421875</v>
      </c>
      <c r="J271" s="205">
        <v>4.1740000000000004</v>
      </c>
      <c r="K271" s="206">
        <v>75.885999999999996</v>
      </c>
      <c r="L271" s="207">
        <v>90.314999999999998</v>
      </c>
      <c r="M271" s="208">
        <v>1856</v>
      </c>
      <c r="N271" s="208">
        <v>4567.2</v>
      </c>
      <c r="O271" s="207">
        <v>72.319999999999993</v>
      </c>
      <c r="P271" s="208">
        <v>147.15</v>
      </c>
      <c r="Q271" s="207">
        <v>0.92620000000000002</v>
      </c>
      <c r="R271" s="17">
        <v>0.79390000000000005</v>
      </c>
    </row>
    <row r="272" spans="2:18" x14ac:dyDescent="0.3">
      <c r="B272" s="194">
        <v>45264</v>
      </c>
      <c r="C272" s="202">
        <v>87.036000000000001</v>
      </c>
      <c r="D272" s="203">
        <v>4.944</v>
      </c>
      <c r="E272" s="204">
        <v>94.38</v>
      </c>
      <c r="F272" s="205">
        <v>4.41</v>
      </c>
      <c r="G272" s="204">
        <v>97.087000000000003</v>
      </c>
      <c r="H272" s="205">
        <v>0.56799999999999995</v>
      </c>
      <c r="I272" s="204">
        <v>80.71875</v>
      </c>
      <c r="J272" s="205">
        <v>4.2610000000000001</v>
      </c>
      <c r="K272" s="206">
        <v>74.977000000000004</v>
      </c>
      <c r="L272" s="207">
        <v>89.367000000000004</v>
      </c>
      <c r="M272" s="208">
        <v>1882</v>
      </c>
      <c r="N272" s="208">
        <v>4569.8</v>
      </c>
      <c r="O272" s="207">
        <v>73.040000000000006</v>
      </c>
      <c r="P272" s="208">
        <v>147.21</v>
      </c>
      <c r="Q272" s="207">
        <v>0.92279999999999995</v>
      </c>
      <c r="R272" s="17">
        <v>0.79159999999999997</v>
      </c>
    </row>
    <row r="273" spans="2:18" x14ac:dyDescent="0.3">
      <c r="B273" s="194">
        <v>45261</v>
      </c>
      <c r="C273" s="202">
        <v>87.325999999999993</v>
      </c>
      <c r="D273" s="203">
        <v>4.8959999999999999</v>
      </c>
      <c r="E273" s="204">
        <v>94.64</v>
      </c>
      <c r="F273" s="205">
        <v>4.3369999999999997</v>
      </c>
      <c r="G273" s="204">
        <v>97.024000000000001</v>
      </c>
      <c r="H273" s="205">
        <v>0.57599999999999996</v>
      </c>
      <c r="I273" s="204">
        <v>81.1015625</v>
      </c>
      <c r="J273" s="205">
        <v>4.1959999999999997</v>
      </c>
      <c r="K273" s="206">
        <v>75.284000000000006</v>
      </c>
      <c r="L273" s="207">
        <v>89.575999999999993</v>
      </c>
      <c r="M273" s="208">
        <v>1862.6</v>
      </c>
      <c r="N273" s="208">
        <v>4594.6000000000004</v>
      </c>
      <c r="O273" s="207">
        <v>74.069999999999993</v>
      </c>
      <c r="P273" s="208">
        <v>146.82</v>
      </c>
      <c r="Q273" s="207">
        <v>0.91879999999999995</v>
      </c>
      <c r="R273" s="17">
        <v>0.78680000000000005</v>
      </c>
    </row>
    <row r="274" spans="2:18" x14ac:dyDescent="0.3">
      <c r="B274" s="194">
        <v>45260</v>
      </c>
      <c r="C274" s="202">
        <v>86.570999999999998</v>
      </c>
      <c r="D274" s="203">
        <v>5.0179999999999998</v>
      </c>
      <c r="E274" s="204">
        <v>94.204999999999998</v>
      </c>
      <c r="F274" s="205">
        <v>4.4569999999999999</v>
      </c>
      <c r="G274" s="204">
        <v>97.236999999999995</v>
      </c>
      <c r="H274" s="205">
        <v>0.54800000000000004</v>
      </c>
      <c r="I274" s="204">
        <v>80.28125</v>
      </c>
      <c r="J274" s="205">
        <v>4.3310000000000004</v>
      </c>
      <c r="K274" s="206">
        <v>75.064999999999998</v>
      </c>
      <c r="L274" s="207">
        <v>88.631</v>
      </c>
      <c r="M274" s="208">
        <v>1809</v>
      </c>
      <c r="N274" s="208">
        <v>4567.8</v>
      </c>
      <c r="O274" s="207">
        <v>75.959999999999994</v>
      </c>
      <c r="P274" s="208">
        <v>148.19999999999999</v>
      </c>
      <c r="Q274" s="207">
        <v>0.91839999999999999</v>
      </c>
      <c r="R274" s="17">
        <v>0.79220000000000002</v>
      </c>
    </row>
    <row r="275" spans="2:18" x14ac:dyDescent="0.3">
      <c r="B275" s="194">
        <v>45259</v>
      </c>
      <c r="C275" s="202">
        <v>86.682000000000002</v>
      </c>
      <c r="D275" s="203">
        <v>4.9980000000000002</v>
      </c>
      <c r="E275" s="204">
        <v>94.304000000000002</v>
      </c>
      <c r="F275" s="205">
        <v>4.4260000000000002</v>
      </c>
      <c r="G275" s="204">
        <v>97.305999999999997</v>
      </c>
      <c r="H275" s="205">
        <v>0.53900000000000003</v>
      </c>
      <c r="I275" s="204">
        <v>80.6640625</v>
      </c>
      <c r="J275" s="205">
        <v>4.266</v>
      </c>
      <c r="K275" s="206">
        <v>75.489999999999995</v>
      </c>
      <c r="L275" s="207">
        <v>89.028999999999996</v>
      </c>
      <c r="M275" s="208">
        <v>1803.8</v>
      </c>
      <c r="N275" s="208">
        <v>4550.6000000000004</v>
      </c>
      <c r="O275" s="207">
        <v>77.86</v>
      </c>
      <c r="P275" s="208">
        <v>147.24</v>
      </c>
      <c r="Q275" s="207">
        <v>0.91159999999999997</v>
      </c>
      <c r="R275" s="17">
        <v>0.78769999999999996</v>
      </c>
    </row>
    <row r="276" spans="2:18" x14ac:dyDescent="0.3">
      <c r="B276" s="194">
        <v>45258</v>
      </c>
      <c r="C276" s="202">
        <v>86.156000000000006</v>
      </c>
      <c r="D276" s="203">
        <v>5.0839999999999996</v>
      </c>
      <c r="E276" s="204">
        <v>93.903000000000006</v>
      </c>
      <c r="F276" s="205">
        <v>4.5369999999999999</v>
      </c>
      <c r="G276" s="204">
        <v>96.575999999999993</v>
      </c>
      <c r="H276" s="205">
        <v>0.63400000000000001</v>
      </c>
      <c r="I276" s="204">
        <v>80.2734375</v>
      </c>
      <c r="J276" s="205">
        <v>4.3310000000000004</v>
      </c>
      <c r="K276" s="206">
        <v>75.013000000000005</v>
      </c>
      <c r="L276" s="207">
        <v>88.488</v>
      </c>
      <c r="M276" s="208">
        <v>1792.8</v>
      </c>
      <c r="N276" s="208">
        <v>4554.8999999999996</v>
      </c>
      <c r="O276" s="207">
        <v>76.41</v>
      </c>
      <c r="P276" s="208">
        <v>147.47999999999999</v>
      </c>
      <c r="Q276" s="207">
        <v>0.90969999999999995</v>
      </c>
      <c r="R276" s="17">
        <v>0.78779999999999994</v>
      </c>
    </row>
    <row r="277" spans="2:18" x14ac:dyDescent="0.3">
      <c r="B277" s="194">
        <v>45257</v>
      </c>
      <c r="C277" s="202">
        <v>85.554000000000002</v>
      </c>
      <c r="D277" s="203">
        <v>5.1820000000000004</v>
      </c>
      <c r="E277" s="204">
        <v>93.484999999999999</v>
      </c>
      <c r="F277" s="205">
        <v>4.6520000000000001</v>
      </c>
      <c r="G277" s="204">
        <v>96.444999999999993</v>
      </c>
      <c r="H277" s="205">
        <v>0.65100000000000002</v>
      </c>
      <c r="I277" s="204">
        <v>79.796875</v>
      </c>
      <c r="J277" s="205">
        <v>4.4109999999999996</v>
      </c>
      <c r="K277" s="206">
        <v>74.807000000000002</v>
      </c>
      <c r="L277" s="207">
        <v>88.284000000000006</v>
      </c>
      <c r="M277" s="208">
        <v>1801.2</v>
      </c>
      <c r="N277" s="208">
        <v>4550.3999999999996</v>
      </c>
      <c r="O277" s="207">
        <v>74.86</v>
      </c>
      <c r="P277" s="208">
        <v>148.69</v>
      </c>
      <c r="Q277" s="207">
        <v>0.91290000000000004</v>
      </c>
      <c r="R277" s="17">
        <v>0.79190000000000005</v>
      </c>
    </row>
    <row r="278" spans="2:18" x14ac:dyDescent="0.3">
      <c r="B278" s="194">
        <v>45254</v>
      </c>
      <c r="C278" s="202">
        <v>85.096000000000004</v>
      </c>
      <c r="D278" s="203">
        <v>5.258</v>
      </c>
      <c r="E278" s="204">
        <v>93.328000000000003</v>
      </c>
      <c r="F278" s="205">
        <v>4.6950000000000003</v>
      </c>
      <c r="G278" s="204">
        <v>96.497</v>
      </c>
      <c r="H278" s="205">
        <v>0.64400000000000002</v>
      </c>
      <c r="I278" s="204">
        <v>79.328125</v>
      </c>
      <c r="J278" s="205">
        <v>4.49</v>
      </c>
      <c r="K278" s="206">
        <v>74.405000000000001</v>
      </c>
      <c r="L278" s="207">
        <v>87.527000000000001</v>
      </c>
      <c r="M278" s="208">
        <v>1807.5</v>
      </c>
      <c r="N278" s="208">
        <v>4559.3</v>
      </c>
      <c r="O278" s="207">
        <v>75.540000000000006</v>
      </c>
      <c r="P278" s="208">
        <v>149.44</v>
      </c>
      <c r="Q278" s="207">
        <v>0.91410000000000002</v>
      </c>
      <c r="R278" s="17">
        <v>0.79349999999999998</v>
      </c>
    </row>
    <row r="279" spans="2:18" x14ac:dyDescent="0.3">
      <c r="B279" s="194">
        <v>45252</v>
      </c>
      <c r="C279" s="202">
        <v>85.456000000000003</v>
      </c>
      <c r="D279" s="203">
        <v>5.1970000000000001</v>
      </c>
      <c r="E279" s="204">
        <v>93.551000000000002</v>
      </c>
      <c r="F279" s="205">
        <v>4.6310000000000002</v>
      </c>
      <c r="G279" s="204">
        <v>96.8</v>
      </c>
      <c r="H279" s="205">
        <v>0.60399999999999998</v>
      </c>
      <c r="I279" s="204">
        <v>79.6640625</v>
      </c>
      <c r="J279" s="205">
        <v>4.43</v>
      </c>
      <c r="K279" s="206">
        <v>75.102999999999994</v>
      </c>
      <c r="L279" s="207">
        <v>88.063999999999993</v>
      </c>
      <c r="M279" s="208">
        <v>1795.5</v>
      </c>
      <c r="N279" s="208">
        <v>4556.6000000000004</v>
      </c>
      <c r="O279" s="207">
        <v>77.099999999999994</v>
      </c>
      <c r="P279" s="208">
        <v>149.54</v>
      </c>
      <c r="Q279" s="207">
        <v>0.91839999999999999</v>
      </c>
      <c r="R279" s="17">
        <v>0.8004</v>
      </c>
    </row>
    <row r="280" spans="2:18" x14ac:dyDescent="0.3">
      <c r="B280" s="194">
        <v>45251</v>
      </c>
      <c r="C280" s="202">
        <v>85.314999999999998</v>
      </c>
      <c r="D280" s="203">
        <v>5.2190000000000003</v>
      </c>
      <c r="E280" s="204">
        <v>93.599000000000004</v>
      </c>
      <c r="F280" s="205">
        <v>4.6150000000000002</v>
      </c>
      <c r="G280" s="204">
        <v>96.974999999999994</v>
      </c>
      <c r="H280" s="205">
        <v>0.58099999999999996</v>
      </c>
      <c r="I280" s="204">
        <v>79.7734375</v>
      </c>
      <c r="J280" s="205">
        <v>4.4089999999999998</v>
      </c>
      <c r="K280" s="206">
        <v>75.376999999999995</v>
      </c>
      <c r="L280" s="207">
        <v>88.069000000000003</v>
      </c>
      <c r="M280" s="208">
        <v>1783.3</v>
      </c>
      <c r="N280" s="208">
        <v>4538.2</v>
      </c>
      <c r="O280" s="207">
        <v>77.77</v>
      </c>
      <c r="P280" s="208">
        <v>148.38999999999999</v>
      </c>
      <c r="Q280" s="207">
        <v>0.91649999999999998</v>
      </c>
      <c r="R280" s="17">
        <v>0.79749999999999999</v>
      </c>
    </row>
    <row r="281" spans="2:18" x14ac:dyDescent="0.3">
      <c r="B281" s="194">
        <v>45250</v>
      </c>
      <c r="C281" s="202">
        <v>85.12</v>
      </c>
      <c r="D281" s="203">
        <v>5.25</v>
      </c>
      <c r="E281" s="204">
        <v>93.483000000000004</v>
      </c>
      <c r="F281" s="205">
        <v>4.6449999999999996</v>
      </c>
      <c r="G281" s="204">
        <v>96.566999999999993</v>
      </c>
      <c r="H281" s="205">
        <v>0.63400000000000001</v>
      </c>
      <c r="I281" s="204">
        <v>79.5859375</v>
      </c>
      <c r="J281" s="205">
        <v>4.4400000000000004</v>
      </c>
      <c r="K281" s="206">
        <v>75.290999999999997</v>
      </c>
      <c r="L281" s="207">
        <v>87.888999999999996</v>
      </c>
      <c r="M281" s="208">
        <v>1807.1</v>
      </c>
      <c r="N281" s="208">
        <v>4547.3999999999996</v>
      </c>
      <c r="O281" s="207">
        <v>77.599999999999994</v>
      </c>
      <c r="P281" s="208">
        <v>148.38999999999999</v>
      </c>
      <c r="Q281" s="207">
        <v>0.91410000000000002</v>
      </c>
      <c r="R281" s="17">
        <v>0.79969999999999997</v>
      </c>
    </row>
    <row r="282" spans="2:18" x14ac:dyDescent="0.3">
      <c r="B282" s="194">
        <v>45247</v>
      </c>
      <c r="C282" s="202">
        <v>85.001000000000005</v>
      </c>
      <c r="D282" s="203">
        <v>5.2690000000000001</v>
      </c>
      <c r="E282" s="204">
        <v>93.384</v>
      </c>
      <c r="F282" s="205">
        <v>4.6710000000000003</v>
      </c>
      <c r="G282" s="204">
        <v>96.566000000000003</v>
      </c>
      <c r="H282" s="205">
        <v>0.63400000000000001</v>
      </c>
      <c r="I282" s="204">
        <v>79.5078125</v>
      </c>
      <c r="J282" s="205">
        <v>4.452</v>
      </c>
      <c r="K282" s="206">
        <v>75.355999999999995</v>
      </c>
      <c r="L282" s="207">
        <v>87.796999999999997</v>
      </c>
      <c r="M282" s="208">
        <v>1797.8</v>
      </c>
      <c r="N282" s="208">
        <v>4514</v>
      </c>
      <c r="O282" s="207">
        <v>75.89</v>
      </c>
      <c r="P282" s="208">
        <v>149.63</v>
      </c>
      <c r="Q282" s="207">
        <v>0.91620000000000001</v>
      </c>
      <c r="R282" s="17">
        <v>0.80249999999999999</v>
      </c>
    </row>
    <row r="283" spans="2:18" x14ac:dyDescent="0.3">
      <c r="B283" s="194">
        <v>45246</v>
      </c>
      <c r="C283" s="202">
        <v>84.953000000000003</v>
      </c>
      <c r="D283" s="203">
        <v>5.2759999999999998</v>
      </c>
      <c r="E283" s="204">
        <v>93.406000000000006</v>
      </c>
      <c r="F283" s="205">
        <v>4.6639999999999997</v>
      </c>
      <c r="G283" s="204">
        <v>96.242999999999995</v>
      </c>
      <c r="H283" s="205">
        <v>0.67600000000000005</v>
      </c>
      <c r="I283" s="204">
        <v>79.5234375</v>
      </c>
      <c r="J283" s="205">
        <v>4.4470000000000001</v>
      </c>
      <c r="K283" s="206">
        <v>75.090999999999994</v>
      </c>
      <c r="L283" s="207">
        <v>87.831999999999994</v>
      </c>
      <c r="M283" s="208">
        <v>1773.8</v>
      </c>
      <c r="N283" s="208">
        <v>4508.2</v>
      </c>
      <c r="O283" s="207">
        <v>72.900000000000006</v>
      </c>
      <c r="P283" s="208">
        <v>150.72999999999999</v>
      </c>
      <c r="Q283" s="207">
        <v>0.92149999999999999</v>
      </c>
      <c r="R283" s="17">
        <v>0.80549999999999999</v>
      </c>
    </row>
    <row r="284" spans="2:18" x14ac:dyDescent="0.3">
      <c r="B284" s="194">
        <v>45245</v>
      </c>
      <c r="C284" s="202">
        <v>84.302000000000007</v>
      </c>
      <c r="D284" s="203">
        <v>5.383</v>
      </c>
      <c r="E284" s="204">
        <v>93.016000000000005</v>
      </c>
      <c r="F284" s="205">
        <v>4.7690000000000001</v>
      </c>
      <c r="G284" s="204">
        <v>96.150999999999996</v>
      </c>
      <c r="H284" s="205">
        <v>0.68799999999999994</v>
      </c>
      <c r="I284" s="204">
        <v>78.921875</v>
      </c>
      <c r="J284" s="205">
        <v>4.5490000000000004</v>
      </c>
      <c r="K284" s="206">
        <v>74.668999999999997</v>
      </c>
      <c r="L284" s="207">
        <v>87.2</v>
      </c>
      <c r="M284" s="208">
        <v>1801.2</v>
      </c>
      <c r="N284" s="208">
        <v>4502.8999999999996</v>
      </c>
      <c r="O284" s="207">
        <v>76.66</v>
      </c>
      <c r="P284" s="208">
        <v>151.36000000000001</v>
      </c>
      <c r="Q284" s="207">
        <v>0.92190000000000005</v>
      </c>
      <c r="R284" s="17">
        <v>0.8054</v>
      </c>
    </row>
    <row r="285" spans="2:18" x14ac:dyDescent="0.3">
      <c r="B285" s="194">
        <v>45244</v>
      </c>
      <c r="C285" s="202">
        <v>84.685000000000002</v>
      </c>
      <c r="D285" s="203">
        <v>5.3179999999999996</v>
      </c>
      <c r="E285" s="204">
        <v>93.305000000000007</v>
      </c>
      <c r="F285" s="205">
        <v>4.6879999999999997</v>
      </c>
      <c r="G285" s="204">
        <v>95.674000000000007</v>
      </c>
      <c r="H285" s="205">
        <v>0.751</v>
      </c>
      <c r="I285" s="204">
        <v>79.4375</v>
      </c>
      <c r="J285" s="205">
        <v>4.4589999999999996</v>
      </c>
      <c r="K285" s="206">
        <v>75.069999999999993</v>
      </c>
      <c r="L285" s="207">
        <v>87.391999999999996</v>
      </c>
      <c r="M285" s="208">
        <v>1798.3</v>
      </c>
      <c r="N285" s="208">
        <v>4495.7</v>
      </c>
      <c r="O285" s="207">
        <v>78.260000000000005</v>
      </c>
      <c r="P285" s="208">
        <v>150.37</v>
      </c>
      <c r="Q285" s="207">
        <v>0.91920000000000002</v>
      </c>
      <c r="R285" s="17">
        <v>0.8</v>
      </c>
    </row>
    <row r="286" spans="2:18" x14ac:dyDescent="0.3">
      <c r="B286" s="194">
        <v>45243</v>
      </c>
      <c r="C286" s="202">
        <v>82.963999999999999</v>
      </c>
      <c r="D286" s="203">
        <v>5.6079999999999997</v>
      </c>
      <c r="E286" s="204">
        <v>92.384</v>
      </c>
      <c r="F286" s="205">
        <v>4.944</v>
      </c>
      <c r="G286" s="204">
        <v>95.515000000000001</v>
      </c>
      <c r="H286" s="205">
        <v>0.77200000000000002</v>
      </c>
      <c r="I286" s="204">
        <v>78.2265625</v>
      </c>
      <c r="J286" s="205">
        <v>4.6669999999999998</v>
      </c>
      <c r="K286" s="206">
        <v>74.185000000000002</v>
      </c>
      <c r="L286" s="207">
        <v>86.394999999999996</v>
      </c>
      <c r="M286" s="208">
        <v>1705.5</v>
      </c>
      <c r="N286" s="208">
        <v>4411.6000000000004</v>
      </c>
      <c r="O286" s="207">
        <v>78.260000000000005</v>
      </c>
      <c r="P286" s="208">
        <v>151.72</v>
      </c>
      <c r="Q286" s="207">
        <v>0.93469999999999998</v>
      </c>
      <c r="R286" s="17">
        <v>0.81440000000000001</v>
      </c>
    </row>
    <row r="287" spans="2:18" x14ac:dyDescent="0.3">
      <c r="B287" s="194">
        <v>45240</v>
      </c>
      <c r="C287" s="202">
        <v>82.753</v>
      </c>
      <c r="D287" s="203">
        <v>5.6429999999999998</v>
      </c>
      <c r="E287" s="204">
        <v>92.325999999999993</v>
      </c>
      <c r="F287" s="205">
        <v>4.9589999999999996</v>
      </c>
      <c r="G287" s="204">
        <v>95.656000000000006</v>
      </c>
      <c r="H287" s="205">
        <v>0.753</v>
      </c>
      <c r="I287" s="204">
        <v>78.1328125</v>
      </c>
      <c r="J287" s="205">
        <v>4.6820000000000004</v>
      </c>
      <c r="K287" s="206">
        <v>74.072000000000003</v>
      </c>
      <c r="L287" s="207">
        <v>86.278000000000006</v>
      </c>
      <c r="M287" s="208">
        <v>1705.3</v>
      </c>
      <c r="N287" s="208">
        <v>4415.2</v>
      </c>
      <c r="O287" s="207">
        <v>77.17</v>
      </c>
      <c r="P287" s="208">
        <v>151.52000000000001</v>
      </c>
      <c r="Q287" s="207">
        <v>0.93579999999999997</v>
      </c>
      <c r="R287" s="17">
        <v>0.81779999999999997</v>
      </c>
    </row>
    <row r="288" spans="2:18" x14ac:dyDescent="0.3">
      <c r="B288" s="194">
        <v>45239</v>
      </c>
      <c r="C288" s="202">
        <v>82.722999999999999</v>
      </c>
      <c r="D288" s="203">
        <v>5.6470000000000002</v>
      </c>
      <c r="E288" s="204">
        <v>92.39</v>
      </c>
      <c r="F288" s="205">
        <v>4.9400000000000004</v>
      </c>
      <c r="G288" s="204">
        <v>95.75</v>
      </c>
      <c r="H288" s="205">
        <v>0.74</v>
      </c>
      <c r="I288" s="204">
        <v>78.3046875</v>
      </c>
      <c r="J288" s="205">
        <v>4.649</v>
      </c>
      <c r="K288" s="206">
        <v>74.406000000000006</v>
      </c>
      <c r="L288" s="207">
        <v>86.736999999999995</v>
      </c>
      <c r="M288" s="208">
        <v>1687.2</v>
      </c>
      <c r="N288" s="208">
        <v>4347.3999999999996</v>
      </c>
      <c r="O288" s="207">
        <v>75.739999999999995</v>
      </c>
      <c r="P288" s="208">
        <v>151.35</v>
      </c>
      <c r="Q288" s="207">
        <v>0.93740000000000001</v>
      </c>
      <c r="R288" s="17">
        <v>0.81810000000000005</v>
      </c>
    </row>
    <row r="289" spans="2:18" x14ac:dyDescent="0.3">
      <c r="B289" s="194">
        <v>45238</v>
      </c>
      <c r="C289" s="202">
        <v>83.683000000000007</v>
      </c>
      <c r="D289" s="203">
        <v>5.4820000000000002</v>
      </c>
      <c r="E289" s="204">
        <v>92.799000000000007</v>
      </c>
      <c r="F289" s="205">
        <v>4.8209999999999997</v>
      </c>
      <c r="G289" s="204">
        <v>95.575999999999993</v>
      </c>
      <c r="H289" s="205">
        <v>0.76300000000000001</v>
      </c>
      <c r="I289" s="204">
        <v>79.1640625</v>
      </c>
      <c r="J289" s="205">
        <v>4.5</v>
      </c>
      <c r="K289" s="206">
        <v>74.576999999999998</v>
      </c>
      <c r="L289" s="207">
        <v>86.917000000000002</v>
      </c>
      <c r="M289" s="208">
        <v>1714.1</v>
      </c>
      <c r="N289" s="208">
        <v>4382.8</v>
      </c>
      <c r="O289" s="207">
        <v>75.33</v>
      </c>
      <c r="P289" s="208">
        <v>150.97999999999999</v>
      </c>
      <c r="Q289" s="207">
        <v>0.93379999999999996</v>
      </c>
      <c r="R289" s="17">
        <v>0.81399999999999995</v>
      </c>
    </row>
    <row r="290" spans="2:18" x14ac:dyDescent="0.3">
      <c r="B290" s="194">
        <v>45237</v>
      </c>
      <c r="C290" s="202">
        <v>83.32</v>
      </c>
      <c r="D290" s="203">
        <v>5.5419999999999998</v>
      </c>
      <c r="E290" s="204">
        <v>92.724000000000004</v>
      </c>
      <c r="F290" s="205">
        <v>4.8410000000000002</v>
      </c>
      <c r="G290" s="204">
        <v>95.379000000000005</v>
      </c>
      <c r="H290" s="205">
        <v>0.78900000000000003</v>
      </c>
      <c r="I290" s="204">
        <v>78.7734375</v>
      </c>
      <c r="J290" s="205">
        <v>4.5659999999999998</v>
      </c>
      <c r="K290" s="206">
        <v>74.396000000000001</v>
      </c>
      <c r="L290" s="207">
        <v>86.498000000000005</v>
      </c>
      <c r="M290" s="208">
        <v>1733.2</v>
      </c>
      <c r="N290" s="208">
        <v>4378.3999999999996</v>
      </c>
      <c r="O290" s="207">
        <v>77.37</v>
      </c>
      <c r="P290" s="208">
        <v>150.37</v>
      </c>
      <c r="Q290" s="207">
        <v>0.93459999999999999</v>
      </c>
      <c r="R290" s="17">
        <v>0.81299999999999994</v>
      </c>
    </row>
    <row r="291" spans="2:18" x14ac:dyDescent="0.3">
      <c r="B291" s="194">
        <v>45236</v>
      </c>
      <c r="C291" s="202">
        <v>82.957999999999998</v>
      </c>
      <c r="D291" s="203">
        <v>5.6029999999999998</v>
      </c>
      <c r="E291" s="204">
        <v>92.548000000000002</v>
      </c>
      <c r="F291" s="205">
        <v>4.8890000000000002</v>
      </c>
      <c r="G291" s="204">
        <v>95.4</v>
      </c>
      <c r="H291" s="205">
        <v>0.78600000000000003</v>
      </c>
      <c r="I291" s="204">
        <v>78.3359375</v>
      </c>
      <c r="J291" s="205">
        <v>4.6399999999999997</v>
      </c>
      <c r="K291" s="206">
        <v>73.796999999999997</v>
      </c>
      <c r="L291" s="207">
        <v>85.915000000000006</v>
      </c>
      <c r="M291" s="208">
        <v>1737.9</v>
      </c>
      <c r="N291" s="208">
        <v>4366</v>
      </c>
      <c r="O291" s="207">
        <v>80.819999999999993</v>
      </c>
      <c r="P291" s="208">
        <v>150.07</v>
      </c>
      <c r="Q291" s="207">
        <v>0.93300000000000005</v>
      </c>
      <c r="R291" s="17">
        <v>0.81010000000000004</v>
      </c>
    </row>
    <row r="292" spans="2:18" x14ac:dyDescent="0.3">
      <c r="B292" s="194">
        <v>45233</v>
      </c>
      <c r="C292" s="202">
        <v>83.152000000000001</v>
      </c>
      <c r="D292" s="203">
        <v>5.569</v>
      </c>
      <c r="E292" s="204">
        <v>92.938000000000002</v>
      </c>
      <c r="F292" s="205">
        <v>4.7789999999999999</v>
      </c>
      <c r="G292" s="204">
        <v>95.02</v>
      </c>
      <c r="H292" s="205">
        <v>0.83699999999999997</v>
      </c>
      <c r="I292" s="204">
        <v>78.7734375</v>
      </c>
      <c r="J292" s="205">
        <v>4.5640000000000001</v>
      </c>
      <c r="K292" s="206">
        <v>74.275999999999996</v>
      </c>
      <c r="L292" s="207">
        <v>86.784000000000006</v>
      </c>
      <c r="M292" s="208">
        <v>1760.7</v>
      </c>
      <c r="N292" s="208">
        <v>4358.3</v>
      </c>
      <c r="O292" s="207">
        <v>80.510000000000005</v>
      </c>
      <c r="P292" s="208">
        <v>149.38999999999999</v>
      </c>
      <c r="Q292" s="207">
        <v>0.93189999999999995</v>
      </c>
      <c r="R292" s="17">
        <v>0.80769999999999997</v>
      </c>
    </row>
    <row r="293" spans="2:18" x14ac:dyDescent="0.3">
      <c r="B293" s="194">
        <v>45232</v>
      </c>
      <c r="C293" s="202">
        <v>82.314999999999998</v>
      </c>
      <c r="D293" s="203">
        <v>5.7119999999999997</v>
      </c>
      <c r="E293" s="204">
        <v>92.372</v>
      </c>
      <c r="F293" s="205">
        <v>4.9359999999999999</v>
      </c>
      <c r="G293" s="204">
        <v>95.018000000000001</v>
      </c>
      <c r="H293" s="205">
        <v>0.83699999999999997</v>
      </c>
      <c r="I293" s="204">
        <v>78.1796875</v>
      </c>
      <c r="J293" s="205">
        <v>4.6630000000000003</v>
      </c>
      <c r="K293" s="206">
        <v>73.718000000000004</v>
      </c>
      <c r="L293" s="207">
        <v>86.024000000000001</v>
      </c>
      <c r="M293" s="208">
        <v>1714.2</v>
      </c>
      <c r="N293" s="208">
        <v>4317.8</v>
      </c>
      <c r="O293" s="207">
        <v>82.46</v>
      </c>
      <c r="P293" s="208">
        <v>150.44999999999999</v>
      </c>
      <c r="Q293" s="207">
        <v>0.9415</v>
      </c>
      <c r="R293" s="17">
        <v>0.81950000000000001</v>
      </c>
    </row>
    <row r="294" spans="2:18" x14ac:dyDescent="0.3">
      <c r="B294" s="194">
        <v>45231</v>
      </c>
      <c r="C294" s="202">
        <v>81.772999999999996</v>
      </c>
      <c r="D294" s="203">
        <v>5.8029999999999999</v>
      </c>
      <c r="E294" s="204">
        <v>92.236999999999995</v>
      </c>
      <c r="F294" s="205">
        <v>4.97</v>
      </c>
      <c r="G294" s="204">
        <v>94.841999999999999</v>
      </c>
      <c r="H294" s="205">
        <v>0.86</v>
      </c>
      <c r="I294" s="204">
        <v>77.8125</v>
      </c>
      <c r="J294" s="205">
        <v>4.726</v>
      </c>
      <c r="K294" s="206">
        <v>73.078000000000003</v>
      </c>
      <c r="L294" s="207">
        <v>85.373999999999995</v>
      </c>
      <c r="M294" s="208">
        <v>1669.7</v>
      </c>
      <c r="N294" s="208">
        <v>4237.8999999999996</v>
      </c>
      <c r="O294" s="207">
        <v>80.44</v>
      </c>
      <c r="P294" s="208">
        <v>150.94999999999999</v>
      </c>
      <c r="Q294" s="207">
        <v>0.94599999999999995</v>
      </c>
      <c r="R294" s="17">
        <v>0.82289999999999996</v>
      </c>
    </row>
    <row r="295" spans="2:18" x14ac:dyDescent="0.3">
      <c r="B295" s="194">
        <v>45230</v>
      </c>
      <c r="C295" s="202">
        <v>80.623000000000005</v>
      </c>
      <c r="D295" s="203">
        <v>6.0019999999999998</v>
      </c>
      <c r="E295" s="204">
        <v>91.491</v>
      </c>
      <c r="F295" s="205">
        <v>5.1779999999999999</v>
      </c>
      <c r="G295" s="204">
        <v>95.010999999999996</v>
      </c>
      <c r="H295" s="205">
        <v>0.83699999999999997</v>
      </c>
      <c r="I295" s="204">
        <v>76.640625</v>
      </c>
      <c r="J295" s="205">
        <v>4.93</v>
      </c>
      <c r="K295" s="206">
        <v>72.991</v>
      </c>
      <c r="L295" s="207">
        <v>84.984999999999999</v>
      </c>
      <c r="M295" s="208">
        <v>1662.3</v>
      </c>
      <c r="N295" s="208">
        <v>4193.8</v>
      </c>
      <c r="O295" s="207">
        <v>81.02</v>
      </c>
      <c r="P295" s="208">
        <v>151.68</v>
      </c>
      <c r="Q295" s="207">
        <v>0.9456</v>
      </c>
      <c r="R295" s="17">
        <v>0.82279999999999998</v>
      </c>
    </row>
    <row r="296" spans="2:18" x14ac:dyDescent="0.3">
      <c r="B296" s="194">
        <v>45229</v>
      </c>
      <c r="C296" s="202">
        <v>80.784000000000006</v>
      </c>
      <c r="D296" s="203">
        <v>5.9729999999999999</v>
      </c>
      <c r="E296" s="204">
        <v>91.566999999999993</v>
      </c>
      <c r="F296" s="205">
        <v>5.1550000000000002</v>
      </c>
      <c r="G296" s="204">
        <v>95.286000000000001</v>
      </c>
      <c r="H296" s="205">
        <v>0.8</v>
      </c>
      <c r="I296" s="204">
        <v>76.84375</v>
      </c>
      <c r="J296" s="205">
        <v>4.8929999999999998</v>
      </c>
      <c r="K296" s="206">
        <v>72.742999999999995</v>
      </c>
      <c r="L296" s="207">
        <v>84.921999999999997</v>
      </c>
      <c r="M296" s="208">
        <v>1647.3</v>
      </c>
      <c r="N296" s="208">
        <v>4166.8</v>
      </c>
      <c r="O296" s="207">
        <v>82.31</v>
      </c>
      <c r="P296" s="208">
        <v>149.1</v>
      </c>
      <c r="Q296" s="207">
        <v>0.94199999999999995</v>
      </c>
      <c r="R296" s="17">
        <v>0.82169999999999999</v>
      </c>
    </row>
    <row r="297" spans="2:18" x14ac:dyDescent="0.3">
      <c r="B297" s="194">
        <v>45226</v>
      </c>
      <c r="C297" s="202">
        <v>81.206999999999994</v>
      </c>
      <c r="D297" s="203">
        <v>5.899</v>
      </c>
      <c r="E297" s="204">
        <v>91.798000000000002</v>
      </c>
      <c r="F297" s="205">
        <v>5.09</v>
      </c>
      <c r="G297" s="204">
        <v>95.343999999999994</v>
      </c>
      <c r="H297" s="205">
        <v>0.79200000000000004</v>
      </c>
      <c r="I297" s="204">
        <v>77.1796875</v>
      </c>
      <c r="J297" s="205">
        <v>4.8330000000000002</v>
      </c>
      <c r="K297" s="206">
        <v>72.84</v>
      </c>
      <c r="L297" s="207">
        <v>84.463999999999999</v>
      </c>
      <c r="M297" s="208">
        <v>1636.9</v>
      </c>
      <c r="N297" s="208">
        <v>4117.3999999999996</v>
      </c>
      <c r="O297" s="207">
        <v>85.54</v>
      </c>
      <c r="P297" s="208">
        <v>149.66</v>
      </c>
      <c r="Q297" s="207">
        <v>0.94650000000000001</v>
      </c>
      <c r="R297" s="17">
        <v>0.82489999999999997</v>
      </c>
    </row>
    <row r="298" spans="2:18" x14ac:dyDescent="0.3">
      <c r="B298" s="194">
        <v>45225</v>
      </c>
      <c r="C298" s="202">
        <v>81.087999999999994</v>
      </c>
      <c r="D298" s="203">
        <v>5.9189999999999996</v>
      </c>
      <c r="E298" s="204">
        <v>91.73</v>
      </c>
      <c r="F298" s="205">
        <v>5.1079999999999997</v>
      </c>
      <c r="G298" s="204">
        <v>95.406999999999996</v>
      </c>
      <c r="H298" s="205">
        <v>0.78300000000000003</v>
      </c>
      <c r="I298" s="204">
        <v>77.0546875</v>
      </c>
      <c r="J298" s="205">
        <v>4.851</v>
      </c>
      <c r="K298" s="206">
        <v>72.515000000000001</v>
      </c>
      <c r="L298" s="207">
        <v>84.052999999999997</v>
      </c>
      <c r="M298" s="208">
        <v>1657</v>
      </c>
      <c r="N298" s="208">
        <v>4137.2</v>
      </c>
      <c r="O298" s="207">
        <v>83.21</v>
      </c>
      <c r="P298" s="208">
        <v>150.4</v>
      </c>
      <c r="Q298" s="207">
        <v>0.94669999999999999</v>
      </c>
      <c r="R298" s="17">
        <v>0.82450000000000001</v>
      </c>
    </row>
    <row r="299" spans="2:18" x14ac:dyDescent="0.3">
      <c r="B299" s="194">
        <v>45224</v>
      </c>
      <c r="C299" s="202">
        <v>80.444999999999993</v>
      </c>
      <c r="D299" s="203">
        <v>6.0289999999999999</v>
      </c>
      <c r="E299" s="204">
        <v>91.373999999999995</v>
      </c>
      <c r="F299" s="205">
        <v>5.2039999999999997</v>
      </c>
      <c r="G299" s="204">
        <v>95.623999999999995</v>
      </c>
      <c r="H299" s="205">
        <v>0.754</v>
      </c>
      <c r="I299" s="204">
        <v>76.4140625</v>
      </c>
      <c r="J299" s="205">
        <v>4.9630000000000001</v>
      </c>
      <c r="K299" s="206">
        <v>72.436000000000007</v>
      </c>
      <c r="L299" s="207">
        <v>83.742000000000004</v>
      </c>
      <c r="M299" s="208">
        <v>1651.4</v>
      </c>
      <c r="N299" s="208">
        <v>4186.8</v>
      </c>
      <c r="O299" s="207">
        <v>85.39</v>
      </c>
      <c r="P299" s="208">
        <v>150.22999999999999</v>
      </c>
      <c r="Q299" s="207">
        <v>0.94640000000000002</v>
      </c>
      <c r="R299" s="17">
        <v>0.82569999999999999</v>
      </c>
    </row>
    <row r="300" spans="2:18" x14ac:dyDescent="0.3">
      <c r="B300" s="194">
        <v>45223</v>
      </c>
      <c r="C300" s="202">
        <v>81.146000000000001</v>
      </c>
      <c r="D300" s="203">
        <v>5.9050000000000002</v>
      </c>
      <c r="E300" s="204">
        <v>91.622</v>
      </c>
      <c r="F300" s="205">
        <v>5.1319999999999997</v>
      </c>
      <c r="G300" s="204">
        <v>95.744</v>
      </c>
      <c r="H300" s="205">
        <v>0.73799999999999999</v>
      </c>
      <c r="I300" s="204">
        <v>77.1484375</v>
      </c>
      <c r="J300" s="205">
        <v>4.8330000000000002</v>
      </c>
      <c r="K300" s="206">
        <v>72.808999999999997</v>
      </c>
      <c r="L300" s="207">
        <v>84.322000000000003</v>
      </c>
      <c r="M300" s="208">
        <v>1679.5</v>
      </c>
      <c r="N300" s="208">
        <v>4247.7</v>
      </c>
      <c r="O300" s="207">
        <v>83.74</v>
      </c>
      <c r="P300" s="208">
        <v>149.91</v>
      </c>
      <c r="Q300" s="207">
        <v>0.94430000000000003</v>
      </c>
      <c r="R300" s="17">
        <v>0.82240000000000002</v>
      </c>
    </row>
    <row r="301" spans="2:18" x14ac:dyDescent="0.3">
      <c r="B301" s="194">
        <v>45222</v>
      </c>
      <c r="C301" s="202">
        <v>80.804000000000002</v>
      </c>
      <c r="D301" s="203">
        <v>5.9640000000000004</v>
      </c>
      <c r="E301" s="204">
        <v>91.67</v>
      </c>
      <c r="F301" s="205">
        <v>5.117</v>
      </c>
      <c r="G301" s="204">
        <v>95.546000000000006</v>
      </c>
      <c r="H301" s="205">
        <v>0.76400000000000001</v>
      </c>
      <c r="I301" s="204">
        <v>77.0546875</v>
      </c>
      <c r="J301" s="205">
        <v>4.8479999999999999</v>
      </c>
      <c r="K301" s="206">
        <v>72.456000000000003</v>
      </c>
      <c r="L301" s="207">
        <v>84.23</v>
      </c>
      <c r="M301" s="208">
        <v>1665.9</v>
      </c>
      <c r="N301" s="208">
        <v>4217</v>
      </c>
      <c r="O301" s="207">
        <v>85.49</v>
      </c>
      <c r="P301" s="208">
        <v>149.71</v>
      </c>
      <c r="Q301" s="207">
        <v>0.93720000000000003</v>
      </c>
      <c r="R301" s="17">
        <v>0.81640000000000001</v>
      </c>
    </row>
    <row r="302" spans="2:18" x14ac:dyDescent="0.3">
      <c r="B302" s="194">
        <v>45219</v>
      </c>
      <c r="C302" s="202">
        <v>80.39</v>
      </c>
      <c r="D302" s="203">
        <v>6.0359999999999996</v>
      </c>
      <c r="E302" s="204">
        <v>91.203000000000003</v>
      </c>
      <c r="F302" s="205">
        <v>5.2469999999999999</v>
      </c>
      <c r="G302" s="204">
        <v>95.763999999999996</v>
      </c>
      <c r="H302" s="205">
        <v>0.73499999999999999</v>
      </c>
      <c r="I302" s="204">
        <v>76.6875</v>
      </c>
      <c r="J302" s="205">
        <v>4.9109999999999996</v>
      </c>
      <c r="K302" s="206">
        <v>72.126999999999995</v>
      </c>
      <c r="L302" s="207">
        <v>83.682000000000002</v>
      </c>
      <c r="M302" s="208">
        <v>1680.8</v>
      </c>
      <c r="N302" s="208">
        <v>4224.2</v>
      </c>
      <c r="O302" s="207">
        <v>88.75</v>
      </c>
      <c r="P302" s="208">
        <v>149.86000000000001</v>
      </c>
      <c r="Q302" s="207">
        <v>0.94389999999999996</v>
      </c>
      <c r="R302" s="17">
        <v>0.82210000000000005</v>
      </c>
    </row>
    <row r="303" spans="2:18" x14ac:dyDescent="0.3">
      <c r="B303" s="194">
        <v>45218</v>
      </c>
      <c r="C303" s="202">
        <v>80.078999999999994</v>
      </c>
      <c r="D303" s="203">
        <v>6.09</v>
      </c>
      <c r="E303" s="204">
        <v>91.14</v>
      </c>
      <c r="F303" s="205">
        <v>5.2629999999999999</v>
      </c>
      <c r="G303" s="204">
        <v>95.768000000000001</v>
      </c>
      <c r="H303" s="205">
        <v>0.73399999999999999</v>
      </c>
      <c r="I303" s="204">
        <v>76.203125</v>
      </c>
      <c r="J303" s="205">
        <v>4.9939999999999998</v>
      </c>
      <c r="K303" s="206">
        <v>71.932000000000002</v>
      </c>
      <c r="L303" s="207">
        <v>83.528999999999996</v>
      </c>
      <c r="M303" s="208">
        <v>1702.7</v>
      </c>
      <c r="N303" s="208">
        <v>4278</v>
      </c>
      <c r="O303" s="207">
        <v>89.37</v>
      </c>
      <c r="P303" s="208">
        <v>149.80000000000001</v>
      </c>
      <c r="Q303" s="207">
        <v>0.94499999999999995</v>
      </c>
      <c r="R303" s="17">
        <v>0.82350000000000001</v>
      </c>
    </row>
    <row r="304" spans="2:18" x14ac:dyDescent="0.3">
      <c r="B304" s="194">
        <v>45217</v>
      </c>
      <c r="C304" s="202">
        <v>80.587000000000003</v>
      </c>
      <c r="D304" s="203">
        <v>5.9980000000000002</v>
      </c>
      <c r="E304" s="204">
        <v>91.313999999999993</v>
      </c>
      <c r="F304" s="205">
        <v>5.21</v>
      </c>
      <c r="G304" s="204">
        <v>96.040999999999997</v>
      </c>
      <c r="H304" s="205">
        <v>0.69799999999999995</v>
      </c>
      <c r="I304" s="204">
        <v>76.5546875</v>
      </c>
      <c r="J304" s="205">
        <v>4.93</v>
      </c>
      <c r="K304" s="206">
        <v>72.03</v>
      </c>
      <c r="L304" s="207">
        <v>83.278000000000006</v>
      </c>
      <c r="M304" s="208">
        <v>1728.8</v>
      </c>
      <c r="N304" s="208">
        <v>4314.6000000000004</v>
      </c>
      <c r="O304" s="207">
        <v>88.32</v>
      </c>
      <c r="P304" s="208">
        <v>149.93</v>
      </c>
      <c r="Q304" s="207">
        <v>0.94910000000000005</v>
      </c>
      <c r="R304" s="17">
        <v>0.82369999999999999</v>
      </c>
    </row>
    <row r="305" spans="2:18" x14ac:dyDescent="0.3">
      <c r="B305" s="194">
        <v>45216</v>
      </c>
      <c r="C305" s="202">
        <v>81.156000000000006</v>
      </c>
      <c r="D305" s="203">
        <v>5.8979999999999997</v>
      </c>
      <c r="E305" s="204">
        <v>91.575000000000003</v>
      </c>
      <c r="F305" s="205">
        <v>5.1360000000000001</v>
      </c>
      <c r="G305" s="204">
        <v>96.284000000000006</v>
      </c>
      <c r="H305" s="205">
        <v>0.66600000000000004</v>
      </c>
      <c r="I305" s="204">
        <v>76.984375</v>
      </c>
      <c r="J305" s="205">
        <v>4.8540000000000001</v>
      </c>
      <c r="K305" s="206">
        <v>72.819000000000003</v>
      </c>
      <c r="L305" s="207">
        <v>83.867999999999995</v>
      </c>
      <c r="M305" s="208">
        <v>1766</v>
      </c>
      <c r="N305" s="208">
        <v>4373.2</v>
      </c>
      <c r="O305" s="207">
        <v>86.66</v>
      </c>
      <c r="P305" s="208">
        <v>149.81</v>
      </c>
      <c r="Q305" s="207">
        <v>0.94540000000000002</v>
      </c>
      <c r="R305" s="17">
        <v>0.82079999999999997</v>
      </c>
    </row>
    <row r="306" spans="2:18" x14ac:dyDescent="0.3">
      <c r="B306" s="194">
        <v>45215</v>
      </c>
      <c r="C306" s="202">
        <v>81.933000000000007</v>
      </c>
      <c r="D306" s="203">
        <v>5.7629999999999999</v>
      </c>
      <c r="E306" s="204">
        <v>92.29</v>
      </c>
      <c r="F306" s="205">
        <v>4.9359999999999999</v>
      </c>
      <c r="G306" s="204">
        <v>96.399000000000001</v>
      </c>
      <c r="H306" s="205">
        <v>0.65100000000000002</v>
      </c>
      <c r="I306" s="204">
        <v>77.765625</v>
      </c>
      <c r="J306" s="205">
        <v>4.7169999999999996</v>
      </c>
      <c r="K306" s="206">
        <v>72.953000000000003</v>
      </c>
      <c r="L306" s="207">
        <v>84.67</v>
      </c>
      <c r="M306" s="208">
        <v>1747.1</v>
      </c>
      <c r="N306" s="208">
        <v>4373.6000000000004</v>
      </c>
      <c r="O306" s="207">
        <v>86.66</v>
      </c>
      <c r="P306" s="208">
        <v>149.51</v>
      </c>
      <c r="Q306" s="207">
        <v>0.94689999999999996</v>
      </c>
      <c r="R306" s="17">
        <v>0.81850000000000001</v>
      </c>
    </row>
    <row r="307" spans="2:18" x14ac:dyDescent="0.3">
      <c r="B307" s="194">
        <v>45212</v>
      </c>
      <c r="C307" s="202">
        <v>82.406000000000006</v>
      </c>
      <c r="D307" s="203">
        <v>5.681</v>
      </c>
      <c r="E307" s="204">
        <v>92.596999999999994</v>
      </c>
      <c r="F307" s="205">
        <v>4.8499999999999996</v>
      </c>
      <c r="G307" s="204">
        <v>96.397999999999996</v>
      </c>
      <c r="H307" s="205">
        <v>0.65100000000000002</v>
      </c>
      <c r="I307" s="204">
        <v>78.2890625</v>
      </c>
      <c r="J307" s="205">
        <v>4.625</v>
      </c>
      <c r="K307" s="206">
        <v>73.460999999999999</v>
      </c>
      <c r="L307" s="207">
        <v>84.582999999999998</v>
      </c>
      <c r="M307" s="208">
        <v>1719.7</v>
      </c>
      <c r="N307" s="208">
        <v>4327.8</v>
      </c>
      <c r="O307" s="207">
        <v>87.69</v>
      </c>
      <c r="P307" s="208">
        <v>149.57</v>
      </c>
      <c r="Q307" s="207">
        <v>0.95150000000000001</v>
      </c>
      <c r="R307" s="17">
        <v>0.82350000000000001</v>
      </c>
    </row>
    <row r="308" spans="2:18" x14ac:dyDescent="0.3">
      <c r="B308" s="194">
        <v>45211</v>
      </c>
      <c r="C308" s="202">
        <v>81.936000000000007</v>
      </c>
      <c r="D308" s="203">
        <v>5.7610000000000001</v>
      </c>
      <c r="E308" s="204">
        <v>92.343999999999994</v>
      </c>
      <c r="F308" s="205">
        <v>4.9180000000000001</v>
      </c>
      <c r="G308" s="204">
        <v>96.402000000000001</v>
      </c>
      <c r="H308" s="205">
        <v>0.65</v>
      </c>
      <c r="I308" s="204">
        <v>77.8046875</v>
      </c>
      <c r="J308" s="205">
        <v>4.7060000000000004</v>
      </c>
      <c r="K308" s="206">
        <v>73.224999999999994</v>
      </c>
      <c r="L308" s="207">
        <v>84.665000000000006</v>
      </c>
      <c r="M308" s="208">
        <v>1734.3</v>
      </c>
      <c r="N308" s="208">
        <v>4349.6000000000004</v>
      </c>
      <c r="O308" s="207">
        <v>82.91</v>
      </c>
      <c r="P308" s="208">
        <v>149.81</v>
      </c>
      <c r="Q308" s="207">
        <v>0.94979999999999998</v>
      </c>
      <c r="R308" s="17">
        <v>0.82130000000000003</v>
      </c>
    </row>
    <row r="309" spans="2:18" x14ac:dyDescent="0.3">
      <c r="B309" s="194">
        <v>45210</v>
      </c>
      <c r="C309" s="202">
        <v>82.787000000000006</v>
      </c>
      <c r="D309" s="203">
        <v>5.6130000000000004</v>
      </c>
      <c r="E309" s="204">
        <v>92.878</v>
      </c>
      <c r="F309" s="205">
        <v>4.7679999999999998</v>
      </c>
      <c r="G309" s="204">
        <v>96.301000000000002</v>
      </c>
      <c r="H309" s="205">
        <v>0.66300000000000003</v>
      </c>
      <c r="I309" s="204">
        <v>78.59375</v>
      </c>
      <c r="J309" s="205">
        <v>4.569</v>
      </c>
      <c r="K309" s="206">
        <v>73.77</v>
      </c>
      <c r="L309" s="207">
        <v>85.298000000000002</v>
      </c>
      <c r="M309" s="208">
        <v>1773.3</v>
      </c>
      <c r="N309" s="208">
        <v>4377</v>
      </c>
      <c r="O309" s="207">
        <v>83.49</v>
      </c>
      <c r="P309" s="208">
        <v>149.16999999999999</v>
      </c>
      <c r="Q309" s="207">
        <v>0.94159999999999999</v>
      </c>
      <c r="R309" s="17">
        <v>0.81210000000000004</v>
      </c>
    </row>
    <row r="310" spans="2:18" x14ac:dyDescent="0.3">
      <c r="B310" s="194">
        <v>45209</v>
      </c>
      <c r="C310" s="202">
        <v>82.262</v>
      </c>
      <c r="D310" s="203">
        <v>5.702</v>
      </c>
      <c r="E310" s="204">
        <v>92.49</v>
      </c>
      <c r="F310" s="205">
        <v>4.8730000000000002</v>
      </c>
      <c r="G310" s="204">
        <v>96.1</v>
      </c>
      <c r="H310" s="205">
        <v>0.68899999999999995</v>
      </c>
      <c r="I310" s="204">
        <v>78.09375</v>
      </c>
      <c r="J310" s="205">
        <v>4.6539999999999999</v>
      </c>
      <c r="K310" s="206">
        <v>73.275000000000006</v>
      </c>
      <c r="L310" s="207">
        <v>84.944999999999993</v>
      </c>
      <c r="M310" s="208">
        <v>1775.9</v>
      </c>
      <c r="N310" s="208">
        <v>4358.2</v>
      </c>
      <c r="O310" s="207">
        <v>85.97</v>
      </c>
      <c r="P310" s="208">
        <v>148.71</v>
      </c>
      <c r="Q310" s="207">
        <v>0.94289999999999996</v>
      </c>
      <c r="R310" s="17">
        <v>0.81389999999999996</v>
      </c>
    </row>
    <row r="311" spans="2:18" x14ac:dyDescent="0.3">
      <c r="B311" s="194">
        <v>45205</v>
      </c>
      <c r="C311" s="202">
        <v>81.28</v>
      </c>
      <c r="D311" s="203">
        <v>5.87</v>
      </c>
      <c r="E311" s="204">
        <v>91.897999999999996</v>
      </c>
      <c r="F311" s="205">
        <v>5.0350000000000001</v>
      </c>
      <c r="G311" s="204">
        <v>95.93</v>
      </c>
      <c r="H311" s="205">
        <v>0.71099999999999997</v>
      </c>
      <c r="I311" s="204">
        <v>77.21875</v>
      </c>
      <c r="J311" s="205">
        <v>4.8040000000000003</v>
      </c>
      <c r="K311" s="206">
        <v>72.435000000000002</v>
      </c>
      <c r="L311" s="207">
        <v>83.733000000000004</v>
      </c>
      <c r="M311" s="208">
        <v>1745.6</v>
      </c>
      <c r="N311" s="208">
        <v>4308.5</v>
      </c>
      <c r="O311" s="207">
        <v>82.79</v>
      </c>
      <c r="P311" s="208">
        <v>149.32</v>
      </c>
      <c r="Q311" s="207">
        <v>0.9446</v>
      </c>
      <c r="R311" s="17">
        <v>0.81720000000000004</v>
      </c>
    </row>
    <row r="312" spans="2:18" x14ac:dyDescent="0.3">
      <c r="B312" s="194">
        <v>45204</v>
      </c>
      <c r="C312" s="202">
        <v>81.62</v>
      </c>
      <c r="D312" s="203">
        <v>5.81</v>
      </c>
      <c r="E312" s="204">
        <v>92.07</v>
      </c>
      <c r="F312" s="205">
        <v>4.9859999999999998</v>
      </c>
      <c r="G312" s="204">
        <v>95.811000000000007</v>
      </c>
      <c r="H312" s="205">
        <v>0.72599999999999998</v>
      </c>
      <c r="I312" s="204">
        <v>77.6796875</v>
      </c>
      <c r="J312" s="205">
        <v>4.72</v>
      </c>
      <c r="K312" s="206">
        <v>72.576999999999998</v>
      </c>
      <c r="L312" s="207">
        <v>83.861999999999995</v>
      </c>
      <c r="M312" s="208">
        <v>1731.5</v>
      </c>
      <c r="N312" s="208">
        <v>4258.2</v>
      </c>
      <c r="O312" s="207">
        <v>82.31</v>
      </c>
      <c r="P312" s="208">
        <v>148.51</v>
      </c>
      <c r="Q312" s="207">
        <v>0.94789999999999996</v>
      </c>
      <c r="R312" s="17">
        <v>0.82020000000000004</v>
      </c>
    </row>
    <row r="313" spans="2:18" x14ac:dyDescent="0.3">
      <c r="B313" s="194">
        <v>45203</v>
      </c>
      <c r="C313" s="202">
        <v>81.516999999999996</v>
      </c>
      <c r="D313" s="203">
        <v>5.8250000000000002</v>
      </c>
      <c r="E313" s="204">
        <v>91.787999999999997</v>
      </c>
      <c r="F313" s="205">
        <v>5.0590000000000002</v>
      </c>
      <c r="G313" s="204">
        <v>95.84</v>
      </c>
      <c r="H313" s="205">
        <v>0.72199999999999998</v>
      </c>
      <c r="I313" s="204">
        <v>77.5234375</v>
      </c>
      <c r="J313" s="205">
        <v>4.7460000000000004</v>
      </c>
      <c r="K313" s="206">
        <v>72.412999999999997</v>
      </c>
      <c r="L313" s="207">
        <v>84.024000000000001</v>
      </c>
      <c r="M313" s="208">
        <v>1729</v>
      </c>
      <c r="N313" s="208">
        <v>4263.8</v>
      </c>
      <c r="O313" s="207">
        <v>84.22</v>
      </c>
      <c r="P313" s="208">
        <v>149.12</v>
      </c>
      <c r="Q313" s="207">
        <v>0.95199999999999996</v>
      </c>
      <c r="R313" s="17">
        <v>0.82399999999999995</v>
      </c>
    </row>
    <row r="314" spans="2:18" x14ac:dyDescent="0.3">
      <c r="B314" s="194">
        <v>45202</v>
      </c>
      <c r="C314" s="202">
        <v>81.168000000000006</v>
      </c>
      <c r="D314" s="203">
        <v>5.8840000000000003</v>
      </c>
      <c r="E314" s="204">
        <v>91.454999999999998</v>
      </c>
      <c r="F314" s="205">
        <v>5.15</v>
      </c>
      <c r="G314" s="204">
        <v>96.153000000000006</v>
      </c>
      <c r="H314" s="205">
        <v>0.68100000000000005</v>
      </c>
      <c r="I314" s="204">
        <v>77.1171875</v>
      </c>
      <c r="J314" s="205">
        <v>4.8150000000000004</v>
      </c>
      <c r="K314" s="206">
        <v>72.28</v>
      </c>
      <c r="L314" s="207">
        <v>83.522999999999996</v>
      </c>
      <c r="M314" s="208">
        <v>1727.2</v>
      </c>
      <c r="N314" s="208">
        <v>4229.5</v>
      </c>
      <c r="O314" s="207">
        <v>89.23</v>
      </c>
      <c r="P314" s="208">
        <v>149.02000000000001</v>
      </c>
      <c r="Q314" s="207">
        <v>0.95540000000000003</v>
      </c>
      <c r="R314" s="17">
        <v>0.82799999999999996</v>
      </c>
    </row>
    <row r="315" spans="2:18" x14ac:dyDescent="0.3">
      <c r="B315" s="194">
        <v>45201</v>
      </c>
      <c r="C315" s="202">
        <v>82.070999999999998</v>
      </c>
      <c r="D315" s="203">
        <v>5.7279999999999998</v>
      </c>
      <c r="E315" s="204">
        <v>91.850999999999999</v>
      </c>
      <c r="F315" s="205">
        <v>5.0389999999999997</v>
      </c>
      <c r="G315" s="204">
        <v>96.097999999999999</v>
      </c>
      <c r="H315" s="205">
        <v>0.68799999999999994</v>
      </c>
      <c r="I315" s="204">
        <v>77.765625</v>
      </c>
      <c r="J315" s="205">
        <v>4.702</v>
      </c>
      <c r="K315" s="206">
        <v>72.462000000000003</v>
      </c>
      <c r="L315" s="207">
        <v>84.337000000000003</v>
      </c>
      <c r="M315" s="208">
        <v>1756.8</v>
      </c>
      <c r="N315" s="208">
        <v>4288.3999999999996</v>
      </c>
      <c r="O315" s="207">
        <v>88.82</v>
      </c>
      <c r="P315" s="208">
        <v>149.86000000000001</v>
      </c>
      <c r="Q315" s="207">
        <v>0.95440000000000003</v>
      </c>
      <c r="R315" s="17">
        <v>0.82730000000000004</v>
      </c>
    </row>
    <row r="316" spans="2:18" x14ac:dyDescent="0.3">
      <c r="B316" s="194">
        <v>45198</v>
      </c>
      <c r="C316" s="202">
        <v>82.71</v>
      </c>
      <c r="D316" s="203">
        <v>5.6189999999999998</v>
      </c>
      <c r="E316" s="204">
        <v>92.311999999999998</v>
      </c>
      <c r="F316" s="205">
        <v>4.9109999999999996</v>
      </c>
      <c r="G316" s="204">
        <v>96.242999999999995</v>
      </c>
      <c r="H316" s="205">
        <v>0.66900000000000004</v>
      </c>
      <c r="I316" s="204">
        <v>78.3984375</v>
      </c>
      <c r="J316" s="205">
        <v>4.5919999999999996</v>
      </c>
      <c r="K316" s="206">
        <v>73.13</v>
      </c>
      <c r="L316" s="207">
        <v>84.475999999999999</v>
      </c>
      <c r="M316" s="208">
        <v>1785.1</v>
      </c>
      <c r="N316" s="208">
        <v>4288.1000000000004</v>
      </c>
      <c r="O316" s="207">
        <v>90.79</v>
      </c>
      <c r="P316" s="208">
        <v>149.37</v>
      </c>
      <c r="Q316" s="207">
        <v>0.94579999999999997</v>
      </c>
      <c r="R316" s="17">
        <v>0.81969999999999998</v>
      </c>
    </row>
    <row r="317" spans="2:18" x14ac:dyDescent="0.3">
      <c r="B317" s="194">
        <v>45197</v>
      </c>
      <c r="C317" s="202">
        <v>82.798000000000002</v>
      </c>
      <c r="D317" s="203">
        <v>5.6029999999999998</v>
      </c>
      <c r="E317" s="204">
        <v>92.221999999999994</v>
      </c>
      <c r="F317" s="205">
        <v>4.9340000000000002</v>
      </c>
      <c r="G317" s="204">
        <v>96.301000000000002</v>
      </c>
      <c r="H317" s="205">
        <v>0.66100000000000003</v>
      </c>
      <c r="I317" s="204">
        <v>78.328125</v>
      </c>
      <c r="J317" s="205">
        <v>4.601</v>
      </c>
      <c r="K317" s="206">
        <v>72.84</v>
      </c>
      <c r="L317" s="207">
        <v>83.930999999999997</v>
      </c>
      <c r="M317" s="208">
        <v>1794.3</v>
      </c>
      <c r="N317" s="208">
        <v>4299.7</v>
      </c>
      <c r="O317" s="207">
        <v>91.71</v>
      </c>
      <c r="P317" s="208">
        <v>149.31</v>
      </c>
      <c r="Q317" s="207">
        <v>0.94650000000000001</v>
      </c>
      <c r="R317" s="17">
        <v>0.81940000000000002</v>
      </c>
    </row>
    <row r="318" spans="2:18" x14ac:dyDescent="0.3">
      <c r="B318" s="194">
        <v>45196</v>
      </c>
      <c r="C318" s="202">
        <v>82.611999999999995</v>
      </c>
      <c r="D318" s="203">
        <v>5.6319999999999997</v>
      </c>
      <c r="E318" s="204">
        <v>91.948999999999998</v>
      </c>
      <c r="F318" s="205">
        <v>5.0060000000000002</v>
      </c>
      <c r="G318" s="204">
        <v>96.462999999999994</v>
      </c>
      <c r="H318" s="205">
        <v>0.64</v>
      </c>
      <c r="I318" s="204">
        <v>78.1484375</v>
      </c>
      <c r="J318" s="205">
        <v>4.6310000000000002</v>
      </c>
      <c r="K318" s="206">
        <v>73.509</v>
      </c>
      <c r="L318" s="207">
        <v>84.412000000000006</v>
      </c>
      <c r="M318" s="208">
        <v>1778.9</v>
      </c>
      <c r="N318" s="208">
        <v>4274.5</v>
      </c>
      <c r="O318" s="207">
        <v>93.68</v>
      </c>
      <c r="P318" s="208">
        <v>149.63</v>
      </c>
      <c r="Q318" s="207">
        <v>0.95209999999999995</v>
      </c>
      <c r="R318" s="17">
        <v>0.82399999999999995</v>
      </c>
    </row>
    <row r="319" spans="2:18" x14ac:dyDescent="0.3">
      <c r="B319" s="194">
        <v>45195</v>
      </c>
      <c r="C319" s="202">
        <v>83.263999999999996</v>
      </c>
      <c r="D319" s="203">
        <v>5.5220000000000002</v>
      </c>
      <c r="E319" s="204">
        <v>92.347999999999999</v>
      </c>
      <c r="F319" s="205">
        <v>4.8949999999999996</v>
      </c>
      <c r="G319" s="204">
        <v>96.492999999999995</v>
      </c>
      <c r="H319" s="205">
        <v>0.63600000000000001</v>
      </c>
      <c r="I319" s="204">
        <v>78.6015625</v>
      </c>
      <c r="J319" s="205">
        <v>4.5519999999999996</v>
      </c>
      <c r="K319" s="206">
        <v>73.7</v>
      </c>
      <c r="L319" s="207">
        <v>84.703999999999994</v>
      </c>
      <c r="M319" s="208">
        <v>1761.6</v>
      </c>
      <c r="N319" s="208">
        <v>4273.5</v>
      </c>
      <c r="O319" s="207">
        <v>90.39</v>
      </c>
      <c r="P319" s="208">
        <v>149.07</v>
      </c>
      <c r="Q319" s="207">
        <v>0.94589999999999996</v>
      </c>
      <c r="R319" s="17">
        <v>0.82250000000000001</v>
      </c>
    </row>
    <row r="320" spans="2:18" x14ac:dyDescent="0.3">
      <c r="B320" s="194">
        <v>45194</v>
      </c>
      <c r="C320" s="202">
        <v>83.308000000000007</v>
      </c>
      <c r="D320" s="203">
        <v>5.5129999999999999</v>
      </c>
      <c r="E320" s="204">
        <v>92.332999999999998</v>
      </c>
      <c r="F320" s="205">
        <v>4.8979999999999997</v>
      </c>
      <c r="G320" s="204">
        <v>96.537999999999997</v>
      </c>
      <c r="H320" s="205">
        <v>0.63</v>
      </c>
      <c r="I320" s="204">
        <v>78.6171875</v>
      </c>
      <c r="J320" s="205">
        <v>4.5490000000000004</v>
      </c>
      <c r="K320" s="206">
        <v>73.748000000000005</v>
      </c>
      <c r="L320" s="207">
        <v>85.218999999999994</v>
      </c>
      <c r="M320" s="208">
        <v>1784.2</v>
      </c>
      <c r="N320" s="208">
        <v>4337.3999999999996</v>
      </c>
      <c r="O320" s="207">
        <v>89.68</v>
      </c>
      <c r="P320" s="208">
        <v>148.88</v>
      </c>
      <c r="Q320" s="207">
        <v>0.94399999999999995</v>
      </c>
      <c r="R320" s="17">
        <v>0.81889999999999996</v>
      </c>
    </row>
    <row r="321" spans="2:18" x14ac:dyDescent="0.3">
      <c r="B321" s="194">
        <v>45191</v>
      </c>
      <c r="C321" s="202">
        <v>83.89</v>
      </c>
      <c r="D321" s="203">
        <v>5.4160000000000004</v>
      </c>
      <c r="E321" s="204">
        <v>92.494</v>
      </c>
      <c r="F321" s="205">
        <v>4.8529999999999998</v>
      </c>
      <c r="G321" s="204">
        <v>96.513999999999996</v>
      </c>
      <c r="H321" s="205">
        <v>0.63300000000000001</v>
      </c>
      <c r="I321" s="204">
        <v>79.1640625</v>
      </c>
      <c r="J321" s="205">
        <v>4.4550000000000001</v>
      </c>
      <c r="K321" s="206">
        <v>74.150999999999996</v>
      </c>
      <c r="L321" s="207">
        <v>85.65</v>
      </c>
      <c r="M321" s="208">
        <v>1776.5</v>
      </c>
      <c r="N321" s="208">
        <v>4320.1000000000004</v>
      </c>
      <c r="O321" s="207">
        <v>90.03</v>
      </c>
      <c r="P321" s="208">
        <v>148.37</v>
      </c>
      <c r="Q321" s="207">
        <v>0.93869999999999998</v>
      </c>
      <c r="R321" s="17">
        <v>0.81699999999999995</v>
      </c>
    </row>
    <row r="322" spans="2:18" x14ac:dyDescent="0.3">
      <c r="B322" s="194">
        <v>45190</v>
      </c>
      <c r="C322" s="202">
        <v>83.344999999999999</v>
      </c>
      <c r="D322" s="203">
        <v>5.5060000000000002</v>
      </c>
      <c r="E322" s="204">
        <v>92.251000000000005</v>
      </c>
      <c r="F322" s="205">
        <v>4.9180000000000001</v>
      </c>
      <c r="G322" s="204">
        <v>96.495000000000005</v>
      </c>
      <c r="H322" s="205">
        <v>0.63500000000000001</v>
      </c>
      <c r="I322" s="204">
        <v>78.7734375</v>
      </c>
      <c r="J322" s="205">
        <v>4.5179999999999998</v>
      </c>
      <c r="K322" s="206">
        <v>73.724000000000004</v>
      </c>
      <c r="L322" s="207">
        <v>85.997</v>
      </c>
      <c r="M322" s="208">
        <v>1781.8</v>
      </c>
      <c r="N322" s="208">
        <v>4330</v>
      </c>
      <c r="O322" s="207">
        <v>89.63</v>
      </c>
      <c r="P322" s="208">
        <v>147.59</v>
      </c>
      <c r="Q322" s="207">
        <v>0.93799999999999994</v>
      </c>
      <c r="R322" s="17">
        <v>0.81320000000000003</v>
      </c>
    </row>
    <row r="323" spans="2:18" x14ac:dyDescent="0.3">
      <c r="B323" s="194">
        <v>45189</v>
      </c>
      <c r="C323" s="202">
        <v>83.894000000000005</v>
      </c>
      <c r="D323" s="203">
        <v>5.4119999999999999</v>
      </c>
      <c r="E323" s="204">
        <v>92.382999999999996</v>
      </c>
      <c r="F323" s="205">
        <v>4.8780000000000001</v>
      </c>
      <c r="G323" s="204">
        <v>96.594999999999999</v>
      </c>
      <c r="H323" s="205">
        <v>0.622</v>
      </c>
      <c r="I323" s="204">
        <v>79.2421875</v>
      </c>
      <c r="J323" s="205">
        <v>4.4379999999999997</v>
      </c>
      <c r="K323" s="206">
        <v>74.177000000000007</v>
      </c>
      <c r="L323" s="207">
        <v>86.581999999999994</v>
      </c>
      <c r="M323" s="208">
        <v>1810.1</v>
      </c>
      <c r="N323" s="208">
        <v>4402.2</v>
      </c>
      <c r="O323" s="207">
        <v>90.28</v>
      </c>
      <c r="P323" s="208">
        <v>148.34</v>
      </c>
      <c r="Q323" s="207">
        <v>0.93799999999999994</v>
      </c>
      <c r="R323" s="17">
        <v>0.81010000000000004</v>
      </c>
    </row>
    <row r="324" spans="2:18" x14ac:dyDescent="0.3">
      <c r="B324" s="194">
        <v>45188</v>
      </c>
      <c r="C324" s="202">
        <v>84.156999999999996</v>
      </c>
      <c r="D324" s="203">
        <v>5.3680000000000003</v>
      </c>
      <c r="E324" s="204">
        <v>92.649000000000001</v>
      </c>
      <c r="F324" s="205">
        <v>4.8049999999999997</v>
      </c>
      <c r="G324" s="204">
        <v>96.649000000000001</v>
      </c>
      <c r="H324" s="205">
        <v>0.61499999999999999</v>
      </c>
      <c r="I324" s="204">
        <v>79.5703125</v>
      </c>
      <c r="J324" s="205">
        <v>4.3819999999999997</v>
      </c>
      <c r="K324" s="206">
        <v>73.415999999999997</v>
      </c>
      <c r="L324" s="207">
        <v>86.132999999999996</v>
      </c>
      <c r="M324" s="208">
        <v>1826.5</v>
      </c>
      <c r="N324" s="208">
        <v>4444</v>
      </c>
      <c r="O324" s="207">
        <v>91.2</v>
      </c>
      <c r="P324" s="208">
        <v>147.86000000000001</v>
      </c>
      <c r="Q324" s="207">
        <v>0.93640000000000001</v>
      </c>
      <c r="R324" s="17">
        <v>0.80689999999999995</v>
      </c>
    </row>
    <row r="325" spans="2:18" x14ac:dyDescent="0.3">
      <c r="B325" s="194">
        <v>45187</v>
      </c>
      <c r="C325" s="202">
        <v>84.539000000000001</v>
      </c>
      <c r="D325" s="203">
        <v>5.3049999999999997</v>
      </c>
      <c r="E325" s="204">
        <v>92.849000000000004</v>
      </c>
      <c r="F325" s="205">
        <v>4.75</v>
      </c>
      <c r="G325" s="204">
        <v>96.695999999999998</v>
      </c>
      <c r="H325" s="205">
        <v>0.60899999999999999</v>
      </c>
      <c r="I325" s="204">
        <v>79.9140625</v>
      </c>
      <c r="J325" s="205">
        <v>4.3239999999999998</v>
      </c>
      <c r="K325" s="206">
        <v>73.135000000000005</v>
      </c>
      <c r="L325" s="207">
        <v>86.156999999999996</v>
      </c>
      <c r="M325" s="208">
        <v>1834.3</v>
      </c>
      <c r="N325" s="208">
        <v>4453.5</v>
      </c>
      <c r="O325" s="207">
        <v>91.48</v>
      </c>
      <c r="P325" s="208">
        <v>147.61000000000001</v>
      </c>
      <c r="Q325" s="207">
        <v>0.93530000000000002</v>
      </c>
      <c r="R325" s="17">
        <v>0.8075</v>
      </c>
    </row>
    <row r="326" spans="2:18" x14ac:dyDescent="0.3">
      <c r="B326" s="194">
        <v>45184</v>
      </c>
      <c r="C326" s="202">
        <v>84.388000000000005</v>
      </c>
      <c r="D326" s="203">
        <v>5.3289999999999997</v>
      </c>
      <c r="E326" s="204">
        <v>92.808000000000007</v>
      </c>
      <c r="F326" s="205">
        <v>4.76</v>
      </c>
      <c r="G326" s="204">
        <v>96.694999999999993</v>
      </c>
      <c r="H326" s="205">
        <v>0.60899999999999999</v>
      </c>
      <c r="I326" s="204">
        <v>79.734375</v>
      </c>
      <c r="J326" s="205">
        <v>4.3529999999999998</v>
      </c>
      <c r="K326" s="206">
        <v>73.289000000000001</v>
      </c>
      <c r="L326" s="207">
        <v>86.497</v>
      </c>
      <c r="M326" s="208">
        <v>1847</v>
      </c>
      <c r="N326" s="208">
        <v>4450.3</v>
      </c>
      <c r="O326" s="207">
        <v>90.77</v>
      </c>
      <c r="P326" s="208">
        <v>147.85</v>
      </c>
      <c r="Q326" s="207">
        <v>0.93830000000000002</v>
      </c>
      <c r="R326" s="17">
        <v>0.8075</v>
      </c>
    </row>
    <row r="327" spans="2:18" x14ac:dyDescent="0.3">
      <c r="B327" s="194">
        <v>45183</v>
      </c>
      <c r="C327" s="202">
        <v>84.656999999999996</v>
      </c>
      <c r="D327" s="203">
        <v>5.2839999999999998</v>
      </c>
      <c r="E327" s="204">
        <v>92.944999999999993</v>
      </c>
      <c r="F327" s="205">
        <v>4.7220000000000004</v>
      </c>
      <c r="G327" s="204">
        <v>96.644000000000005</v>
      </c>
      <c r="H327" s="205">
        <v>0.61499999999999999</v>
      </c>
      <c r="I327" s="204">
        <v>79.9921875</v>
      </c>
      <c r="J327" s="205">
        <v>4.3070000000000004</v>
      </c>
      <c r="K327" s="206">
        <v>73.715999999999994</v>
      </c>
      <c r="L327" s="207">
        <v>87.314999999999998</v>
      </c>
      <c r="M327" s="208">
        <v>1866.6</v>
      </c>
      <c r="N327" s="208">
        <v>4505.1000000000004</v>
      </c>
      <c r="O327" s="207">
        <v>90.16</v>
      </c>
      <c r="P327" s="208">
        <v>147.47</v>
      </c>
      <c r="Q327" s="207">
        <v>0.93959999999999999</v>
      </c>
      <c r="R327" s="17">
        <v>0.80589999999999995</v>
      </c>
    </row>
    <row r="328" spans="2:18" x14ac:dyDescent="0.3">
      <c r="B328" s="194">
        <v>45182</v>
      </c>
      <c r="C328" s="202">
        <v>84.846000000000004</v>
      </c>
      <c r="D328" s="203">
        <v>5.2510000000000003</v>
      </c>
      <c r="E328" s="204">
        <v>93.022999999999996</v>
      </c>
      <c r="F328" s="205">
        <v>4.6970000000000001</v>
      </c>
      <c r="G328" s="204">
        <v>96.619</v>
      </c>
      <c r="H328" s="205">
        <v>0.61799999999999999</v>
      </c>
      <c r="I328" s="204">
        <v>80.2109375</v>
      </c>
      <c r="J328" s="205">
        <v>4.2699999999999996</v>
      </c>
      <c r="K328" s="206">
        <v>73.325999999999993</v>
      </c>
      <c r="L328" s="207">
        <v>86.575000000000003</v>
      </c>
      <c r="M328" s="208">
        <v>1840.8</v>
      </c>
      <c r="N328" s="208">
        <v>4467.3999999999996</v>
      </c>
      <c r="O328" s="207">
        <v>88.52</v>
      </c>
      <c r="P328" s="208">
        <v>147.46</v>
      </c>
      <c r="Q328" s="207">
        <v>0.93200000000000005</v>
      </c>
      <c r="R328" s="17">
        <v>0.80059999999999998</v>
      </c>
    </row>
    <row r="329" spans="2:18" x14ac:dyDescent="0.3">
      <c r="B329" s="194">
        <v>45181</v>
      </c>
      <c r="C329" s="202">
        <v>84.659000000000006</v>
      </c>
      <c r="D329" s="203">
        <v>5.2809999999999997</v>
      </c>
      <c r="E329" s="204">
        <v>92.938000000000002</v>
      </c>
      <c r="F329" s="205">
        <v>4.7190000000000003</v>
      </c>
      <c r="G329" s="204">
        <v>96.656999999999996</v>
      </c>
      <c r="H329" s="205">
        <v>0.61299999999999999</v>
      </c>
      <c r="I329" s="204">
        <v>80.0078125</v>
      </c>
      <c r="J329" s="205">
        <v>4.3029999999999999</v>
      </c>
      <c r="K329" s="206">
        <v>72.92</v>
      </c>
      <c r="L329" s="207">
        <v>86.900999999999996</v>
      </c>
      <c r="M329" s="208">
        <v>1855.3</v>
      </c>
      <c r="N329" s="208">
        <v>4461.8999999999996</v>
      </c>
      <c r="O329" s="207">
        <v>88.84</v>
      </c>
      <c r="P329" s="208">
        <v>147.08000000000001</v>
      </c>
      <c r="Q329" s="207">
        <v>0.92989999999999995</v>
      </c>
      <c r="R329" s="17">
        <v>0.80059999999999998</v>
      </c>
    </row>
    <row r="330" spans="2:18" x14ac:dyDescent="0.3">
      <c r="B330" s="194">
        <v>45180</v>
      </c>
      <c r="C330" s="202">
        <v>84.632999999999996</v>
      </c>
      <c r="D330" s="203">
        <v>5.2839999999999998</v>
      </c>
      <c r="E330" s="204">
        <v>93.088999999999999</v>
      </c>
      <c r="F330" s="205">
        <v>4.6779999999999999</v>
      </c>
      <c r="G330" s="204">
        <v>96.718999999999994</v>
      </c>
      <c r="H330" s="205">
        <v>0.60499999999999998</v>
      </c>
      <c r="I330" s="204">
        <v>79.96875</v>
      </c>
      <c r="J330" s="205">
        <v>4.3079999999999998</v>
      </c>
      <c r="K330" s="206">
        <v>72.605999999999995</v>
      </c>
      <c r="L330" s="207">
        <v>86.942999999999998</v>
      </c>
      <c r="M330" s="208">
        <v>1855.1</v>
      </c>
      <c r="N330" s="208">
        <v>4487.5</v>
      </c>
      <c r="O330" s="207">
        <v>87.29</v>
      </c>
      <c r="P330" s="208">
        <v>146.59</v>
      </c>
      <c r="Q330" s="207">
        <v>0.93020000000000003</v>
      </c>
      <c r="R330" s="17">
        <v>0.7994</v>
      </c>
    </row>
    <row r="331" spans="2:18" x14ac:dyDescent="0.3">
      <c r="B331" s="194">
        <v>45177</v>
      </c>
      <c r="C331" s="202">
        <v>84.757999999999996</v>
      </c>
      <c r="D331" s="203">
        <v>5.2629999999999999</v>
      </c>
      <c r="E331" s="204">
        <v>93.128</v>
      </c>
      <c r="F331" s="205">
        <v>4.6660000000000004</v>
      </c>
      <c r="G331" s="204">
        <v>97.150999999999996</v>
      </c>
      <c r="H331" s="205">
        <v>0.55000000000000004</v>
      </c>
      <c r="I331" s="204">
        <v>80.09375</v>
      </c>
      <c r="J331" s="205">
        <v>4.2869999999999999</v>
      </c>
      <c r="K331" s="206">
        <v>72.864000000000004</v>
      </c>
      <c r="L331" s="207">
        <v>87.277000000000001</v>
      </c>
      <c r="M331" s="208">
        <v>1851.5</v>
      </c>
      <c r="N331" s="208">
        <v>4457.5</v>
      </c>
      <c r="O331" s="207">
        <v>87.51</v>
      </c>
      <c r="P331" s="208">
        <v>147.83000000000001</v>
      </c>
      <c r="Q331" s="207">
        <v>0.93459999999999999</v>
      </c>
      <c r="R331" s="17">
        <v>0.80200000000000005</v>
      </c>
    </row>
    <row r="332" spans="2:18" x14ac:dyDescent="0.3">
      <c r="B332" s="194">
        <v>45176</v>
      </c>
      <c r="C332" s="202">
        <v>84.816000000000003</v>
      </c>
      <c r="D332" s="203">
        <v>5.2530000000000001</v>
      </c>
      <c r="E332" s="204">
        <v>93.210999999999999</v>
      </c>
      <c r="F332" s="205">
        <v>4.6429999999999998</v>
      </c>
      <c r="G332" s="204">
        <v>97.117000000000004</v>
      </c>
      <c r="H332" s="205">
        <v>0.55400000000000005</v>
      </c>
      <c r="I332" s="204">
        <v>80.203125</v>
      </c>
      <c r="J332" s="205">
        <v>4.266</v>
      </c>
      <c r="K332" s="206">
        <v>72.643000000000001</v>
      </c>
      <c r="L332" s="207">
        <v>87.32</v>
      </c>
      <c r="M332" s="208">
        <v>1855.8</v>
      </c>
      <c r="N332" s="208">
        <v>4451.1000000000004</v>
      </c>
      <c r="O332" s="207">
        <v>86.87</v>
      </c>
      <c r="P332" s="208">
        <v>147.30000000000001</v>
      </c>
      <c r="Q332" s="207">
        <v>0.93489999999999995</v>
      </c>
      <c r="R332" s="17">
        <v>0.80179999999999996</v>
      </c>
    </row>
    <row r="333" spans="2:18" x14ac:dyDescent="0.3">
      <c r="B333" s="194">
        <v>45175</v>
      </c>
      <c r="C333" s="202">
        <v>84.665999999999997</v>
      </c>
      <c r="D333" s="203">
        <v>5.2759999999999998</v>
      </c>
      <c r="E333" s="204">
        <v>93.058000000000007</v>
      </c>
      <c r="F333" s="205">
        <v>4.68</v>
      </c>
      <c r="G333" s="204">
        <v>97.138999999999996</v>
      </c>
      <c r="H333" s="205">
        <v>0.55100000000000005</v>
      </c>
      <c r="I333" s="204">
        <v>79.96875</v>
      </c>
      <c r="J333" s="205">
        <v>4.3040000000000003</v>
      </c>
      <c r="K333" s="206">
        <v>72.177999999999997</v>
      </c>
      <c r="L333" s="207">
        <v>86.870999999999995</v>
      </c>
      <c r="M333" s="208">
        <v>1874.3</v>
      </c>
      <c r="N333" s="208">
        <v>4465.5</v>
      </c>
      <c r="O333" s="207">
        <v>87.54</v>
      </c>
      <c r="P333" s="208">
        <v>147.66</v>
      </c>
      <c r="Q333" s="207">
        <v>0.93220000000000003</v>
      </c>
      <c r="R333" s="17">
        <v>0.79949999999999999</v>
      </c>
    </row>
    <row r="334" spans="2:18" x14ac:dyDescent="0.3">
      <c r="B334" s="194">
        <v>45174</v>
      </c>
      <c r="C334" s="202">
        <v>84.811999999999998</v>
      </c>
      <c r="D334" s="203">
        <v>5.2510000000000003</v>
      </c>
      <c r="E334" s="204">
        <v>93.251999999999995</v>
      </c>
      <c r="F334" s="205">
        <v>4.6280000000000001</v>
      </c>
      <c r="G334" s="204">
        <v>97.162000000000006</v>
      </c>
      <c r="H334" s="205">
        <v>0.54800000000000004</v>
      </c>
      <c r="I334" s="204">
        <v>80.1015625</v>
      </c>
      <c r="J334" s="205">
        <v>4.2809999999999997</v>
      </c>
      <c r="K334" s="206">
        <v>72.213999999999999</v>
      </c>
      <c r="L334" s="207">
        <v>87.29</v>
      </c>
      <c r="M334" s="208">
        <v>1880.5</v>
      </c>
      <c r="N334" s="208">
        <v>4496.8</v>
      </c>
      <c r="O334" s="207">
        <v>86.69</v>
      </c>
      <c r="P334" s="208">
        <v>147.72</v>
      </c>
      <c r="Q334" s="207">
        <v>0.93259999999999998</v>
      </c>
      <c r="R334" s="17">
        <v>0.79590000000000005</v>
      </c>
    </row>
    <row r="335" spans="2:18" x14ac:dyDescent="0.3">
      <c r="B335" s="194">
        <v>45170</v>
      </c>
      <c r="C335" s="202">
        <v>85.331000000000003</v>
      </c>
      <c r="D335" s="203">
        <v>5.1660000000000004</v>
      </c>
      <c r="E335" s="204">
        <v>93.56</v>
      </c>
      <c r="F335" s="205">
        <v>4.5449999999999999</v>
      </c>
      <c r="G335" s="204">
        <v>97.391000000000005</v>
      </c>
      <c r="H335" s="205">
        <v>0.51900000000000002</v>
      </c>
      <c r="I335" s="204">
        <v>80.6015625</v>
      </c>
      <c r="J335" s="205">
        <v>4.1970000000000001</v>
      </c>
      <c r="K335" s="206">
        <v>72.739999999999995</v>
      </c>
      <c r="L335" s="207">
        <v>88.006</v>
      </c>
      <c r="M335" s="208">
        <v>1920.8</v>
      </c>
      <c r="N335" s="208">
        <v>4515.8</v>
      </c>
      <c r="O335" s="207">
        <v>85.55</v>
      </c>
      <c r="P335" s="208">
        <v>146.22</v>
      </c>
      <c r="Q335" s="207">
        <v>0.92769999999999997</v>
      </c>
      <c r="R335" s="17">
        <v>0.79430000000000001</v>
      </c>
    </row>
    <row r="336" spans="2:18" x14ac:dyDescent="0.3">
      <c r="B336" s="194">
        <v>45169</v>
      </c>
      <c r="C336" s="202">
        <v>85.787999999999997</v>
      </c>
      <c r="D336" s="203">
        <v>5.0919999999999996</v>
      </c>
      <c r="E336" s="204">
        <v>93.694000000000003</v>
      </c>
      <c r="F336" s="205">
        <v>4.508</v>
      </c>
      <c r="G336" s="204">
        <v>97.260999999999996</v>
      </c>
      <c r="H336" s="205">
        <v>0.53500000000000003</v>
      </c>
      <c r="I336" s="204">
        <v>80.9765625</v>
      </c>
      <c r="J336" s="205">
        <v>4.1319999999999997</v>
      </c>
      <c r="K336" s="206">
        <v>73.072000000000003</v>
      </c>
      <c r="L336" s="207">
        <v>88.811000000000007</v>
      </c>
      <c r="M336" s="208">
        <v>1899.7</v>
      </c>
      <c r="N336" s="208">
        <v>4507.7</v>
      </c>
      <c r="O336" s="207">
        <v>83.63</v>
      </c>
      <c r="P336" s="208">
        <v>145.54</v>
      </c>
      <c r="Q336" s="207">
        <v>0.92220000000000002</v>
      </c>
      <c r="R336" s="17">
        <v>0.78900000000000003</v>
      </c>
    </row>
    <row r="337" spans="2:18" x14ac:dyDescent="0.3">
      <c r="B337" s="194">
        <v>45168</v>
      </c>
      <c r="C337" s="202">
        <v>85.677000000000007</v>
      </c>
      <c r="D337" s="203">
        <v>5.1070000000000002</v>
      </c>
      <c r="E337" s="204">
        <v>93.652000000000001</v>
      </c>
      <c r="F337" s="205">
        <v>4.5149999999999997</v>
      </c>
      <c r="G337" s="204">
        <v>97.221000000000004</v>
      </c>
      <c r="H337" s="205">
        <v>0.54</v>
      </c>
      <c r="I337" s="204">
        <v>80.9296875</v>
      </c>
      <c r="J337" s="205">
        <v>4.1390000000000002</v>
      </c>
      <c r="K337" s="206">
        <v>72.738</v>
      </c>
      <c r="L337" s="207">
        <v>88.262</v>
      </c>
      <c r="M337" s="208">
        <v>1903.2</v>
      </c>
      <c r="N337" s="208">
        <v>4514.8999999999996</v>
      </c>
      <c r="O337" s="207">
        <v>81.63</v>
      </c>
      <c r="P337" s="208">
        <v>146.24</v>
      </c>
      <c r="Q337" s="207">
        <v>0.91549999999999998</v>
      </c>
      <c r="R337" s="17">
        <v>0.78610000000000002</v>
      </c>
    </row>
    <row r="338" spans="2:18" x14ac:dyDescent="0.3">
      <c r="B338" s="194">
        <v>45167</v>
      </c>
      <c r="C338" s="202">
        <v>85.573999999999998</v>
      </c>
      <c r="D338" s="203">
        <v>5.1239999999999997</v>
      </c>
      <c r="E338" s="204">
        <v>93.537000000000006</v>
      </c>
      <c r="F338" s="205">
        <v>4.5460000000000003</v>
      </c>
      <c r="G338" s="204">
        <v>97.22</v>
      </c>
      <c r="H338" s="205">
        <v>0.54</v>
      </c>
      <c r="I338" s="204">
        <v>80.8828125</v>
      </c>
      <c r="J338" s="205">
        <v>4.1459999999999999</v>
      </c>
      <c r="K338" s="206">
        <v>72.728999999999999</v>
      </c>
      <c r="L338" s="207">
        <v>88.569000000000003</v>
      </c>
      <c r="M338" s="208">
        <v>1895.5</v>
      </c>
      <c r="N338" s="208">
        <v>4497.6000000000004</v>
      </c>
      <c r="O338" s="207">
        <v>81.16</v>
      </c>
      <c r="P338" s="208">
        <v>145.88</v>
      </c>
      <c r="Q338" s="207">
        <v>0.91910000000000003</v>
      </c>
      <c r="R338" s="17">
        <v>0.79090000000000005</v>
      </c>
    </row>
    <row r="339" spans="2:18" x14ac:dyDescent="0.3">
      <c r="B339" s="194">
        <v>45166</v>
      </c>
      <c r="C339" s="202">
        <v>85.033000000000001</v>
      </c>
      <c r="D339" s="203">
        <v>5.2110000000000003</v>
      </c>
      <c r="E339" s="204">
        <v>93.143000000000001</v>
      </c>
      <c r="F339" s="205">
        <v>4.649</v>
      </c>
      <c r="G339" s="204">
        <v>97.108000000000004</v>
      </c>
      <c r="H339" s="205">
        <v>0.55400000000000005</v>
      </c>
      <c r="I339" s="204">
        <v>80.328125</v>
      </c>
      <c r="J339" s="205">
        <v>4.2359999999999998</v>
      </c>
      <c r="K339" s="206">
        <f>(K338+K340)/2</f>
        <v>72.657499999999999</v>
      </c>
      <c r="L339" s="207">
        <v>88.073999999999998</v>
      </c>
      <c r="M339" s="208">
        <v>1869</v>
      </c>
      <c r="N339" s="208">
        <v>4433.3</v>
      </c>
      <c r="O339" s="207">
        <v>80.099999999999994</v>
      </c>
      <c r="P339" s="208">
        <v>146.54</v>
      </c>
      <c r="Q339" s="207">
        <v>0.92430000000000001</v>
      </c>
      <c r="R339" s="17">
        <v>0.79349999999999998</v>
      </c>
    </row>
    <row r="340" spans="2:18" x14ac:dyDescent="0.3">
      <c r="B340" s="194">
        <v>45163</v>
      </c>
      <c r="C340" s="202">
        <v>84.733000000000004</v>
      </c>
      <c r="D340" s="203">
        <v>5.2590000000000003</v>
      </c>
      <c r="E340" s="204">
        <v>92.994</v>
      </c>
      <c r="F340" s="205">
        <v>4.6879999999999997</v>
      </c>
      <c r="G340" s="204">
        <v>97.114999999999995</v>
      </c>
      <c r="H340" s="205">
        <v>0.55300000000000005</v>
      </c>
      <c r="I340" s="204">
        <v>80.1171875</v>
      </c>
      <c r="J340" s="205">
        <v>4.2699999999999996</v>
      </c>
      <c r="K340" s="206">
        <v>72.585999999999999</v>
      </c>
      <c r="L340" s="207">
        <v>87.94</v>
      </c>
      <c r="M340" s="208">
        <v>1853.6</v>
      </c>
      <c r="N340" s="208">
        <v>4405.7</v>
      </c>
      <c r="O340" s="207">
        <v>79.83</v>
      </c>
      <c r="P340" s="208">
        <v>146.44</v>
      </c>
      <c r="Q340" s="207">
        <v>0.92630000000000001</v>
      </c>
      <c r="R340" s="17">
        <v>0.79500000000000004</v>
      </c>
    </row>
    <row r="341" spans="2:18" x14ac:dyDescent="0.3">
      <c r="B341" s="194">
        <v>45162</v>
      </c>
      <c r="C341" s="202">
        <v>84.680999999999997</v>
      </c>
      <c r="D341" s="203">
        <v>5.2670000000000003</v>
      </c>
      <c r="E341" s="204">
        <v>93.063000000000002</v>
      </c>
      <c r="F341" s="205">
        <v>4.6689999999999996</v>
      </c>
      <c r="G341" s="204">
        <v>97.144000000000005</v>
      </c>
      <c r="H341" s="205">
        <v>0.54900000000000004</v>
      </c>
      <c r="I341" s="204">
        <v>80.1328125</v>
      </c>
      <c r="J341" s="205">
        <v>4.2649999999999997</v>
      </c>
      <c r="K341" s="206">
        <v>72.658000000000001</v>
      </c>
      <c r="L341" s="207">
        <v>88.417000000000002</v>
      </c>
      <c r="M341" s="208">
        <v>1846.3</v>
      </c>
      <c r="N341" s="208">
        <v>4376.3</v>
      </c>
      <c r="O341" s="207">
        <v>79.05</v>
      </c>
      <c r="P341" s="208">
        <v>145.83000000000001</v>
      </c>
      <c r="Q341" s="207">
        <v>0.92500000000000004</v>
      </c>
      <c r="R341" s="17">
        <v>0.79349999999999998</v>
      </c>
    </row>
    <row r="342" spans="2:18" x14ac:dyDescent="0.3">
      <c r="B342" s="194">
        <v>45161</v>
      </c>
      <c r="C342" s="202">
        <v>84.813999999999993</v>
      </c>
      <c r="D342" s="203">
        <v>5.2430000000000003</v>
      </c>
      <c r="E342" s="204">
        <v>93.201999999999998</v>
      </c>
      <c r="F342" s="205">
        <v>4.6289999999999996</v>
      </c>
      <c r="G342" s="204">
        <v>96.968000000000004</v>
      </c>
      <c r="H342" s="205">
        <v>0.57099999999999995</v>
      </c>
      <c r="I342" s="204">
        <v>80.3984375</v>
      </c>
      <c r="J342" s="205">
        <v>4.22</v>
      </c>
      <c r="K342" s="206">
        <v>72.406999999999996</v>
      </c>
      <c r="L342" s="207">
        <v>88.480999999999995</v>
      </c>
      <c r="M342" s="208">
        <v>1870</v>
      </c>
      <c r="N342" s="208">
        <v>4436</v>
      </c>
      <c r="O342" s="207">
        <v>78.89</v>
      </c>
      <c r="P342" s="208">
        <v>144.84</v>
      </c>
      <c r="Q342" s="207">
        <v>0.92049999999999998</v>
      </c>
      <c r="R342" s="17">
        <v>0.78569999999999995</v>
      </c>
    </row>
    <row r="343" spans="2:18" x14ac:dyDescent="0.3">
      <c r="B343" s="194">
        <v>45160</v>
      </c>
      <c r="C343" s="202">
        <v>83.968000000000004</v>
      </c>
      <c r="D343" s="203">
        <v>5.3810000000000002</v>
      </c>
      <c r="E343" s="204">
        <v>92.760999999999996</v>
      </c>
      <c r="F343" s="205">
        <v>4.7450000000000001</v>
      </c>
      <c r="G343" s="204">
        <v>97.007000000000005</v>
      </c>
      <c r="H343" s="205">
        <v>0.56599999999999995</v>
      </c>
      <c r="I343" s="204">
        <v>79.59375</v>
      </c>
      <c r="J343" s="205">
        <v>4.3520000000000003</v>
      </c>
      <c r="K343" s="206">
        <v>71.421999999999997</v>
      </c>
      <c r="L343" s="207">
        <v>87.528999999999996</v>
      </c>
      <c r="M343" s="208">
        <v>1850.8</v>
      </c>
      <c r="N343" s="208">
        <v>4387.6000000000004</v>
      </c>
      <c r="O343" s="207">
        <v>80.349999999999994</v>
      </c>
      <c r="P343" s="208">
        <v>145.88999999999999</v>
      </c>
      <c r="Q343" s="207">
        <v>0.92200000000000004</v>
      </c>
      <c r="R343" s="17">
        <v>0.78539999999999999</v>
      </c>
    </row>
    <row r="344" spans="2:18" x14ac:dyDescent="0.3">
      <c r="B344" s="194">
        <v>45159</v>
      </c>
      <c r="C344" s="202">
        <v>83.861999999999995</v>
      </c>
      <c r="D344" s="203">
        <v>5.3979999999999997</v>
      </c>
      <c r="E344" s="204">
        <v>92.783000000000001</v>
      </c>
      <c r="F344" s="205">
        <v>4.7380000000000004</v>
      </c>
      <c r="G344" s="204">
        <v>97.078000000000003</v>
      </c>
      <c r="H344" s="205">
        <v>0.55700000000000005</v>
      </c>
      <c r="I344" s="204">
        <v>79.5390625</v>
      </c>
      <c r="J344" s="205">
        <v>4.3600000000000003</v>
      </c>
      <c r="K344" s="206">
        <v>70.968999999999994</v>
      </c>
      <c r="L344" s="207">
        <v>86.884</v>
      </c>
      <c r="M344" s="208">
        <v>1856</v>
      </c>
      <c r="N344" s="208">
        <v>4399.8</v>
      </c>
      <c r="O344" s="207">
        <v>80.72</v>
      </c>
      <c r="P344" s="208">
        <v>146.22</v>
      </c>
      <c r="Q344" s="207">
        <v>0.91779999999999995</v>
      </c>
      <c r="R344" s="17">
        <v>0.78390000000000004</v>
      </c>
    </row>
    <row r="345" spans="2:18" x14ac:dyDescent="0.3">
      <c r="B345" s="194">
        <v>45156</v>
      </c>
      <c r="C345" s="202">
        <v>84.305999999999997</v>
      </c>
      <c r="D345" s="203">
        <v>5.3239999999999998</v>
      </c>
      <c r="E345" s="204">
        <v>93.081000000000003</v>
      </c>
      <c r="F345" s="205">
        <v>4.6580000000000004</v>
      </c>
      <c r="G345" s="204">
        <v>97.164000000000001</v>
      </c>
      <c r="H345" s="205">
        <v>0.54600000000000004</v>
      </c>
      <c r="I345" s="204">
        <v>80.0546875</v>
      </c>
      <c r="J345" s="205">
        <v>4.274</v>
      </c>
      <c r="K345" s="206">
        <v>71.260000000000005</v>
      </c>
      <c r="L345" s="207">
        <v>87.391000000000005</v>
      </c>
      <c r="M345" s="208">
        <v>1859.4</v>
      </c>
      <c r="N345" s="208">
        <v>4369.7</v>
      </c>
      <c r="O345" s="207">
        <v>81.25</v>
      </c>
      <c r="P345" s="208">
        <v>145.38999999999999</v>
      </c>
      <c r="Q345" s="207">
        <v>0.91969999999999996</v>
      </c>
      <c r="R345" s="17">
        <v>0.7853</v>
      </c>
    </row>
    <row r="346" spans="2:18" x14ac:dyDescent="0.3">
      <c r="B346" s="194">
        <v>45155</v>
      </c>
      <c r="C346" s="202">
        <v>84.218999999999994</v>
      </c>
      <c r="D346" s="203">
        <v>5.3380000000000001</v>
      </c>
      <c r="E346" s="204">
        <v>93.025999999999996</v>
      </c>
      <c r="F346" s="205">
        <v>4.6710000000000003</v>
      </c>
      <c r="G346" s="204">
        <v>97.066000000000003</v>
      </c>
      <c r="H346" s="205">
        <v>0.55800000000000005</v>
      </c>
      <c r="I346" s="204">
        <v>79.8984375</v>
      </c>
      <c r="J346" s="205">
        <v>4.2969999999999997</v>
      </c>
      <c r="K346" s="206">
        <v>70.861000000000004</v>
      </c>
      <c r="L346" s="207">
        <v>86.777000000000001</v>
      </c>
      <c r="M346" s="208">
        <v>1850.1</v>
      </c>
      <c r="N346" s="208">
        <v>4370.3999999999996</v>
      </c>
      <c r="O346" s="207">
        <v>80.39</v>
      </c>
      <c r="P346" s="208">
        <v>145.84</v>
      </c>
      <c r="Q346" s="207">
        <v>0.91979999999999995</v>
      </c>
      <c r="R346" s="17">
        <v>0.78449999999999998</v>
      </c>
    </row>
    <row r="347" spans="2:18" x14ac:dyDescent="0.3">
      <c r="B347" s="194">
        <v>45154</v>
      </c>
      <c r="C347" s="202">
        <v>84.403999999999996</v>
      </c>
      <c r="D347" s="203">
        <v>5.306</v>
      </c>
      <c r="E347" s="204">
        <v>93.108999999999995</v>
      </c>
      <c r="F347" s="205">
        <v>4.6459999999999999</v>
      </c>
      <c r="G347" s="204">
        <v>97.216999999999999</v>
      </c>
      <c r="H347" s="205">
        <v>0.53900000000000003</v>
      </c>
      <c r="I347" s="204">
        <v>80.0390625</v>
      </c>
      <c r="J347" s="205">
        <v>4.2729999999999997</v>
      </c>
      <c r="K347" s="206">
        <v>71.403000000000006</v>
      </c>
      <c r="L347" s="207">
        <v>87.197000000000003</v>
      </c>
      <c r="M347" s="208">
        <v>1871.5</v>
      </c>
      <c r="N347" s="208">
        <v>4404.3</v>
      </c>
      <c r="O347" s="207">
        <v>79.38</v>
      </c>
      <c r="P347" s="208">
        <v>146.35</v>
      </c>
      <c r="Q347" s="207">
        <v>0.91920000000000002</v>
      </c>
      <c r="R347" s="17">
        <v>0.78549999999999998</v>
      </c>
    </row>
    <row r="348" spans="2:18" x14ac:dyDescent="0.3">
      <c r="B348" s="194">
        <v>45153</v>
      </c>
      <c r="C348" s="202">
        <v>84.599000000000004</v>
      </c>
      <c r="D348" s="203">
        <v>5.2729999999999997</v>
      </c>
      <c r="E348" s="204">
        <v>93.245000000000005</v>
      </c>
      <c r="F348" s="205">
        <v>4.609</v>
      </c>
      <c r="G348" s="204">
        <v>97.191999999999993</v>
      </c>
      <c r="H348" s="205">
        <v>0.54200000000000004</v>
      </c>
      <c r="I348" s="204">
        <v>80.2734375</v>
      </c>
      <c r="J348" s="205">
        <v>4.2329999999999997</v>
      </c>
      <c r="K348" s="206">
        <v>71.688999999999993</v>
      </c>
      <c r="L348" s="207">
        <v>87.17</v>
      </c>
      <c r="M348" s="208">
        <v>1895.8</v>
      </c>
      <c r="N348" s="208">
        <v>4437.8999999999996</v>
      </c>
      <c r="O348" s="207">
        <v>80.989999999999995</v>
      </c>
      <c r="P348" s="208">
        <v>145.57</v>
      </c>
      <c r="Q348" s="207">
        <v>0.91700000000000004</v>
      </c>
      <c r="R348" s="17">
        <v>0.78710000000000002</v>
      </c>
    </row>
    <row r="349" spans="2:18" x14ac:dyDescent="0.3">
      <c r="B349" s="194">
        <v>45152</v>
      </c>
      <c r="C349" s="202">
        <v>84.748999999999995</v>
      </c>
      <c r="D349" s="203">
        <v>5.2480000000000002</v>
      </c>
      <c r="E349" s="204">
        <v>93.393000000000001</v>
      </c>
      <c r="F349" s="205">
        <v>4.569</v>
      </c>
      <c r="G349" s="204">
        <v>97.319000000000003</v>
      </c>
      <c r="H349" s="205">
        <v>0.52600000000000002</v>
      </c>
      <c r="I349" s="204">
        <v>80.390625</v>
      </c>
      <c r="J349" s="205">
        <v>4.2130000000000001</v>
      </c>
      <c r="K349" s="206">
        <v>71.81</v>
      </c>
      <c r="L349" s="207">
        <v>87.682000000000002</v>
      </c>
      <c r="M349" s="208">
        <v>1920.5</v>
      </c>
      <c r="N349" s="208">
        <v>4489.7</v>
      </c>
      <c r="O349" s="207">
        <v>82.51</v>
      </c>
      <c r="P349" s="208">
        <v>145.56</v>
      </c>
      <c r="Q349" s="207">
        <v>0.91690000000000005</v>
      </c>
      <c r="R349" s="17">
        <v>0.78849999999999998</v>
      </c>
    </row>
    <row r="350" spans="2:18" x14ac:dyDescent="0.3">
      <c r="B350" s="194">
        <v>45149</v>
      </c>
      <c r="C350" s="202">
        <v>85.025000000000006</v>
      </c>
      <c r="D350" s="203">
        <v>5.2030000000000003</v>
      </c>
      <c r="E350" s="204">
        <v>93.62</v>
      </c>
      <c r="F350" s="205">
        <v>4.5090000000000003</v>
      </c>
      <c r="G350" s="204">
        <v>97.543000000000006</v>
      </c>
      <c r="H350" s="205">
        <v>0.498</v>
      </c>
      <c r="I350" s="204">
        <v>80.6640625</v>
      </c>
      <c r="J350" s="205">
        <v>4.1680000000000001</v>
      </c>
      <c r="K350" s="206">
        <v>72.02</v>
      </c>
      <c r="L350" s="207">
        <v>87.888000000000005</v>
      </c>
      <c r="M350" s="208">
        <v>1925.1</v>
      </c>
      <c r="N350" s="208">
        <v>4464.1000000000004</v>
      </c>
      <c r="O350" s="207">
        <v>83.19</v>
      </c>
      <c r="P350" s="208">
        <v>144.96</v>
      </c>
      <c r="Q350" s="207">
        <v>0.91339999999999999</v>
      </c>
      <c r="R350" s="17">
        <v>0.78759999999999997</v>
      </c>
    </row>
    <row r="351" spans="2:18" x14ac:dyDescent="0.3">
      <c r="B351" s="194">
        <v>45148</v>
      </c>
      <c r="C351" s="202">
        <v>85.376999999999995</v>
      </c>
      <c r="D351" s="203">
        <v>5.1459999999999999</v>
      </c>
      <c r="E351" s="204">
        <v>93.828000000000003</v>
      </c>
      <c r="F351" s="205">
        <v>4.4530000000000003</v>
      </c>
      <c r="G351" s="204">
        <v>97.543000000000006</v>
      </c>
      <c r="H351" s="205">
        <v>0.498</v>
      </c>
      <c r="I351" s="204">
        <v>80.9765625</v>
      </c>
      <c r="J351" s="205">
        <v>4.1139999999999999</v>
      </c>
      <c r="K351" s="206">
        <v>72.867999999999995</v>
      </c>
      <c r="L351" s="207">
        <v>88.628</v>
      </c>
      <c r="M351" s="208">
        <v>1922.6</v>
      </c>
      <c r="N351" s="208">
        <v>4468.8</v>
      </c>
      <c r="O351" s="207">
        <v>82.82</v>
      </c>
      <c r="P351" s="208">
        <v>144.75</v>
      </c>
      <c r="Q351" s="207">
        <v>0.91069999999999995</v>
      </c>
      <c r="R351" s="17">
        <v>0.78890000000000005</v>
      </c>
    </row>
    <row r="352" spans="2:18" x14ac:dyDescent="0.3">
      <c r="B352" s="194">
        <v>45147</v>
      </c>
      <c r="C352" s="202">
        <v>85.932000000000002</v>
      </c>
      <c r="D352" s="203">
        <v>5.0549999999999997</v>
      </c>
      <c r="E352" s="204">
        <v>94.2</v>
      </c>
      <c r="F352" s="205">
        <v>4.3540000000000001</v>
      </c>
      <c r="G352" s="204">
        <v>97.524000000000001</v>
      </c>
      <c r="H352" s="205">
        <v>0.5</v>
      </c>
      <c r="I352" s="204">
        <v>81.6171875</v>
      </c>
      <c r="J352" s="205">
        <v>4.01</v>
      </c>
      <c r="K352" s="206">
        <v>72.844999999999999</v>
      </c>
      <c r="L352" s="207">
        <v>88.614000000000004</v>
      </c>
      <c r="M352" s="208">
        <v>1930.8</v>
      </c>
      <c r="N352" s="208">
        <v>4467.7</v>
      </c>
      <c r="O352" s="207">
        <v>84.4</v>
      </c>
      <c r="P352" s="208">
        <v>143.72999999999999</v>
      </c>
      <c r="Q352" s="207">
        <v>0.91120000000000001</v>
      </c>
      <c r="R352" s="17">
        <v>0.78620000000000001</v>
      </c>
    </row>
    <row r="353" spans="2:18" x14ac:dyDescent="0.3">
      <c r="B353" s="194">
        <v>45146</v>
      </c>
      <c r="C353" s="202">
        <v>85.953999999999994</v>
      </c>
      <c r="D353" s="203">
        <v>5.0510000000000002</v>
      </c>
      <c r="E353" s="204">
        <v>94.381</v>
      </c>
      <c r="F353" s="205">
        <v>4.306</v>
      </c>
      <c r="G353" s="204">
        <v>97.29</v>
      </c>
      <c r="H353" s="205">
        <v>0.52900000000000003</v>
      </c>
      <c r="I353" s="204">
        <v>81.5859375</v>
      </c>
      <c r="J353" s="205">
        <v>4.0140000000000002</v>
      </c>
      <c r="K353" s="206">
        <v>72.778999999999996</v>
      </c>
      <c r="L353" s="207">
        <v>88.772999999999996</v>
      </c>
      <c r="M353" s="208">
        <v>1947.4</v>
      </c>
      <c r="N353" s="208">
        <v>4499.3999999999996</v>
      </c>
      <c r="O353" s="207">
        <v>82.92</v>
      </c>
      <c r="P353" s="208">
        <v>143.38</v>
      </c>
      <c r="Q353" s="207">
        <v>0.91269999999999996</v>
      </c>
      <c r="R353" s="17">
        <v>0.78439999999999999</v>
      </c>
    </row>
    <row r="354" spans="2:18" x14ac:dyDescent="0.3">
      <c r="B354" s="194">
        <v>45145</v>
      </c>
      <c r="C354" s="202">
        <v>85.632000000000005</v>
      </c>
      <c r="D354" s="203">
        <v>5.1020000000000003</v>
      </c>
      <c r="E354" s="204">
        <v>94.253</v>
      </c>
      <c r="F354" s="205">
        <v>4.3380000000000001</v>
      </c>
      <c r="G354" s="204">
        <v>97.153000000000006</v>
      </c>
      <c r="H354" s="205">
        <v>0.54600000000000004</v>
      </c>
      <c r="I354" s="204">
        <v>81.1796875</v>
      </c>
      <c r="J354" s="205">
        <v>4.0789999999999997</v>
      </c>
      <c r="K354" s="206">
        <v>72.366</v>
      </c>
      <c r="L354" s="207">
        <v>87.852000000000004</v>
      </c>
      <c r="M354" s="208">
        <v>1958.9</v>
      </c>
      <c r="N354" s="208">
        <v>4518.3999999999996</v>
      </c>
      <c r="O354" s="207">
        <v>81.94</v>
      </c>
      <c r="P354" s="208">
        <v>142.5</v>
      </c>
      <c r="Q354" s="207">
        <v>0.90890000000000004</v>
      </c>
      <c r="R354" s="17">
        <v>0.78220000000000001</v>
      </c>
    </row>
    <row r="355" spans="2:18" x14ac:dyDescent="0.3">
      <c r="B355" s="194">
        <v>45142</v>
      </c>
      <c r="C355" s="202">
        <v>85.866</v>
      </c>
      <c r="D355" s="203">
        <v>5.0640000000000001</v>
      </c>
      <c r="E355" s="204">
        <v>94.296999999999997</v>
      </c>
      <c r="F355" s="205">
        <v>4.3259999999999996</v>
      </c>
      <c r="G355" s="204">
        <v>96.992999999999995</v>
      </c>
      <c r="H355" s="205">
        <v>0.56599999999999995</v>
      </c>
      <c r="I355" s="204">
        <v>81.5078125</v>
      </c>
      <c r="J355" s="205">
        <v>4.0250000000000004</v>
      </c>
      <c r="K355" s="206">
        <v>72.805999999999997</v>
      </c>
      <c r="L355" s="207">
        <v>88.16</v>
      </c>
      <c r="M355" s="208">
        <v>1957.5</v>
      </c>
      <c r="N355" s="208">
        <v>4478</v>
      </c>
      <c r="O355" s="207">
        <v>82.82</v>
      </c>
      <c r="P355" s="208">
        <v>141.76</v>
      </c>
      <c r="Q355" s="207">
        <v>0.90859999999999996</v>
      </c>
      <c r="R355" s="17">
        <v>0.78439999999999999</v>
      </c>
    </row>
    <row r="356" spans="2:18" x14ac:dyDescent="0.3">
      <c r="B356" s="194">
        <v>45141</v>
      </c>
      <c r="C356" s="202">
        <v>84.9</v>
      </c>
      <c r="D356" s="203">
        <v>5.218</v>
      </c>
      <c r="E356" s="204">
        <v>93.688999999999993</v>
      </c>
      <c r="F356" s="205">
        <v>4.4829999999999997</v>
      </c>
      <c r="G356" s="204">
        <v>97.022000000000006</v>
      </c>
      <c r="H356" s="205">
        <v>0.56200000000000006</v>
      </c>
      <c r="I356" s="204">
        <v>80.5703125</v>
      </c>
      <c r="J356" s="205">
        <v>4.1740000000000004</v>
      </c>
      <c r="K356" s="206">
        <v>72.305999999999997</v>
      </c>
      <c r="L356" s="207">
        <v>87.754000000000005</v>
      </c>
      <c r="M356" s="208">
        <v>1961.4</v>
      </c>
      <c r="N356" s="208">
        <v>4501.8999999999996</v>
      </c>
      <c r="O356" s="207">
        <v>81.55</v>
      </c>
      <c r="P356" s="208">
        <v>142.58000000000001</v>
      </c>
      <c r="Q356" s="207">
        <v>0.9133</v>
      </c>
      <c r="R356" s="17">
        <v>0.78690000000000004</v>
      </c>
    </row>
    <row r="357" spans="2:18" x14ac:dyDescent="0.3">
      <c r="B357" s="194">
        <v>45140</v>
      </c>
      <c r="C357" s="202">
        <v>85.59</v>
      </c>
      <c r="D357" s="203">
        <v>5.1050000000000004</v>
      </c>
      <c r="E357" s="204">
        <v>93.915000000000006</v>
      </c>
      <c r="F357" s="205">
        <v>4.4219999999999997</v>
      </c>
      <c r="G357" s="204">
        <v>97.332999999999998</v>
      </c>
      <c r="H357" s="205">
        <v>0.52300000000000002</v>
      </c>
      <c r="I357" s="204">
        <v>81.1015625</v>
      </c>
      <c r="J357" s="205">
        <v>4.0869999999999997</v>
      </c>
      <c r="K357" s="206">
        <v>72.603999999999999</v>
      </c>
      <c r="L357" s="207">
        <v>88.295000000000002</v>
      </c>
      <c r="M357" s="208">
        <v>1966.8</v>
      </c>
      <c r="N357" s="208">
        <v>4513.3999999999996</v>
      </c>
      <c r="O357" s="207">
        <v>79.489999999999995</v>
      </c>
      <c r="P357" s="208">
        <v>143.32</v>
      </c>
      <c r="Q357" s="207">
        <v>0.9143</v>
      </c>
      <c r="R357" s="17">
        <v>0.78669999999999995</v>
      </c>
    </row>
    <row r="358" spans="2:18" x14ac:dyDescent="0.3">
      <c r="B358" s="194">
        <v>45139</v>
      </c>
      <c r="C358" s="202">
        <v>85.951999999999998</v>
      </c>
      <c r="D358" s="203">
        <v>5.0469999999999997</v>
      </c>
      <c r="E358" s="204">
        <v>94.165999999999997</v>
      </c>
      <c r="F358" s="205">
        <v>4.3559999999999999</v>
      </c>
      <c r="G358" s="204">
        <v>97.518000000000001</v>
      </c>
      <c r="H358" s="205">
        <v>0.5</v>
      </c>
      <c r="I358" s="204">
        <v>81.4140625</v>
      </c>
      <c r="J358" s="205">
        <v>4.0359999999999996</v>
      </c>
      <c r="K358" s="206">
        <v>72.617000000000004</v>
      </c>
      <c r="L358" s="207">
        <v>88.293000000000006</v>
      </c>
      <c r="M358" s="208">
        <v>1994.2</v>
      </c>
      <c r="N358" s="208">
        <v>4576.7</v>
      </c>
      <c r="O358" s="207">
        <v>81.37</v>
      </c>
      <c r="P358" s="208">
        <v>143.34</v>
      </c>
      <c r="Q358" s="207">
        <v>0.91039999999999999</v>
      </c>
      <c r="R358" s="17">
        <v>0.78269999999999995</v>
      </c>
    </row>
    <row r="359" spans="2:18" x14ac:dyDescent="0.3">
      <c r="B359" s="194">
        <v>45138</v>
      </c>
      <c r="C359" s="202">
        <v>86.385999999999996</v>
      </c>
      <c r="D359" s="203">
        <v>4.9770000000000003</v>
      </c>
      <c r="E359" s="204">
        <v>94.387</v>
      </c>
      <c r="F359" s="205">
        <v>4.298</v>
      </c>
      <c r="G359" s="204">
        <v>97.484999999999999</v>
      </c>
      <c r="H359" s="205">
        <v>0.504</v>
      </c>
      <c r="I359" s="204">
        <v>81.7578125</v>
      </c>
      <c r="J359" s="205">
        <v>3.98</v>
      </c>
      <c r="K359" s="206">
        <v>73.094999999999999</v>
      </c>
      <c r="L359" s="207">
        <v>88.903000000000006</v>
      </c>
      <c r="M359" s="208">
        <v>2003.2</v>
      </c>
      <c r="N359" s="208">
        <v>4589</v>
      </c>
      <c r="O359" s="207">
        <v>81.8</v>
      </c>
      <c r="P359" s="208">
        <v>142.29</v>
      </c>
      <c r="Q359" s="207">
        <v>0.9093</v>
      </c>
      <c r="R359" s="17">
        <v>0.77910000000000001</v>
      </c>
    </row>
    <row r="360" spans="2:18" x14ac:dyDescent="0.3">
      <c r="B360" s="194">
        <v>45135</v>
      </c>
      <c r="C360" s="202">
        <v>86.388000000000005</v>
      </c>
      <c r="D360" s="203">
        <v>4.9770000000000003</v>
      </c>
      <c r="E360" s="204">
        <v>94.266999999999996</v>
      </c>
      <c r="F360" s="205">
        <v>4.3280000000000003</v>
      </c>
      <c r="G360" s="204">
        <v>97.929000000000002</v>
      </c>
      <c r="H360" s="205">
        <v>0.44900000000000001</v>
      </c>
      <c r="I360" s="204">
        <v>81.7890625</v>
      </c>
      <c r="J360" s="205">
        <v>3.9750000000000001</v>
      </c>
      <c r="K360" s="206">
        <v>73.004999999999995</v>
      </c>
      <c r="L360" s="207">
        <v>88.807000000000002</v>
      </c>
      <c r="M360" s="208">
        <v>1981.5</v>
      </c>
      <c r="N360" s="208">
        <v>4582.2</v>
      </c>
      <c r="O360" s="207">
        <v>80.58</v>
      </c>
      <c r="P360" s="208">
        <v>141.16</v>
      </c>
      <c r="Q360" s="207">
        <v>0.90780000000000005</v>
      </c>
      <c r="R360" s="17">
        <v>0.77810000000000001</v>
      </c>
    </row>
    <row r="361" spans="2:18" x14ac:dyDescent="0.3">
      <c r="B361" s="194">
        <v>45134</v>
      </c>
      <c r="C361" s="202">
        <v>86.075999999999993</v>
      </c>
      <c r="D361" s="203">
        <v>5.0259999999999998</v>
      </c>
      <c r="E361" s="204">
        <v>93.948999999999998</v>
      </c>
      <c r="F361" s="205">
        <v>4.41</v>
      </c>
      <c r="G361" s="204">
        <v>98.757999999999996</v>
      </c>
      <c r="H361" s="205">
        <v>0.34799999999999998</v>
      </c>
      <c r="I361" s="204">
        <v>81.4453125</v>
      </c>
      <c r="J361" s="205">
        <v>4.0270000000000001</v>
      </c>
      <c r="K361" s="206">
        <v>72.983000000000004</v>
      </c>
      <c r="L361" s="207">
        <v>89.078000000000003</v>
      </c>
      <c r="M361" s="208">
        <v>1954.9</v>
      </c>
      <c r="N361" s="208">
        <v>4537.3999999999996</v>
      </c>
      <c r="O361" s="207">
        <v>80.09</v>
      </c>
      <c r="P361" s="208">
        <v>139.47999999999999</v>
      </c>
      <c r="Q361" s="207">
        <v>0.91090000000000004</v>
      </c>
      <c r="R361" s="17">
        <v>0.78149999999999997</v>
      </c>
    </row>
    <row r="362" spans="2:18" x14ac:dyDescent="0.3">
      <c r="B362" s="194">
        <v>45133</v>
      </c>
      <c r="C362" s="202">
        <v>86.805999999999997</v>
      </c>
      <c r="D362" s="203">
        <v>4.9089999999999998</v>
      </c>
      <c r="E362" s="204">
        <v>94.477000000000004</v>
      </c>
      <c r="F362" s="205">
        <v>4.2720000000000002</v>
      </c>
      <c r="G362" s="204">
        <v>98.706999999999994</v>
      </c>
      <c r="H362" s="205">
        <v>0.35399999999999998</v>
      </c>
      <c r="I362" s="204">
        <v>82.2890625</v>
      </c>
      <c r="J362" s="205">
        <v>3.8919999999999999</v>
      </c>
      <c r="K362" s="206">
        <v>73.12</v>
      </c>
      <c r="L362" s="207">
        <v>88.835999999999999</v>
      </c>
      <c r="M362" s="208">
        <v>1980.4</v>
      </c>
      <c r="N362" s="208">
        <v>4566.8</v>
      </c>
      <c r="O362" s="207">
        <v>78.78</v>
      </c>
      <c r="P362" s="208">
        <v>140.24</v>
      </c>
      <c r="Q362" s="207">
        <v>0.90210000000000001</v>
      </c>
      <c r="R362" s="17">
        <v>0.77270000000000005</v>
      </c>
    </row>
    <row r="363" spans="2:18" x14ac:dyDescent="0.3">
      <c r="B363" s="194">
        <v>45132</v>
      </c>
      <c r="C363" s="202">
        <v>86.608999999999995</v>
      </c>
      <c r="D363" s="203">
        <v>4.9390000000000001</v>
      </c>
      <c r="E363" s="204">
        <v>94.191000000000003</v>
      </c>
      <c r="F363" s="205">
        <v>4.3449999999999998</v>
      </c>
      <c r="G363" s="204">
        <v>98.566000000000003</v>
      </c>
      <c r="H363" s="205">
        <v>0.371</v>
      </c>
      <c r="I363" s="204">
        <v>82.140625</v>
      </c>
      <c r="J363" s="205">
        <v>3.915</v>
      </c>
      <c r="K363" s="206">
        <v>73.248999999999995</v>
      </c>
      <c r="L363" s="207">
        <v>89.14</v>
      </c>
      <c r="M363" s="208">
        <v>1966.1</v>
      </c>
      <c r="N363" s="208">
        <v>4567.5</v>
      </c>
      <c r="O363" s="207">
        <v>79.63</v>
      </c>
      <c r="P363" s="208">
        <v>140.9</v>
      </c>
      <c r="Q363" s="207">
        <v>0.90449999999999997</v>
      </c>
      <c r="R363" s="17">
        <v>0.77500000000000002</v>
      </c>
    </row>
    <row r="364" spans="2:18" x14ac:dyDescent="0.3">
      <c r="B364" s="194">
        <v>45131</v>
      </c>
      <c r="C364" s="202">
        <v>86.593999999999994</v>
      </c>
      <c r="D364" s="203">
        <v>4.9409999999999998</v>
      </c>
      <c r="E364" s="204">
        <v>94.188999999999993</v>
      </c>
      <c r="F364" s="205">
        <v>4.3440000000000003</v>
      </c>
      <c r="G364" s="204">
        <v>98.540999999999997</v>
      </c>
      <c r="H364" s="205">
        <v>0.374</v>
      </c>
      <c r="I364" s="204">
        <v>82.2265625</v>
      </c>
      <c r="J364" s="205">
        <v>3.9</v>
      </c>
      <c r="K364" s="206">
        <v>73.274000000000001</v>
      </c>
      <c r="L364" s="207">
        <v>89.444000000000003</v>
      </c>
      <c r="M364" s="208">
        <v>1965.7</v>
      </c>
      <c r="N364" s="208">
        <v>4554.6000000000004</v>
      </c>
      <c r="O364" s="207">
        <v>78.739999999999995</v>
      </c>
      <c r="P364" s="208">
        <v>141.47999999999999</v>
      </c>
      <c r="Q364" s="207">
        <v>0.90380000000000005</v>
      </c>
      <c r="R364" s="17">
        <v>0.77949999999999997</v>
      </c>
    </row>
    <row r="365" spans="2:18" x14ac:dyDescent="0.3">
      <c r="B365" s="194">
        <v>45128</v>
      </c>
      <c r="C365" s="202">
        <v>86.844999999999999</v>
      </c>
      <c r="D365" s="203">
        <v>4.9009999999999998</v>
      </c>
      <c r="E365" s="204">
        <v>94.406999999999996</v>
      </c>
      <c r="F365" s="205">
        <v>4.2869999999999999</v>
      </c>
      <c r="G365" s="204">
        <v>98.45</v>
      </c>
      <c r="H365" s="205">
        <v>0.38500000000000001</v>
      </c>
      <c r="I365" s="204">
        <v>82.4765625</v>
      </c>
      <c r="J365" s="205">
        <v>3.86</v>
      </c>
      <c r="K365" s="206">
        <v>73.164000000000001</v>
      </c>
      <c r="L365" s="207">
        <v>89.075999999999993</v>
      </c>
      <c r="M365" s="208">
        <v>1960.3</v>
      </c>
      <c r="N365" s="208">
        <v>4536.3</v>
      </c>
      <c r="O365" s="207">
        <v>77.069999999999993</v>
      </c>
      <c r="P365" s="208">
        <v>141.72999999999999</v>
      </c>
      <c r="Q365" s="207">
        <v>0.89890000000000003</v>
      </c>
      <c r="R365" s="17">
        <v>0.77800000000000002</v>
      </c>
    </row>
    <row r="366" spans="2:18" x14ac:dyDescent="0.3">
      <c r="B366" s="194">
        <v>45127</v>
      </c>
      <c r="C366" s="202">
        <v>86.674999999999997</v>
      </c>
      <c r="D366" s="203">
        <v>4.9269999999999996</v>
      </c>
      <c r="E366" s="204">
        <v>94.363</v>
      </c>
      <c r="F366" s="205">
        <v>4.298</v>
      </c>
      <c r="G366" s="204">
        <v>98.259</v>
      </c>
      <c r="H366" s="205">
        <v>0.40799999999999997</v>
      </c>
      <c r="I366" s="204">
        <v>82.3671875</v>
      </c>
      <c r="J366" s="205">
        <v>3.875</v>
      </c>
      <c r="K366" s="206">
        <v>73.168000000000006</v>
      </c>
      <c r="L366" s="207">
        <v>88.81</v>
      </c>
      <c r="M366" s="208">
        <v>1967.2</v>
      </c>
      <c r="N366" s="208">
        <v>4534.8999999999996</v>
      </c>
      <c r="O366" s="207">
        <v>75.63</v>
      </c>
      <c r="P366" s="208">
        <v>140.07</v>
      </c>
      <c r="Q366" s="207">
        <v>0.89849999999999997</v>
      </c>
      <c r="R366" s="17">
        <v>0.77710000000000001</v>
      </c>
    </row>
    <row r="367" spans="2:18" x14ac:dyDescent="0.3">
      <c r="B367" s="194">
        <v>45126</v>
      </c>
      <c r="C367" s="202">
        <v>87.608000000000004</v>
      </c>
      <c r="D367" s="203">
        <v>4.78</v>
      </c>
      <c r="E367" s="204">
        <v>94.813000000000002</v>
      </c>
      <c r="F367" s="205">
        <v>4.181</v>
      </c>
      <c r="G367" s="204">
        <v>98.242000000000004</v>
      </c>
      <c r="H367" s="205">
        <v>0.41</v>
      </c>
      <c r="I367" s="204">
        <v>83.0546875</v>
      </c>
      <c r="J367" s="205">
        <v>3.766</v>
      </c>
      <c r="K367" s="206">
        <v>73.494</v>
      </c>
      <c r="L367" s="207">
        <v>89.016999999999996</v>
      </c>
      <c r="M367" s="208">
        <v>1984.9</v>
      </c>
      <c r="N367" s="208">
        <v>4565.7</v>
      </c>
      <c r="O367" s="207">
        <v>75.349999999999994</v>
      </c>
      <c r="P367" s="208">
        <v>139.65</v>
      </c>
      <c r="Q367" s="207">
        <v>0.89280000000000004</v>
      </c>
      <c r="R367" s="17">
        <v>0.77280000000000004</v>
      </c>
    </row>
    <row r="368" spans="2:18" x14ac:dyDescent="0.3">
      <c r="B368" s="194">
        <v>45125</v>
      </c>
      <c r="C368" s="202">
        <v>87.21</v>
      </c>
      <c r="D368" s="203">
        <v>4.8410000000000002</v>
      </c>
      <c r="E368" s="204">
        <v>94.769000000000005</v>
      </c>
      <c r="F368" s="205">
        <v>4.1909999999999998</v>
      </c>
      <c r="G368" s="204">
        <v>98.061000000000007</v>
      </c>
      <c r="H368" s="205">
        <v>0.432</v>
      </c>
      <c r="I368" s="204">
        <v>82.8359375</v>
      </c>
      <c r="J368" s="205">
        <v>3.8</v>
      </c>
      <c r="K368" s="206">
        <v>72.739000000000004</v>
      </c>
      <c r="L368" s="207">
        <v>89.501999999999995</v>
      </c>
      <c r="M368" s="208">
        <v>1976.1</v>
      </c>
      <c r="N368" s="208">
        <v>4555</v>
      </c>
      <c r="O368" s="207">
        <v>75.75</v>
      </c>
      <c r="P368" s="208">
        <v>138.83000000000001</v>
      </c>
      <c r="Q368" s="207">
        <v>0.89059999999999995</v>
      </c>
      <c r="R368" s="17">
        <v>0.7671</v>
      </c>
    </row>
    <row r="369" spans="2:18" x14ac:dyDescent="0.3">
      <c r="B369" s="194">
        <v>45124</v>
      </c>
      <c r="C369" s="202">
        <v>86.972999999999999</v>
      </c>
      <c r="D369" s="203">
        <v>4.8780000000000001</v>
      </c>
      <c r="E369" s="204">
        <v>94.631</v>
      </c>
      <c r="F369" s="205">
        <v>4.2249999999999996</v>
      </c>
      <c r="G369" s="204">
        <v>98.093999999999994</v>
      </c>
      <c r="H369" s="205">
        <v>0.42799999999999999</v>
      </c>
      <c r="I369" s="204">
        <v>82.7109375</v>
      </c>
      <c r="J369" s="205">
        <v>3.8180000000000001</v>
      </c>
      <c r="K369" s="206">
        <v>72.186999999999998</v>
      </c>
      <c r="L369" s="207">
        <v>88.462000000000003</v>
      </c>
      <c r="M369" s="208">
        <v>1951.3</v>
      </c>
      <c r="N369" s="208">
        <v>4522.8</v>
      </c>
      <c r="O369" s="207">
        <v>74.150000000000006</v>
      </c>
      <c r="P369" s="208">
        <v>138.71</v>
      </c>
      <c r="Q369" s="207">
        <v>0.89</v>
      </c>
      <c r="R369" s="17">
        <v>0.76490000000000002</v>
      </c>
    </row>
    <row r="370" spans="2:18" x14ac:dyDescent="0.3">
      <c r="B370" s="194">
        <v>45121</v>
      </c>
      <c r="C370" s="202">
        <v>86.805999999999997</v>
      </c>
      <c r="D370" s="203">
        <v>4.9029999999999996</v>
      </c>
      <c r="E370" s="204">
        <v>94.539000000000001</v>
      </c>
      <c r="F370" s="205">
        <v>4.2480000000000002</v>
      </c>
      <c r="G370" s="204">
        <v>98.093000000000004</v>
      </c>
      <c r="H370" s="205">
        <v>0.42799999999999999</v>
      </c>
      <c r="I370" s="204">
        <v>82.53125</v>
      </c>
      <c r="J370" s="205">
        <v>3.8460000000000001</v>
      </c>
      <c r="K370" s="206">
        <v>72.087000000000003</v>
      </c>
      <c r="L370" s="207">
        <v>88.334000000000003</v>
      </c>
      <c r="M370" s="208">
        <v>1931.1</v>
      </c>
      <c r="N370" s="208">
        <v>4505.3999999999996</v>
      </c>
      <c r="O370" s="207">
        <v>75.42</v>
      </c>
      <c r="P370" s="208">
        <v>138.80000000000001</v>
      </c>
      <c r="Q370" s="207">
        <v>0.89070000000000005</v>
      </c>
      <c r="R370" s="17">
        <v>0.76380000000000003</v>
      </c>
    </row>
    <row r="371" spans="2:18" x14ac:dyDescent="0.3">
      <c r="B371" s="194">
        <v>45120</v>
      </c>
      <c r="C371" s="202">
        <v>87.617000000000004</v>
      </c>
      <c r="D371" s="203">
        <v>4.7770000000000001</v>
      </c>
      <c r="E371" s="204">
        <v>94.963999999999999</v>
      </c>
      <c r="F371" s="205">
        <v>4.1390000000000002</v>
      </c>
      <c r="G371" s="204">
        <v>98.213999999999999</v>
      </c>
      <c r="H371" s="205">
        <v>0.41299999999999998</v>
      </c>
      <c r="I371" s="204">
        <v>82.9765625</v>
      </c>
      <c r="J371" s="205">
        <v>3.774</v>
      </c>
      <c r="K371" s="206">
        <v>72.194000000000003</v>
      </c>
      <c r="L371" s="207">
        <v>88.569000000000003</v>
      </c>
      <c r="M371" s="208">
        <v>1950.9</v>
      </c>
      <c r="N371" s="208">
        <v>4510</v>
      </c>
      <c r="O371" s="207">
        <v>76.89</v>
      </c>
      <c r="P371" s="208">
        <v>138.05000000000001</v>
      </c>
      <c r="Q371" s="207">
        <v>0.89080000000000004</v>
      </c>
      <c r="R371" s="17">
        <v>0.76129999999999998</v>
      </c>
    </row>
    <row r="372" spans="2:18" x14ac:dyDescent="0.3">
      <c r="B372" s="194">
        <v>45119</v>
      </c>
      <c r="C372" s="202">
        <v>86.891000000000005</v>
      </c>
      <c r="D372" s="203">
        <v>4.8879999999999999</v>
      </c>
      <c r="E372" s="204">
        <v>94.459000000000003</v>
      </c>
      <c r="F372" s="205">
        <v>4.266</v>
      </c>
      <c r="G372" s="204">
        <v>98.204999999999998</v>
      </c>
      <c r="H372" s="205">
        <v>0.41399999999999998</v>
      </c>
      <c r="I372" s="204">
        <v>82.3359375</v>
      </c>
      <c r="J372" s="205">
        <v>3.8740000000000001</v>
      </c>
      <c r="K372" s="206">
        <v>71.626000000000005</v>
      </c>
      <c r="L372" s="207">
        <v>87.698999999999998</v>
      </c>
      <c r="M372" s="208">
        <v>1933.4</v>
      </c>
      <c r="N372" s="208">
        <v>4472.2</v>
      </c>
      <c r="O372" s="207">
        <v>75.75</v>
      </c>
      <c r="P372" s="208">
        <v>138.5</v>
      </c>
      <c r="Q372" s="207">
        <v>0.89849999999999997</v>
      </c>
      <c r="R372" s="17">
        <v>0.77</v>
      </c>
    </row>
    <row r="373" spans="2:18" x14ac:dyDescent="0.3">
      <c r="B373" s="194">
        <v>45118</v>
      </c>
      <c r="C373" s="202">
        <v>86.132999999999996</v>
      </c>
      <c r="D373" s="203">
        <v>5.0060000000000002</v>
      </c>
      <c r="E373" s="204">
        <v>93.83</v>
      </c>
      <c r="F373" s="205">
        <v>4.4249999999999998</v>
      </c>
      <c r="G373" s="204">
        <v>98.337000000000003</v>
      </c>
      <c r="H373" s="205">
        <v>0.39800000000000002</v>
      </c>
      <c r="I373" s="204">
        <v>81.5390625</v>
      </c>
      <c r="J373" s="205">
        <v>3.9990000000000001</v>
      </c>
      <c r="K373" s="206">
        <v>70.759</v>
      </c>
      <c r="L373" s="207">
        <v>86.591999999999999</v>
      </c>
      <c r="M373" s="208">
        <v>1913.4</v>
      </c>
      <c r="N373" s="208">
        <v>4439.3</v>
      </c>
      <c r="O373" s="207">
        <v>74.83</v>
      </c>
      <c r="P373" s="208">
        <v>140.36000000000001</v>
      </c>
      <c r="Q373" s="207">
        <v>0.90839999999999999</v>
      </c>
      <c r="R373" s="17">
        <v>0.7732</v>
      </c>
    </row>
    <row r="374" spans="2:18" x14ac:dyDescent="0.3">
      <c r="B374" s="194">
        <v>45117</v>
      </c>
      <c r="C374" s="202">
        <v>85.837999999999994</v>
      </c>
      <c r="D374" s="203">
        <v>5.0519999999999996</v>
      </c>
      <c r="E374" s="204">
        <v>93.772000000000006</v>
      </c>
      <c r="F374" s="205">
        <v>4.4400000000000004</v>
      </c>
      <c r="G374" s="204">
        <v>98.287000000000006</v>
      </c>
      <c r="H374" s="205">
        <v>0.40400000000000003</v>
      </c>
      <c r="I374" s="204">
        <v>81.390625</v>
      </c>
      <c r="J374" s="205">
        <v>4.0220000000000002</v>
      </c>
      <c r="K374" s="206">
        <v>70.918000000000006</v>
      </c>
      <c r="L374" s="207">
        <v>86.804000000000002</v>
      </c>
      <c r="M374" s="208">
        <v>1895.3</v>
      </c>
      <c r="N374" s="208">
        <v>4409.5</v>
      </c>
      <c r="O374" s="207">
        <v>72.989999999999995</v>
      </c>
      <c r="P374" s="208">
        <v>141.31</v>
      </c>
      <c r="Q374" s="207">
        <v>0.90900000000000003</v>
      </c>
      <c r="R374" s="17">
        <v>0.77749999999999997</v>
      </c>
    </row>
    <row r="375" spans="2:18" x14ac:dyDescent="0.3">
      <c r="B375" s="194">
        <v>45114</v>
      </c>
      <c r="C375" s="202">
        <v>85.302000000000007</v>
      </c>
      <c r="D375" s="203">
        <v>5.1369999999999996</v>
      </c>
      <c r="E375" s="204">
        <v>93.33</v>
      </c>
      <c r="F375" s="205">
        <v>4.5519999999999996</v>
      </c>
      <c r="G375" s="204">
        <v>98.626000000000005</v>
      </c>
      <c r="H375" s="205">
        <v>0.36299999999999999</v>
      </c>
      <c r="I375" s="204">
        <v>80.8671875</v>
      </c>
      <c r="J375" s="205">
        <v>4.1050000000000004</v>
      </c>
      <c r="K375" s="206">
        <v>70.91</v>
      </c>
      <c r="L375" s="207">
        <v>87.051000000000002</v>
      </c>
      <c r="M375" s="208">
        <v>1864.7</v>
      </c>
      <c r="N375" s="208">
        <v>4399</v>
      </c>
      <c r="O375" s="207">
        <v>73.86</v>
      </c>
      <c r="P375" s="208">
        <v>142.21</v>
      </c>
      <c r="Q375" s="207">
        <v>0.91180000000000005</v>
      </c>
      <c r="R375" s="17">
        <v>0.77890000000000004</v>
      </c>
    </row>
    <row r="376" spans="2:18" x14ac:dyDescent="0.3">
      <c r="B376" s="194">
        <v>45113</v>
      </c>
      <c r="C376" s="202">
        <v>85.445999999999998</v>
      </c>
      <c r="D376" s="203">
        <v>5.1130000000000004</v>
      </c>
      <c r="E376" s="204">
        <v>93.323999999999998</v>
      </c>
      <c r="F376" s="205">
        <v>4.5529999999999999</v>
      </c>
      <c r="G376" s="204">
        <v>99.034000000000006</v>
      </c>
      <c r="H376" s="205">
        <v>0.314</v>
      </c>
      <c r="I376" s="204">
        <v>81.0390625</v>
      </c>
      <c r="J376" s="205">
        <v>4.0750000000000002</v>
      </c>
      <c r="K376" s="206">
        <v>70.796999999999997</v>
      </c>
      <c r="L376" s="207">
        <v>86.855000000000004</v>
      </c>
      <c r="M376" s="208">
        <v>1842.2</v>
      </c>
      <c r="N376" s="208">
        <v>4411.6000000000004</v>
      </c>
      <c r="O376" s="207">
        <v>71.8</v>
      </c>
      <c r="P376" s="208">
        <v>144.07</v>
      </c>
      <c r="Q376" s="207">
        <v>0.91839999999999999</v>
      </c>
      <c r="R376" s="17">
        <v>0.78490000000000004</v>
      </c>
    </row>
    <row r="377" spans="2:18" x14ac:dyDescent="0.3">
      <c r="B377" s="194">
        <v>45112</v>
      </c>
      <c r="C377" s="202">
        <v>86.096999999999994</v>
      </c>
      <c r="D377" s="203">
        <v>5.0090000000000003</v>
      </c>
      <c r="E377" s="204">
        <v>93.798000000000002</v>
      </c>
      <c r="F377" s="205">
        <v>4.4279999999999999</v>
      </c>
      <c r="G377" s="204">
        <v>99.260999999999996</v>
      </c>
      <c r="H377" s="205">
        <v>0.28699999999999998</v>
      </c>
      <c r="I377" s="204">
        <v>81.6796875</v>
      </c>
      <c r="J377" s="205">
        <v>3.972</v>
      </c>
      <c r="K377" s="206">
        <v>71.697999999999993</v>
      </c>
      <c r="L377" s="207">
        <v>88.293999999999997</v>
      </c>
      <c r="M377" s="208">
        <v>1872.9</v>
      </c>
      <c r="N377" s="208">
        <v>4446.8</v>
      </c>
      <c r="O377" s="207">
        <v>71.790000000000006</v>
      </c>
      <c r="P377" s="208">
        <v>144.66</v>
      </c>
      <c r="Q377" s="207">
        <v>0.92130000000000001</v>
      </c>
      <c r="R377" s="17">
        <v>0.78710000000000002</v>
      </c>
    </row>
    <row r="378" spans="2:18" x14ac:dyDescent="0.3">
      <c r="B378" s="194">
        <v>45110</v>
      </c>
      <c r="C378" s="202">
        <v>86.456999999999994</v>
      </c>
      <c r="D378" s="203">
        <v>4.952</v>
      </c>
      <c r="E378" s="204">
        <v>93.92</v>
      </c>
      <c r="F378" s="205">
        <v>4.3959999999999999</v>
      </c>
      <c r="G378" s="204">
        <v>99.016000000000005</v>
      </c>
      <c r="H378" s="205">
        <v>0.316</v>
      </c>
      <c r="I378" s="204">
        <v>82.15625</v>
      </c>
      <c r="J378" s="205">
        <v>3.8959999999999999</v>
      </c>
      <c r="K378" s="206">
        <v>71.981999999999999</v>
      </c>
      <c r="L378" s="207">
        <v>88.474999999999994</v>
      </c>
      <c r="M378" s="208">
        <v>1896.8</v>
      </c>
      <c r="N378" s="208">
        <v>4455.6000000000004</v>
      </c>
      <c r="O378" s="207">
        <v>69.790000000000006</v>
      </c>
      <c r="P378" s="208">
        <v>144.68</v>
      </c>
      <c r="Q378" s="207">
        <v>0.91649999999999998</v>
      </c>
      <c r="R378" s="17">
        <v>0.78779999999999994</v>
      </c>
    </row>
    <row r="379" spans="2:18" x14ac:dyDescent="0.3">
      <c r="B379" s="194">
        <v>45107</v>
      </c>
      <c r="C379" s="202">
        <v>86.554000000000002</v>
      </c>
      <c r="D379" s="203">
        <v>4.9359999999999999</v>
      </c>
      <c r="E379" s="204">
        <v>94.049000000000007</v>
      </c>
      <c r="F379" s="205">
        <v>4.3620000000000001</v>
      </c>
      <c r="G379" s="204">
        <v>98.998999999999995</v>
      </c>
      <c r="H379" s="205">
        <v>0.318</v>
      </c>
      <c r="I379" s="204">
        <v>82.2890625</v>
      </c>
      <c r="J379" s="205">
        <v>3.8730000000000002</v>
      </c>
      <c r="K379" s="206">
        <v>72.266000000000005</v>
      </c>
      <c r="L379" s="207">
        <v>88.957999999999998</v>
      </c>
      <c r="M379" s="208">
        <v>1888.7</v>
      </c>
      <c r="N379" s="208">
        <v>4450.3999999999996</v>
      </c>
      <c r="O379" s="207">
        <v>70.64</v>
      </c>
      <c r="P379" s="208">
        <v>144.31</v>
      </c>
      <c r="Q379" s="207">
        <v>0.91669999999999996</v>
      </c>
      <c r="R379" s="17">
        <v>0.78720000000000001</v>
      </c>
    </row>
    <row r="380" spans="2:18" x14ac:dyDescent="0.3">
      <c r="B380" s="194">
        <v>45106</v>
      </c>
      <c r="C380" s="202">
        <v>86.534000000000006</v>
      </c>
      <c r="D380" s="203">
        <v>4.9379999999999997</v>
      </c>
      <c r="E380" s="204">
        <v>94.076999999999998</v>
      </c>
      <c r="F380" s="205">
        <v>4.3540000000000001</v>
      </c>
      <c r="G380" s="204">
        <v>99.073999999999998</v>
      </c>
      <c r="H380" s="205">
        <v>0.309</v>
      </c>
      <c r="I380" s="204">
        <v>82.2890625</v>
      </c>
      <c r="J380" s="205">
        <v>3.871</v>
      </c>
      <c r="K380" s="206">
        <v>72.268000000000001</v>
      </c>
      <c r="L380" s="207">
        <v>88.813999999999993</v>
      </c>
      <c r="M380" s="208">
        <v>1881.6</v>
      </c>
      <c r="N380" s="208">
        <v>4396.3999999999996</v>
      </c>
      <c r="O380" s="207">
        <v>69.86</v>
      </c>
      <c r="P380" s="208">
        <v>144.76</v>
      </c>
      <c r="Q380" s="207">
        <v>0.9204</v>
      </c>
      <c r="R380" s="17">
        <v>0.79279999999999995</v>
      </c>
    </row>
    <row r="381" spans="2:18" x14ac:dyDescent="0.3">
      <c r="B381" s="194">
        <v>45105</v>
      </c>
      <c r="C381" s="202">
        <v>87.201999999999998</v>
      </c>
      <c r="D381" s="203">
        <v>4.8319999999999999</v>
      </c>
      <c r="E381" s="204">
        <v>94.602000000000004</v>
      </c>
      <c r="F381" s="205">
        <v>4.218</v>
      </c>
      <c r="G381" s="204">
        <v>99.09</v>
      </c>
      <c r="H381" s="205">
        <v>0.307</v>
      </c>
      <c r="I381" s="204">
        <v>83.1796875</v>
      </c>
      <c r="J381" s="205">
        <v>3.7309999999999999</v>
      </c>
      <c r="K381" s="206">
        <v>72.552000000000007</v>
      </c>
      <c r="L381" s="207">
        <v>89.673000000000002</v>
      </c>
      <c r="M381" s="208">
        <v>1858.7</v>
      </c>
      <c r="N381" s="208">
        <v>4376.8999999999996</v>
      </c>
      <c r="O381" s="207">
        <v>69.56</v>
      </c>
      <c r="P381" s="208">
        <v>144.47999999999999</v>
      </c>
      <c r="Q381" s="207">
        <v>0.9163</v>
      </c>
      <c r="R381" s="17">
        <v>0.79139999999999999</v>
      </c>
    </row>
    <row r="382" spans="2:18" x14ac:dyDescent="0.3">
      <c r="B382" s="194">
        <v>45104</v>
      </c>
      <c r="C382" s="202">
        <v>86.840999999999994</v>
      </c>
      <c r="D382" s="203">
        <v>4.8879999999999999</v>
      </c>
      <c r="E382" s="204">
        <v>94.298000000000002</v>
      </c>
      <c r="F382" s="205">
        <v>4.2939999999999996</v>
      </c>
      <c r="G382" s="204">
        <v>99.224999999999994</v>
      </c>
      <c r="H382" s="205">
        <v>0.29099999999999998</v>
      </c>
      <c r="I382" s="204">
        <v>82.8046875</v>
      </c>
      <c r="J382" s="205">
        <v>3.7890000000000001</v>
      </c>
      <c r="K382" s="206">
        <v>72.215999999999994</v>
      </c>
      <c r="L382" s="207">
        <v>89.638999999999996</v>
      </c>
      <c r="M382" s="208">
        <v>1849.9</v>
      </c>
      <c r="N382" s="208">
        <v>4378.3999999999996</v>
      </c>
      <c r="O382" s="207">
        <v>67.7</v>
      </c>
      <c r="P382" s="208">
        <v>144.07</v>
      </c>
      <c r="Q382" s="207">
        <v>0.91239999999999999</v>
      </c>
      <c r="R382" s="17">
        <v>0.78439999999999999</v>
      </c>
    </row>
    <row r="383" spans="2:18" x14ac:dyDescent="0.3">
      <c r="B383" s="194">
        <v>45103</v>
      </c>
      <c r="C383" s="202">
        <v>86.992999999999995</v>
      </c>
      <c r="D383" s="203">
        <v>4.8630000000000004</v>
      </c>
      <c r="E383" s="204">
        <v>94.57</v>
      </c>
      <c r="F383" s="205">
        <v>4.2249999999999996</v>
      </c>
      <c r="G383" s="204">
        <v>99.325999999999993</v>
      </c>
      <c r="H383" s="205">
        <v>0.27900000000000003</v>
      </c>
      <c r="I383" s="204">
        <v>83.0859375</v>
      </c>
      <c r="J383" s="205">
        <v>3.7440000000000002</v>
      </c>
      <c r="K383" s="206">
        <v>72.608000000000004</v>
      </c>
      <c r="L383" s="207">
        <v>89.894999999999996</v>
      </c>
      <c r="M383" s="208">
        <v>1823.3</v>
      </c>
      <c r="N383" s="208">
        <v>4328.8</v>
      </c>
      <c r="O383" s="207">
        <v>69.37</v>
      </c>
      <c r="P383" s="208">
        <v>143.51</v>
      </c>
      <c r="Q383" s="207">
        <v>0.91690000000000005</v>
      </c>
      <c r="R383" s="17">
        <v>0.78659999999999997</v>
      </c>
    </row>
    <row r="384" spans="2:18" x14ac:dyDescent="0.3">
      <c r="B384" s="194">
        <v>45100</v>
      </c>
      <c r="C384" s="202">
        <v>86.956999999999994</v>
      </c>
      <c r="D384" s="203">
        <v>4.8680000000000003</v>
      </c>
      <c r="E384" s="204">
        <v>94.427000000000007</v>
      </c>
      <c r="F384" s="205">
        <v>4.26</v>
      </c>
      <c r="G384" s="204">
        <v>99.233000000000004</v>
      </c>
      <c r="H384" s="205">
        <v>0.28999999999999998</v>
      </c>
      <c r="I384" s="204">
        <v>82.9921875</v>
      </c>
      <c r="J384" s="205">
        <v>3.758</v>
      </c>
      <c r="K384" s="206">
        <v>72.53</v>
      </c>
      <c r="L384" s="207">
        <v>89.606999999999999</v>
      </c>
      <c r="M384" s="208">
        <v>1821.6</v>
      </c>
      <c r="N384" s="208">
        <v>4348.3</v>
      </c>
      <c r="O384" s="207">
        <v>69.16</v>
      </c>
      <c r="P384" s="208">
        <v>143.69999999999999</v>
      </c>
      <c r="Q384" s="207">
        <v>0.91790000000000005</v>
      </c>
      <c r="R384" s="17">
        <v>0.78659999999999997</v>
      </c>
    </row>
    <row r="385" spans="2:18" x14ac:dyDescent="0.3">
      <c r="B385" s="194">
        <v>45099</v>
      </c>
      <c r="C385" s="202">
        <v>86.619</v>
      </c>
      <c r="D385" s="203">
        <v>4.9210000000000003</v>
      </c>
      <c r="E385" s="204">
        <v>94.224000000000004</v>
      </c>
      <c r="F385" s="205">
        <v>4.3109999999999999</v>
      </c>
      <c r="G385" s="204">
        <v>99.138999999999996</v>
      </c>
      <c r="H385" s="205">
        <v>0.30099999999999999</v>
      </c>
      <c r="I385" s="204">
        <v>82.6015625</v>
      </c>
      <c r="J385" s="205">
        <v>3.8170000000000002</v>
      </c>
      <c r="K385" s="206">
        <v>72.245000000000005</v>
      </c>
      <c r="L385" s="207">
        <v>88.570999999999998</v>
      </c>
      <c r="M385" s="208">
        <v>1848.2</v>
      </c>
      <c r="N385" s="208">
        <v>4381.8999999999996</v>
      </c>
      <c r="O385" s="207">
        <v>69.510000000000005</v>
      </c>
      <c r="P385" s="208">
        <v>143.11000000000001</v>
      </c>
      <c r="Q385" s="207">
        <v>0.91279999999999994</v>
      </c>
      <c r="R385" s="17">
        <v>0.78449999999999998</v>
      </c>
    </row>
    <row r="386" spans="2:18" x14ac:dyDescent="0.3">
      <c r="B386" s="194">
        <v>45098</v>
      </c>
      <c r="C386" s="202">
        <v>87.27</v>
      </c>
      <c r="D386" s="203">
        <v>4.8179999999999996</v>
      </c>
      <c r="E386" s="204">
        <v>94.6</v>
      </c>
      <c r="F386" s="205">
        <v>4.2130000000000001</v>
      </c>
      <c r="G386" s="204">
        <v>99.08</v>
      </c>
      <c r="H386" s="205">
        <v>0.308</v>
      </c>
      <c r="I386" s="204">
        <v>83.078125</v>
      </c>
      <c r="J386" s="205">
        <v>3.742</v>
      </c>
      <c r="K386" s="206">
        <v>72</v>
      </c>
      <c r="L386" s="207">
        <v>89.12</v>
      </c>
      <c r="M386" s="208">
        <v>1863</v>
      </c>
      <c r="N386" s="208">
        <v>4365.7</v>
      </c>
      <c r="O386" s="207">
        <v>72.53</v>
      </c>
      <c r="P386" s="208">
        <v>141.88</v>
      </c>
      <c r="Q386" s="207">
        <v>0.91020000000000001</v>
      </c>
      <c r="R386" s="17">
        <v>0.78310000000000002</v>
      </c>
    </row>
    <row r="387" spans="2:18" x14ac:dyDescent="0.3">
      <c r="B387" s="194">
        <v>45097</v>
      </c>
      <c r="C387" s="202">
        <v>87.322999999999993</v>
      </c>
      <c r="D387" s="203">
        <v>4.8090000000000002</v>
      </c>
      <c r="E387" s="204">
        <v>94.712000000000003</v>
      </c>
      <c r="F387" s="205">
        <v>4.1840000000000002</v>
      </c>
      <c r="G387" s="204">
        <v>98.986999999999995</v>
      </c>
      <c r="H387" s="205">
        <v>0.31900000000000001</v>
      </c>
      <c r="I387" s="204">
        <v>83.0703125</v>
      </c>
      <c r="J387" s="205">
        <v>3.742</v>
      </c>
      <c r="K387" s="206">
        <v>72.400999999999996</v>
      </c>
      <c r="L387" s="207">
        <v>89.239000000000004</v>
      </c>
      <c r="M387" s="208">
        <v>1866.7</v>
      </c>
      <c r="N387" s="208">
        <v>4388.7</v>
      </c>
      <c r="O387" s="207">
        <v>70.5</v>
      </c>
      <c r="P387" s="208">
        <v>141.47</v>
      </c>
      <c r="Q387" s="207">
        <v>0.91590000000000005</v>
      </c>
      <c r="R387" s="17">
        <v>0.78339999999999999</v>
      </c>
    </row>
    <row r="388" spans="2:18" x14ac:dyDescent="0.3">
      <c r="B388" s="194">
        <v>45093</v>
      </c>
      <c r="C388" s="202">
        <v>86.900999999999996</v>
      </c>
      <c r="D388" s="203">
        <v>4.8739999999999997</v>
      </c>
      <c r="E388" s="204">
        <v>94.45</v>
      </c>
      <c r="F388" s="205">
        <v>4.2489999999999997</v>
      </c>
      <c r="G388" s="204">
        <v>98.826999999999998</v>
      </c>
      <c r="H388" s="205">
        <v>0.33800000000000002</v>
      </c>
      <c r="I388" s="204">
        <v>82.7734375</v>
      </c>
      <c r="J388" s="205">
        <v>3.7879999999999998</v>
      </c>
      <c r="K388" s="206">
        <v>71.963999999999999</v>
      </c>
      <c r="L388" s="207">
        <v>89.221000000000004</v>
      </c>
      <c r="M388" s="208">
        <v>1875.5</v>
      </c>
      <c r="N388" s="208">
        <v>4409.6000000000004</v>
      </c>
      <c r="O388" s="207">
        <v>71.78</v>
      </c>
      <c r="P388" s="208">
        <v>141.82</v>
      </c>
      <c r="Q388" s="207">
        <v>0.9143</v>
      </c>
      <c r="R388" s="17">
        <v>0.7802</v>
      </c>
    </row>
    <row r="389" spans="2:18" x14ac:dyDescent="0.3">
      <c r="B389" s="194">
        <v>45092</v>
      </c>
      <c r="C389" s="202">
        <v>87.126999999999995</v>
      </c>
      <c r="D389" s="203">
        <v>4.8380000000000001</v>
      </c>
      <c r="E389" s="204">
        <v>94.682000000000002</v>
      </c>
      <c r="F389" s="205">
        <v>4.1909999999999998</v>
      </c>
      <c r="G389" s="204">
        <v>98.724999999999994</v>
      </c>
      <c r="H389" s="205">
        <v>0.35</v>
      </c>
      <c r="I389" s="204">
        <v>83.0703125</v>
      </c>
      <c r="J389" s="205">
        <v>3.7389999999999999</v>
      </c>
      <c r="K389" s="206">
        <v>72.128</v>
      </c>
      <c r="L389" s="207">
        <v>88.552999999999997</v>
      </c>
      <c r="M389" s="208">
        <v>1889.3</v>
      </c>
      <c r="N389" s="208">
        <v>4425.8</v>
      </c>
      <c r="O389" s="207">
        <v>70.62</v>
      </c>
      <c r="P389" s="208">
        <v>140.29</v>
      </c>
      <c r="Q389" s="207">
        <v>0.91369999999999996</v>
      </c>
      <c r="R389" s="17">
        <v>0.78220000000000001</v>
      </c>
    </row>
    <row r="390" spans="2:18" x14ac:dyDescent="0.3">
      <c r="B390" s="194">
        <v>45091</v>
      </c>
      <c r="C390" s="202">
        <v>86.674999999999997</v>
      </c>
      <c r="D390" s="203">
        <v>4.9059999999999997</v>
      </c>
      <c r="E390" s="204">
        <v>93.849000000000004</v>
      </c>
      <c r="F390" s="205">
        <v>4.3970000000000002</v>
      </c>
      <c r="G390" s="204">
        <v>98.698999999999998</v>
      </c>
      <c r="H390" s="205">
        <v>0.35299999999999998</v>
      </c>
      <c r="I390" s="204">
        <v>82.546875</v>
      </c>
      <c r="J390" s="205">
        <v>3.819</v>
      </c>
      <c r="K390" s="206">
        <v>72.144999999999996</v>
      </c>
      <c r="L390" s="207">
        <v>88.897999999999996</v>
      </c>
      <c r="M390" s="208">
        <v>1874.1</v>
      </c>
      <c r="N390" s="208">
        <v>4372.6000000000004</v>
      </c>
      <c r="O390" s="207">
        <v>68.27</v>
      </c>
      <c r="P390" s="208">
        <v>140.09</v>
      </c>
      <c r="Q390" s="207">
        <v>0.92330000000000001</v>
      </c>
      <c r="R390" s="17">
        <v>0.78959999999999997</v>
      </c>
    </row>
    <row r="391" spans="2:18" x14ac:dyDescent="0.3">
      <c r="B391" s="194">
        <v>45090</v>
      </c>
      <c r="C391" s="202">
        <v>86.611000000000004</v>
      </c>
      <c r="D391" s="203">
        <v>4.9160000000000004</v>
      </c>
      <c r="E391" s="204">
        <v>94.052999999999997</v>
      </c>
      <c r="F391" s="205">
        <v>4.3449999999999998</v>
      </c>
      <c r="G391" s="204">
        <v>98.790999999999997</v>
      </c>
      <c r="H391" s="205">
        <v>0.34200000000000003</v>
      </c>
      <c r="I391" s="204">
        <v>82.390625</v>
      </c>
      <c r="J391" s="205">
        <v>3.843</v>
      </c>
      <c r="K391" s="206">
        <v>71.884</v>
      </c>
      <c r="L391" s="207">
        <v>89.152000000000001</v>
      </c>
      <c r="M391" s="208">
        <v>1896.3</v>
      </c>
      <c r="N391" s="208">
        <v>4369</v>
      </c>
      <c r="O391" s="207">
        <v>69.42</v>
      </c>
      <c r="P391" s="208">
        <v>140.22</v>
      </c>
      <c r="Q391" s="207">
        <v>0.92649999999999999</v>
      </c>
      <c r="R391" s="17">
        <v>0.79290000000000005</v>
      </c>
    </row>
    <row r="392" spans="2:18" x14ac:dyDescent="0.3">
      <c r="B392" s="194">
        <v>45089</v>
      </c>
      <c r="C392" s="202">
        <v>87.093000000000004</v>
      </c>
      <c r="D392" s="203">
        <v>4.8410000000000002</v>
      </c>
      <c r="E392" s="204">
        <v>94.543000000000006</v>
      </c>
      <c r="F392" s="205">
        <v>4.2210000000000001</v>
      </c>
      <c r="G392" s="204">
        <v>98.697999999999993</v>
      </c>
      <c r="H392" s="205">
        <v>0.35299999999999998</v>
      </c>
      <c r="I392" s="204">
        <v>82.921875</v>
      </c>
      <c r="J392" s="205">
        <v>3.76</v>
      </c>
      <c r="K392" s="206">
        <v>72.594999999999999</v>
      </c>
      <c r="L392" s="207">
        <v>89.194000000000003</v>
      </c>
      <c r="M392" s="208">
        <v>1873.2</v>
      </c>
      <c r="N392" s="208">
        <v>4338.8999999999996</v>
      </c>
      <c r="O392" s="207">
        <v>67.12</v>
      </c>
      <c r="P392" s="208">
        <v>139.6</v>
      </c>
      <c r="Q392" s="207">
        <v>0.92959999999999998</v>
      </c>
      <c r="R392" s="17">
        <v>0.7994</v>
      </c>
    </row>
    <row r="393" spans="2:18" x14ac:dyDescent="0.3">
      <c r="B393" s="194">
        <v>45086</v>
      </c>
      <c r="C393" s="202">
        <v>87.072999999999993</v>
      </c>
      <c r="D393" s="203">
        <v>4.843</v>
      </c>
      <c r="E393" s="204">
        <v>94.480999999999995</v>
      </c>
      <c r="F393" s="205">
        <v>4.2359999999999998</v>
      </c>
      <c r="G393" s="204">
        <v>98.697999999999993</v>
      </c>
      <c r="H393" s="205">
        <v>0.35299999999999998</v>
      </c>
      <c r="I393" s="204">
        <v>82.8671875</v>
      </c>
      <c r="J393" s="205">
        <v>3.7669999999999999</v>
      </c>
      <c r="K393" s="206">
        <v>73.180000000000007</v>
      </c>
      <c r="L393" s="207">
        <v>88.8</v>
      </c>
      <c r="M393" s="208">
        <v>1865.7</v>
      </c>
      <c r="N393" s="208">
        <v>4298.8999999999996</v>
      </c>
      <c r="O393" s="207">
        <v>70.17</v>
      </c>
      <c r="P393" s="208">
        <v>139.4</v>
      </c>
      <c r="Q393" s="207">
        <v>0.93030000000000002</v>
      </c>
      <c r="R393" s="17">
        <v>0.7954</v>
      </c>
    </row>
    <row r="394" spans="2:18" x14ac:dyDescent="0.3">
      <c r="B394" s="194">
        <v>45085</v>
      </c>
      <c r="C394" s="202">
        <v>87.207999999999998</v>
      </c>
      <c r="D394" s="203">
        <v>4.8220000000000001</v>
      </c>
      <c r="E394" s="204">
        <v>94.713999999999999</v>
      </c>
      <c r="F394" s="205">
        <v>4.1769999999999996</v>
      </c>
      <c r="G394" s="204">
        <v>98.662999999999997</v>
      </c>
      <c r="H394" s="205">
        <v>0.35699999999999998</v>
      </c>
      <c r="I394" s="204">
        <v>83.0546875</v>
      </c>
      <c r="J394" s="205">
        <v>3.7360000000000002</v>
      </c>
      <c r="K394" s="206">
        <v>73.251999999999995</v>
      </c>
      <c r="L394" s="207">
        <v>88.29</v>
      </c>
      <c r="M394" s="208">
        <v>1880.8</v>
      </c>
      <c r="N394" s="208">
        <v>4293.8999999999996</v>
      </c>
      <c r="O394" s="207">
        <v>71.290000000000006</v>
      </c>
      <c r="P394" s="208">
        <v>138.91999999999999</v>
      </c>
      <c r="Q394" s="207">
        <v>0.92749999999999999</v>
      </c>
      <c r="R394" s="17">
        <v>0.79620000000000002</v>
      </c>
    </row>
    <row r="395" spans="2:18" x14ac:dyDescent="0.3">
      <c r="B395" s="194">
        <v>45084</v>
      </c>
      <c r="C395" s="202">
        <v>86.879000000000005</v>
      </c>
      <c r="D395" s="203">
        <v>4.8710000000000004</v>
      </c>
      <c r="E395" s="204">
        <v>94.552000000000007</v>
      </c>
      <c r="F395" s="205">
        <v>4.2149999999999999</v>
      </c>
      <c r="G395" s="204">
        <v>98.754999999999995</v>
      </c>
      <c r="H395" s="205">
        <v>0.34599999999999997</v>
      </c>
      <c r="I395" s="204">
        <v>82.515625</v>
      </c>
      <c r="J395" s="205">
        <v>3.819</v>
      </c>
      <c r="K395" s="206">
        <v>73.088999999999999</v>
      </c>
      <c r="L395" s="207">
        <v>87.58</v>
      </c>
      <c r="M395" s="208">
        <v>1888.4</v>
      </c>
      <c r="N395" s="208">
        <v>4267.5</v>
      </c>
      <c r="O395" s="207">
        <v>72.53</v>
      </c>
      <c r="P395" s="208">
        <v>140.13</v>
      </c>
      <c r="Q395" s="207">
        <v>0.93469999999999998</v>
      </c>
      <c r="R395" s="17">
        <v>0.80400000000000005</v>
      </c>
    </row>
    <row r="396" spans="2:18" x14ac:dyDescent="0.3">
      <c r="B396" s="194">
        <v>45083</v>
      </c>
      <c r="C396" s="202">
        <v>87.769000000000005</v>
      </c>
      <c r="D396" s="203">
        <v>4.734</v>
      </c>
      <c r="E396" s="204">
        <v>95.003</v>
      </c>
      <c r="F396" s="205">
        <v>4.1020000000000003</v>
      </c>
      <c r="G396" s="204">
        <v>98.712999999999994</v>
      </c>
      <c r="H396" s="205">
        <v>0.35099999999999998</v>
      </c>
      <c r="I396" s="204">
        <v>83.3984375</v>
      </c>
      <c r="J396" s="205">
        <v>3.6819999999999999</v>
      </c>
      <c r="K396" s="206">
        <v>73.388999999999996</v>
      </c>
      <c r="L396" s="207">
        <v>88.504000000000005</v>
      </c>
      <c r="M396" s="208">
        <v>1855.4</v>
      </c>
      <c r="N396" s="208">
        <v>4283.8999999999996</v>
      </c>
      <c r="O396" s="207">
        <v>71.739999999999995</v>
      </c>
      <c r="P396" s="208">
        <v>139.63</v>
      </c>
      <c r="Q396" s="207">
        <v>0.93520000000000003</v>
      </c>
      <c r="R396" s="17">
        <v>0.80489999999999995</v>
      </c>
    </row>
    <row r="397" spans="2:18" x14ac:dyDescent="0.3">
      <c r="B397" s="194">
        <v>45082</v>
      </c>
      <c r="C397" s="202">
        <v>87.606999999999999</v>
      </c>
      <c r="D397" s="203">
        <v>4.758</v>
      </c>
      <c r="E397" s="204">
        <v>95.05</v>
      </c>
      <c r="F397" s="205">
        <v>4.09</v>
      </c>
      <c r="G397" s="204">
        <v>98.62</v>
      </c>
      <c r="H397" s="205">
        <v>0.36199999999999999</v>
      </c>
      <c r="I397" s="204">
        <v>83.2421875</v>
      </c>
      <c r="J397" s="205">
        <v>3.7050000000000001</v>
      </c>
      <c r="K397" s="206">
        <v>73.373999999999995</v>
      </c>
      <c r="L397" s="207">
        <v>88.605000000000004</v>
      </c>
      <c r="M397" s="208">
        <v>1806.7</v>
      </c>
      <c r="N397" s="208">
        <v>4273.8</v>
      </c>
      <c r="O397" s="207">
        <v>72.150000000000006</v>
      </c>
      <c r="P397" s="208">
        <v>139.58000000000001</v>
      </c>
      <c r="Q397" s="207">
        <v>0.93340000000000001</v>
      </c>
      <c r="R397" s="17">
        <v>0.80400000000000005</v>
      </c>
    </row>
    <row r="398" spans="2:18" x14ac:dyDescent="0.3">
      <c r="B398" s="194">
        <v>45079</v>
      </c>
      <c r="C398" s="202">
        <v>87.463999999999999</v>
      </c>
      <c r="D398" s="203">
        <v>4.7789999999999999</v>
      </c>
      <c r="E398" s="204">
        <v>95.006</v>
      </c>
      <c r="F398" s="205">
        <v>4.0999999999999996</v>
      </c>
      <c r="G398" s="204">
        <v>98.822000000000003</v>
      </c>
      <c r="H398" s="205">
        <v>0.33800000000000002</v>
      </c>
      <c r="I398" s="204">
        <v>83.1484375</v>
      </c>
      <c r="J398" s="205">
        <v>3.7189999999999999</v>
      </c>
      <c r="K398" s="206">
        <v>73.683999999999997</v>
      </c>
      <c r="L398" s="207">
        <v>89.105999999999995</v>
      </c>
      <c r="M398" s="208">
        <v>1830.9</v>
      </c>
      <c r="N398" s="208">
        <v>4282.3999999999996</v>
      </c>
      <c r="O398" s="207">
        <v>71.739999999999995</v>
      </c>
      <c r="P398" s="208">
        <v>139.91999999999999</v>
      </c>
      <c r="Q398" s="207">
        <v>0.93389999999999995</v>
      </c>
      <c r="R398" s="17">
        <v>0.80300000000000005</v>
      </c>
    </row>
    <row r="399" spans="2:18" x14ac:dyDescent="0.3">
      <c r="B399" s="194">
        <v>45078</v>
      </c>
      <c r="C399" s="202">
        <v>87.8</v>
      </c>
      <c r="D399" s="203">
        <v>4.7270000000000003</v>
      </c>
      <c r="E399" s="204">
        <v>95.573999999999998</v>
      </c>
      <c r="F399" s="205">
        <v>3.9590000000000001</v>
      </c>
      <c r="G399" s="204">
        <v>98.745000000000005</v>
      </c>
      <c r="H399" s="205">
        <v>0.34699999999999998</v>
      </c>
      <c r="I399" s="204">
        <v>83.8828125</v>
      </c>
      <c r="J399" s="205">
        <v>3.6040000000000001</v>
      </c>
      <c r="K399" s="206">
        <v>73.882999999999996</v>
      </c>
      <c r="L399" s="207">
        <v>88.968999999999994</v>
      </c>
      <c r="M399" s="208">
        <v>1767.9</v>
      </c>
      <c r="N399" s="208">
        <v>4221</v>
      </c>
      <c r="O399" s="207">
        <v>70.099999999999994</v>
      </c>
      <c r="P399" s="208">
        <v>138.80000000000001</v>
      </c>
      <c r="Q399" s="207">
        <v>0.92920000000000003</v>
      </c>
      <c r="R399" s="17">
        <v>0.79830000000000001</v>
      </c>
    </row>
    <row r="400" spans="2:18" x14ac:dyDescent="0.3">
      <c r="B400" s="194">
        <v>45077</v>
      </c>
      <c r="C400" s="202">
        <v>87.504000000000005</v>
      </c>
      <c r="D400" s="203">
        <v>4.7709999999999999</v>
      </c>
      <c r="E400" s="204">
        <v>95.227999999999994</v>
      </c>
      <c r="F400" s="205">
        <v>4.0419999999999998</v>
      </c>
      <c r="G400" s="204">
        <v>98.66</v>
      </c>
      <c r="H400" s="205">
        <v>0.35699999999999998</v>
      </c>
      <c r="I400" s="204">
        <v>83.5390625</v>
      </c>
      <c r="J400" s="205">
        <v>3.6560000000000001</v>
      </c>
      <c r="K400" s="206">
        <v>73.481999999999999</v>
      </c>
      <c r="L400" s="207">
        <v>88.356999999999999</v>
      </c>
      <c r="M400" s="208">
        <v>1749.7</v>
      </c>
      <c r="N400" s="208">
        <v>4179.8</v>
      </c>
      <c r="O400" s="207">
        <v>68.09</v>
      </c>
      <c r="P400" s="208">
        <v>139.34</v>
      </c>
      <c r="Q400" s="207">
        <v>0.9355</v>
      </c>
      <c r="R400" s="17">
        <v>0.80379999999999996</v>
      </c>
    </row>
    <row r="401" spans="2:18" x14ac:dyDescent="0.3">
      <c r="B401" s="194">
        <v>45076</v>
      </c>
      <c r="C401" s="202">
        <v>87.082999999999998</v>
      </c>
      <c r="D401" s="203">
        <v>4.835</v>
      </c>
      <c r="E401" s="204">
        <v>95.04</v>
      </c>
      <c r="F401" s="205">
        <v>4.0880000000000001</v>
      </c>
      <c r="G401" s="204">
        <v>98.643000000000001</v>
      </c>
      <c r="H401" s="205">
        <v>0.35899999999999999</v>
      </c>
      <c r="I401" s="204">
        <v>83.2421875</v>
      </c>
      <c r="J401" s="205">
        <v>3.7010000000000001</v>
      </c>
      <c r="K401" s="206">
        <v>73.087000000000003</v>
      </c>
      <c r="L401" s="207">
        <v>87.838999999999999</v>
      </c>
      <c r="M401" s="208">
        <v>1767.3</v>
      </c>
      <c r="N401" s="208">
        <v>4205.5</v>
      </c>
      <c r="O401" s="207">
        <v>69.459999999999994</v>
      </c>
      <c r="P401" s="208">
        <v>139.79</v>
      </c>
      <c r="Q401" s="207">
        <v>0.93159999999999998</v>
      </c>
      <c r="R401" s="17">
        <v>0.80559999999999998</v>
      </c>
    </row>
    <row r="402" spans="2:18" x14ac:dyDescent="0.3">
      <c r="B402" s="194">
        <v>45072</v>
      </c>
      <c r="C402" s="202">
        <v>86.27</v>
      </c>
      <c r="D402" s="203">
        <v>4.9610000000000003</v>
      </c>
      <c r="E402" s="204">
        <v>94.421000000000006</v>
      </c>
      <c r="F402" s="205">
        <v>4.2409999999999997</v>
      </c>
      <c r="G402" s="204">
        <v>98.718000000000004</v>
      </c>
      <c r="H402" s="205">
        <v>0.35</v>
      </c>
      <c r="I402" s="204">
        <v>82.5234375</v>
      </c>
      <c r="J402" s="205">
        <v>3.8109999999999999</v>
      </c>
      <c r="K402" s="206">
        <v>72.585999999999999</v>
      </c>
      <c r="L402" s="207">
        <v>86.16</v>
      </c>
      <c r="M402" s="208">
        <v>1773</v>
      </c>
      <c r="N402" s="208">
        <v>4205.5</v>
      </c>
      <c r="O402" s="207">
        <v>72.67</v>
      </c>
      <c r="P402" s="208">
        <v>140.6</v>
      </c>
      <c r="Q402" s="207">
        <v>0.93259999999999998</v>
      </c>
      <c r="R402" s="17">
        <v>0.81010000000000004</v>
      </c>
    </row>
    <row r="403" spans="2:18" x14ac:dyDescent="0.3">
      <c r="B403" s="194">
        <v>45071</v>
      </c>
      <c r="C403" s="202">
        <v>86.167000000000002</v>
      </c>
      <c r="D403" s="203">
        <v>4.9770000000000003</v>
      </c>
      <c r="E403" s="204">
        <v>94.424999999999997</v>
      </c>
      <c r="F403" s="205">
        <v>4.2389999999999999</v>
      </c>
      <c r="G403" s="204">
        <v>98.658000000000001</v>
      </c>
      <c r="H403" s="205">
        <v>0.35699999999999998</v>
      </c>
      <c r="I403" s="204">
        <v>82.4140625</v>
      </c>
      <c r="J403" s="205">
        <v>3.8250000000000002</v>
      </c>
      <c r="K403" s="206">
        <v>72.332999999999998</v>
      </c>
      <c r="L403" s="207">
        <v>85.989000000000004</v>
      </c>
      <c r="M403" s="208">
        <v>1754.6</v>
      </c>
      <c r="N403" s="208">
        <v>4151.3</v>
      </c>
      <c r="O403" s="207">
        <v>71.83</v>
      </c>
      <c r="P403" s="208">
        <v>140.06</v>
      </c>
      <c r="Q403" s="207">
        <v>0.93240000000000001</v>
      </c>
      <c r="R403" s="17">
        <v>0.81159999999999999</v>
      </c>
    </row>
    <row r="404" spans="2:18" x14ac:dyDescent="0.3">
      <c r="B404" s="194">
        <v>45070</v>
      </c>
      <c r="C404" s="202">
        <v>86.715999999999994</v>
      </c>
      <c r="D404" s="203">
        <v>4.8890000000000002</v>
      </c>
      <c r="E404" s="204">
        <v>94.986000000000004</v>
      </c>
      <c r="F404" s="205">
        <v>4.0979999999999999</v>
      </c>
      <c r="G404" s="204">
        <v>98.808999999999997</v>
      </c>
      <c r="H404" s="205">
        <v>0.33900000000000002</v>
      </c>
      <c r="I404" s="204">
        <v>82.9609375</v>
      </c>
      <c r="J404" s="205">
        <v>3.74</v>
      </c>
      <c r="K404" s="206">
        <v>73.260999999999996</v>
      </c>
      <c r="L404" s="207">
        <v>86.475999999999999</v>
      </c>
      <c r="M404" s="208">
        <v>1767</v>
      </c>
      <c r="N404" s="208">
        <v>4115.2</v>
      </c>
      <c r="O404" s="207">
        <v>74.34</v>
      </c>
      <c r="P404" s="208">
        <v>139.47</v>
      </c>
      <c r="Q404" s="207">
        <v>0.93020000000000003</v>
      </c>
      <c r="R404" s="17">
        <v>0.80869999999999997</v>
      </c>
    </row>
    <row r="405" spans="2:18" x14ac:dyDescent="0.3">
      <c r="B405" s="194">
        <v>45069</v>
      </c>
      <c r="C405" s="202">
        <v>87.009</v>
      </c>
      <c r="D405" s="203">
        <v>4.8440000000000003</v>
      </c>
      <c r="E405" s="204">
        <v>95.254000000000005</v>
      </c>
      <c r="F405" s="205">
        <v>4.0309999999999997</v>
      </c>
      <c r="G405" s="204">
        <v>98.885000000000005</v>
      </c>
      <c r="H405" s="205">
        <v>0.33</v>
      </c>
      <c r="I405" s="204">
        <v>83.3203125</v>
      </c>
      <c r="J405" s="205">
        <v>3.6840000000000002</v>
      </c>
      <c r="K405" s="206">
        <v>73.676000000000002</v>
      </c>
      <c r="L405" s="207">
        <v>86.597999999999999</v>
      </c>
      <c r="M405" s="208">
        <v>1787.7</v>
      </c>
      <c r="N405" s="208">
        <v>4145.6000000000004</v>
      </c>
      <c r="O405" s="207">
        <v>72.91</v>
      </c>
      <c r="P405" s="208">
        <v>138.59</v>
      </c>
      <c r="Q405" s="207">
        <v>0.92849999999999999</v>
      </c>
      <c r="R405" s="17">
        <v>0.80559999999999998</v>
      </c>
    </row>
    <row r="406" spans="2:18" x14ac:dyDescent="0.3">
      <c r="B406" s="194">
        <v>45068</v>
      </c>
      <c r="C406" s="202">
        <v>86.703000000000003</v>
      </c>
      <c r="D406" s="203">
        <v>4.8899999999999997</v>
      </c>
      <c r="E406" s="204">
        <v>95.165000000000006</v>
      </c>
      <c r="F406" s="205">
        <v>4.0529999999999999</v>
      </c>
      <c r="G406" s="204">
        <v>98.97</v>
      </c>
      <c r="H406" s="205">
        <v>0.32</v>
      </c>
      <c r="I406" s="204">
        <v>83.1796875</v>
      </c>
      <c r="J406" s="205">
        <v>3.7050000000000001</v>
      </c>
      <c r="K406" s="206">
        <v>74.254999999999995</v>
      </c>
      <c r="L406" s="207">
        <v>86.665999999999997</v>
      </c>
      <c r="M406" s="208">
        <v>1795.4</v>
      </c>
      <c r="N406" s="208">
        <v>4192.6000000000004</v>
      </c>
      <c r="O406" s="207">
        <v>71.989999999999995</v>
      </c>
      <c r="P406" s="208">
        <v>138.6</v>
      </c>
      <c r="Q406" s="207">
        <v>0.92479999999999996</v>
      </c>
      <c r="R406" s="17">
        <v>0.80410000000000004</v>
      </c>
    </row>
    <row r="407" spans="2:18" x14ac:dyDescent="0.3">
      <c r="B407" s="194">
        <v>45065</v>
      </c>
      <c r="C407" s="202">
        <v>86.866</v>
      </c>
      <c r="D407" s="203">
        <v>4.8650000000000002</v>
      </c>
      <c r="E407" s="204">
        <v>95.272000000000006</v>
      </c>
      <c r="F407" s="205">
        <v>4.0259999999999998</v>
      </c>
      <c r="G407" s="204">
        <v>98.91</v>
      </c>
      <c r="H407" s="205">
        <v>0.32700000000000001</v>
      </c>
      <c r="I407" s="204">
        <v>83.4453125</v>
      </c>
      <c r="J407" s="205">
        <v>3.6640000000000001</v>
      </c>
      <c r="K407" s="206">
        <v>74.631</v>
      </c>
      <c r="L407" s="207">
        <v>86.953000000000003</v>
      </c>
      <c r="M407" s="208">
        <v>1773.7</v>
      </c>
      <c r="N407" s="208">
        <v>4192</v>
      </c>
      <c r="O407" s="207">
        <v>71.55</v>
      </c>
      <c r="P407" s="208">
        <v>137.97999999999999</v>
      </c>
      <c r="Q407" s="207">
        <v>0.92549999999999999</v>
      </c>
      <c r="R407" s="17">
        <v>0.80349999999999999</v>
      </c>
    </row>
    <row r="408" spans="2:18" x14ac:dyDescent="0.3">
      <c r="B408" s="194">
        <v>45064</v>
      </c>
      <c r="C408" s="202">
        <v>87.093000000000004</v>
      </c>
      <c r="D408" s="203">
        <v>4.8289999999999997</v>
      </c>
      <c r="E408" s="204">
        <v>95.331000000000003</v>
      </c>
      <c r="F408" s="205">
        <v>4.0110000000000001</v>
      </c>
      <c r="G408" s="204">
        <v>99.078999999999994</v>
      </c>
      <c r="H408" s="205">
        <v>0.307</v>
      </c>
      <c r="I408" s="204">
        <v>83.640625</v>
      </c>
      <c r="J408" s="205">
        <v>3.6320000000000001</v>
      </c>
      <c r="K408" s="206">
        <v>74.811000000000007</v>
      </c>
      <c r="L408" s="207">
        <v>86.652000000000001</v>
      </c>
      <c r="M408" s="208">
        <v>1784.9</v>
      </c>
      <c r="N408" s="208">
        <v>4198.1000000000004</v>
      </c>
      <c r="O408" s="207">
        <v>71.86</v>
      </c>
      <c r="P408" s="208">
        <v>138.71</v>
      </c>
      <c r="Q408" s="207">
        <v>0.92849999999999999</v>
      </c>
      <c r="R408" s="17">
        <v>0.80589999999999995</v>
      </c>
    </row>
    <row r="409" spans="2:18" x14ac:dyDescent="0.3">
      <c r="B409" s="194">
        <v>45063</v>
      </c>
      <c r="C409" s="202">
        <v>87.619</v>
      </c>
      <c r="D409" s="203">
        <v>4.7469999999999999</v>
      </c>
      <c r="E409" s="204">
        <v>95.915000000000006</v>
      </c>
      <c r="F409" s="205">
        <v>3.8660000000000001</v>
      </c>
      <c r="G409" s="204">
        <v>99.19</v>
      </c>
      <c r="H409" s="205">
        <v>0.29399999999999998</v>
      </c>
      <c r="I409" s="204">
        <v>84.2109375</v>
      </c>
      <c r="J409" s="205">
        <v>3.544</v>
      </c>
      <c r="K409" s="206">
        <v>75.513000000000005</v>
      </c>
      <c r="L409" s="207">
        <v>87.545000000000002</v>
      </c>
      <c r="M409" s="208">
        <v>1774.5</v>
      </c>
      <c r="N409" s="208">
        <v>4158.8</v>
      </c>
      <c r="O409" s="207">
        <v>72.83</v>
      </c>
      <c r="P409" s="208">
        <v>137.68</v>
      </c>
      <c r="Q409" s="207">
        <v>0.92249999999999999</v>
      </c>
      <c r="R409" s="17">
        <v>0.80079999999999996</v>
      </c>
    </row>
    <row r="410" spans="2:18" x14ac:dyDescent="0.3">
      <c r="B410" s="194">
        <v>45062</v>
      </c>
      <c r="C410" s="202">
        <v>87.977000000000004</v>
      </c>
      <c r="D410" s="203">
        <v>4.6920000000000002</v>
      </c>
      <c r="E410" s="204">
        <v>96.123999999999995</v>
      </c>
      <c r="F410" s="205">
        <v>3.8149999999999999</v>
      </c>
      <c r="G410" s="204">
        <v>98.984999999999999</v>
      </c>
      <c r="H410" s="205">
        <v>0.318</v>
      </c>
      <c r="I410" s="204">
        <v>84.4296875</v>
      </c>
      <c r="J410" s="205">
        <v>3.5110000000000001</v>
      </c>
      <c r="K410" s="206">
        <v>75.622</v>
      </c>
      <c r="L410" s="207">
        <v>87.295000000000002</v>
      </c>
      <c r="M410" s="208">
        <v>1736.2</v>
      </c>
      <c r="N410" s="208">
        <v>4109.8999999999996</v>
      </c>
      <c r="O410" s="207">
        <v>70.86</v>
      </c>
      <c r="P410" s="208">
        <v>136.38999999999999</v>
      </c>
      <c r="Q410" s="207">
        <v>0.92059999999999997</v>
      </c>
      <c r="R410" s="17">
        <v>0.80079999999999996</v>
      </c>
    </row>
    <row r="411" spans="2:18" x14ac:dyDescent="0.3">
      <c r="B411" s="194">
        <v>45061</v>
      </c>
      <c r="C411" s="202">
        <v>88.230999999999995</v>
      </c>
      <c r="D411" s="203">
        <v>4.6529999999999996</v>
      </c>
      <c r="E411" s="204">
        <v>96.394000000000005</v>
      </c>
      <c r="F411" s="205">
        <v>3.75</v>
      </c>
      <c r="G411" s="204">
        <v>98.891000000000005</v>
      </c>
      <c r="H411" s="205">
        <v>0.32900000000000001</v>
      </c>
      <c r="I411" s="204">
        <v>84.6796875</v>
      </c>
      <c r="J411" s="205">
        <v>3.4729999999999999</v>
      </c>
      <c r="K411" s="206">
        <v>75.608999999999995</v>
      </c>
      <c r="L411" s="207">
        <v>87.534000000000006</v>
      </c>
      <c r="M411" s="208">
        <v>1761.5</v>
      </c>
      <c r="N411" s="208">
        <v>4136.3</v>
      </c>
      <c r="O411" s="207">
        <v>71.11</v>
      </c>
      <c r="P411" s="208">
        <v>136.12</v>
      </c>
      <c r="Q411" s="207">
        <v>0.91959999999999997</v>
      </c>
      <c r="R411" s="17">
        <v>0.79820000000000002</v>
      </c>
    </row>
    <row r="412" spans="2:18" x14ac:dyDescent="0.3">
      <c r="B412" s="194">
        <v>45058</v>
      </c>
      <c r="C412" s="202">
        <v>88.427000000000007</v>
      </c>
      <c r="D412" s="203">
        <v>4.6230000000000002</v>
      </c>
      <c r="E412" s="204">
        <v>96.478999999999999</v>
      </c>
      <c r="F412" s="205">
        <v>3.7290000000000001</v>
      </c>
      <c r="G412" s="204">
        <v>99.085999999999999</v>
      </c>
      <c r="H412" s="205">
        <v>0.30599999999999999</v>
      </c>
      <c r="I412" s="204">
        <v>84.9140625</v>
      </c>
      <c r="J412" s="205">
        <v>3.4369999999999998</v>
      </c>
      <c r="K412" s="206">
        <v>75.837000000000003</v>
      </c>
      <c r="L412" s="207">
        <v>87.558999999999997</v>
      </c>
      <c r="M412" s="208">
        <v>1740.8</v>
      </c>
      <c r="N412" s="208">
        <v>4124.1000000000004</v>
      </c>
      <c r="O412" s="207">
        <v>70.040000000000006</v>
      </c>
      <c r="P412" s="208">
        <v>135.69999999999999</v>
      </c>
      <c r="Q412" s="207">
        <v>0.92169999999999996</v>
      </c>
      <c r="R412" s="17">
        <v>0.80269999999999997</v>
      </c>
    </row>
    <row r="413" spans="2:18" x14ac:dyDescent="0.3">
      <c r="B413" s="194">
        <v>45057</v>
      </c>
      <c r="C413" s="202">
        <v>88.992000000000004</v>
      </c>
      <c r="D413" s="203">
        <v>4.5380000000000003</v>
      </c>
      <c r="E413" s="204">
        <v>96.796000000000006</v>
      </c>
      <c r="F413" s="205">
        <v>3.6520000000000001</v>
      </c>
      <c r="G413" s="204">
        <v>99.034000000000006</v>
      </c>
      <c r="H413" s="205">
        <v>0.312</v>
      </c>
      <c r="I413" s="204">
        <v>85.46875</v>
      </c>
      <c r="J413" s="205">
        <v>3.3519999999999999</v>
      </c>
      <c r="K413" s="206">
        <v>76.238</v>
      </c>
      <c r="L413" s="207">
        <v>88.034000000000006</v>
      </c>
      <c r="M413" s="208">
        <v>1744.7</v>
      </c>
      <c r="N413" s="208">
        <v>4130.6000000000004</v>
      </c>
      <c r="O413" s="207">
        <v>70.87</v>
      </c>
      <c r="P413" s="208">
        <v>134.53</v>
      </c>
      <c r="Q413" s="207">
        <v>0.91610000000000003</v>
      </c>
      <c r="R413" s="17">
        <v>0.79930000000000001</v>
      </c>
    </row>
    <row r="414" spans="2:18" x14ac:dyDescent="0.3">
      <c r="B414" s="194">
        <v>45056</v>
      </c>
      <c r="C414" s="202">
        <v>88.674999999999997</v>
      </c>
      <c r="D414" s="203">
        <v>4.5839999999999996</v>
      </c>
      <c r="E414" s="204">
        <v>96.725999999999999</v>
      </c>
      <c r="F414" s="205">
        <v>3.6680000000000001</v>
      </c>
      <c r="G414" s="204">
        <v>98.864000000000004</v>
      </c>
      <c r="H414" s="205">
        <v>0.33200000000000002</v>
      </c>
      <c r="I414" s="204">
        <v>85.140625</v>
      </c>
      <c r="J414" s="205">
        <v>3.4</v>
      </c>
      <c r="K414" s="206">
        <v>75.677000000000007</v>
      </c>
      <c r="L414" s="207">
        <v>87.480999999999995</v>
      </c>
      <c r="M414" s="208">
        <v>1759.5</v>
      </c>
      <c r="N414" s="208">
        <v>4137.6000000000004</v>
      </c>
      <c r="O414" s="207">
        <v>72.56</v>
      </c>
      <c r="P414" s="208">
        <v>134.34</v>
      </c>
      <c r="Q414" s="207">
        <v>0.91059999999999997</v>
      </c>
      <c r="R414" s="17">
        <v>0.79200000000000004</v>
      </c>
    </row>
    <row r="415" spans="2:18" x14ac:dyDescent="0.3">
      <c r="B415" s="194">
        <v>45055</v>
      </c>
      <c r="C415" s="202">
        <v>88.14</v>
      </c>
      <c r="D415" s="203">
        <v>4.6639999999999997</v>
      </c>
      <c r="E415" s="204">
        <v>96.248999999999995</v>
      </c>
      <c r="F415" s="205">
        <v>3.782</v>
      </c>
      <c r="G415" s="204">
        <v>98.820999999999998</v>
      </c>
      <c r="H415" s="205">
        <v>0.33700000000000002</v>
      </c>
      <c r="I415" s="204">
        <v>84.6171875</v>
      </c>
      <c r="J415" s="205">
        <v>3.4780000000000002</v>
      </c>
      <c r="K415" s="206">
        <v>75.385000000000005</v>
      </c>
      <c r="L415" s="207">
        <v>86.956999999999994</v>
      </c>
      <c r="M415" s="208">
        <v>1749.7</v>
      </c>
      <c r="N415" s="208">
        <v>4119.2</v>
      </c>
      <c r="O415" s="207">
        <v>73.709999999999994</v>
      </c>
      <c r="P415" s="208">
        <v>135.22999999999999</v>
      </c>
      <c r="Q415" s="207">
        <v>0.91220000000000001</v>
      </c>
      <c r="R415" s="17">
        <v>0.79239999999999999</v>
      </c>
    </row>
    <row r="416" spans="2:18" x14ac:dyDescent="0.3">
      <c r="B416" s="194">
        <v>45054</v>
      </c>
      <c r="C416" s="202">
        <v>88.177000000000007</v>
      </c>
      <c r="D416" s="203">
        <v>4.6580000000000004</v>
      </c>
      <c r="E416" s="204">
        <v>96.156999999999996</v>
      </c>
      <c r="F416" s="205">
        <v>3.8029999999999999</v>
      </c>
      <c r="G416" s="204">
        <v>98.872</v>
      </c>
      <c r="H416" s="205">
        <v>0.33100000000000002</v>
      </c>
      <c r="I416" s="204">
        <v>84.6796875</v>
      </c>
      <c r="J416" s="205">
        <v>3.468</v>
      </c>
      <c r="K416" s="206">
        <f>(K415+K417)/2</f>
        <v>75.584000000000003</v>
      </c>
      <c r="L416" s="207">
        <v>87.227000000000004</v>
      </c>
      <c r="M416" s="208">
        <v>1754.5</v>
      </c>
      <c r="N416" s="208">
        <v>4138.1000000000004</v>
      </c>
      <c r="O416" s="207">
        <v>73.16</v>
      </c>
      <c r="P416" s="208">
        <v>135.1</v>
      </c>
      <c r="Q416" s="207">
        <v>0.90869999999999995</v>
      </c>
      <c r="R416" s="17">
        <v>0.79249999999999998</v>
      </c>
    </row>
    <row r="417" spans="2:18" x14ac:dyDescent="0.3">
      <c r="B417" s="194">
        <v>45051</v>
      </c>
      <c r="C417" s="202">
        <v>88.774000000000001</v>
      </c>
      <c r="D417" s="203">
        <v>4.5679999999999996</v>
      </c>
      <c r="E417" s="204">
        <v>96.52</v>
      </c>
      <c r="F417" s="205">
        <v>3.7160000000000002</v>
      </c>
      <c r="G417" s="204">
        <v>98.846000000000004</v>
      </c>
      <c r="H417" s="205">
        <v>0.33400000000000002</v>
      </c>
      <c r="I417" s="204">
        <v>85.140625</v>
      </c>
      <c r="J417" s="205">
        <v>3.399</v>
      </c>
      <c r="K417" s="206">
        <v>75.783000000000001</v>
      </c>
      <c r="L417" s="207">
        <v>87.59</v>
      </c>
      <c r="M417" s="208">
        <v>1759.9</v>
      </c>
      <c r="N417" s="208">
        <v>4136.3</v>
      </c>
      <c r="O417" s="207">
        <v>71.34</v>
      </c>
      <c r="P417" s="208">
        <v>134.80000000000001</v>
      </c>
      <c r="Q417" s="207">
        <v>0.90749999999999997</v>
      </c>
      <c r="R417" s="17">
        <v>0.79139999999999999</v>
      </c>
    </row>
    <row r="418" spans="2:18" x14ac:dyDescent="0.3">
      <c r="B418" s="194">
        <v>45050</v>
      </c>
      <c r="C418" s="202">
        <v>89.006</v>
      </c>
      <c r="D418" s="203">
        <v>4.5330000000000004</v>
      </c>
      <c r="E418" s="204">
        <v>96.837999999999994</v>
      </c>
      <c r="F418" s="205">
        <v>3.6389999999999998</v>
      </c>
      <c r="G418" s="204">
        <v>98.846000000000004</v>
      </c>
      <c r="H418" s="205">
        <v>0.33400000000000002</v>
      </c>
      <c r="I418" s="204">
        <v>85.5390625</v>
      </c>
      <c r="J418" s="205">
        <v>3.3370000000000002</v>
      </c>
      <c r="K418" s="206">
        <v>76.525000000000006</v>
      </c>
      <c r="L418" s="207">
        <v>88.108999999999995</v>
      </c>
      <c r="M418" s="208">
        <v>1718.8</v>
      </c>
      <c r="N418" s="208">
        <v>4061.2</v>
      </c>
      <c r="O418" s="207">
        <v>68.56</v>
      </c>
      <c r="P418" s="208">
        <v>134.29</v>
      </c>
      <c r="Q418" s="207">
        <v>0.90810000000000002</v>
      </c>
      <c r="R418" s="17">
        <v>0.79530000000000001</v>
      </c>
    </row>
    <row r="419" spans="2:18" x14ac:dyDescent="0.3">
      <c r="B419" s="194">
        <v>45049</v>
      </c>
      <c r="C419" s="202">
        <v>89.462000000000003</v>
      </c>
      <c r="D419" s="203">
        <v>4.4640000000000004</v>
      </c>
      <c r="E419" s="204">
        <v>97.066000000000003</v>
      </c>
      <c r="F419" s="205">
        <v>3.5840000000000001</v>
      </c>
      <c r="G419" s="204">
        <v>98.846000000000004</v>
      </c>
      <c r="H419" s="205">
        <v>0.33400000000000002</v>
      </c>
      <c r="I419" s="204">
        <v>85.78125</v>
      </c>
      <c r="J419" s="205">
        <v>3.3010000000000002</v>
      </c>
      <c r="K419" s="206">
        <v>76.197999999999993</v>
      </c>
      <c r="L419" s="207">
        <v>88.120999999999995</v>
      </c>
      <c r="M419" s="208">
        <v>1739.3</v>
      </c>
      <c r="N419" s="208">
        <v>4090.8</v>
      </c>
      <c r="O419" s="207">
        <v>68.599999999999994</v>
      </c>
      <c r="P419" s="208">
        <v>134.71</v>
      </c>
      <c r="Q419" s="207">
        <v>0.90400000000000003</v>
      </c>
      <c r="R419" s="17">
        <v>0.79590000000000005</v>
      </c>
    </row>
    <row r="420" spans="2:18" x14ac:dyDescent="0.3">
      <c r="B420" s="194">
        <v>45048</v>
      </c>
      <c r="C420" s="202">
        <v>88.994</v>
      </c>
      <c r="D420" s="203">
        <v>4.5330000000000004</v>
      </c>
      <c r="E420" s="204">
        <v>96.545000000000002</v>
      </c>
      <c r="F420" s="205">
        <v>3.7069999999999999</v>
      </c>
      <c r="G420" s="204">
        <v>98.846000000000004</v>
      </c>
      <c r="H420" s="205">
        <v>0.33400000000000002</v>
      </c>
      <c r="I420" s="204">
        <v>85.1328125</v>
      </c>
      <c r="J420" s="205">
        <v>3.3969999999999998</v>
      </c>
      <c r="K420" s="206">
        <v>76.320999999999998</v>
      </c>
      <c r="L420" s="207">
        <v>87.762</v>
      </c>
      <c r="M420" s="208">
        <v>1732.1</v>
      </c>
      <c r="N420" s="208">
        <v>4119.6000000000004</v>
      </c>
      <c r="O420" s="207">
        <v>71.66</v>
      </c>
      <c r="P420" s="208">
        <v>136.55000000000001</v>
      </c>
      <c r="Q420" s="207">
        <v>0.90910000000000002</v>
      </c>
      <c r="R420" s="17">
        <v>0.80210000000000004</v>
      </c>
    </row>
    <row r="421" spans="2:18" x14ac:dyDescent="0.3">
      <c r="B421" s="194">
        <v>45047</v>
      </c>
      <c r="C421" s="202">
        <v>88.23</v>
      </c>
      <c r="D421" s="203">
        <v>4.6470000000000002</v>
      </c>
      <c r="E421" s="204">
        <v>95.906999999999996</v>
      </c>
      <c r="F421" s="205">
        <v>3.86</v>
      </c>
      <c r="G421" s="204">
        <v>98.929000000000002</v>
      </c>
      <c r="H421" s="205">
        <v>0.32400000000000001</v>
      </c>
      <c r="I421" s="204">
        <v>84.1171875</v>
      </c>
      <c r="J421" s="205">
        <v>3.548</v>
      </c>
      <c r="K421" s="206">
        <v>76</v>
      </c>
      <c r="L421" s="207">
        <v>87.751000000000005</v>
      </c>
      <c r="M421" s="208">
        <v>1769.2</v>
      </c>
      <c r="N421" s="208">
        <v>4167.8999999999996</v>
      </c>
      <c r="O421" s="207">
        <v>75.66</v>
      </c>
      <c r="P421" s="208">
        <v>137.5</v>
      </c>
      <c r="Q421" s="207">
        <v>0.91110000000000002</v>
      </c>
      <c r="R421" s="17">
        <v>0.80020000000000002</v>
      </c>
    </row>
    <row r="422" spans="2:18" x14ac:dyDescent="0.3">
      <c r="B422" s="194">
        <v>45044</v>
      </c>
      <c r="C422" s="202">
        <v>89.29</v>
      </c>
      <c r="D422" s="203">
        <v>4.4880000000000004</v>
      </c>
      <c r="E422" s="204">
        <v>96.397000000000006</v>
      </c>
      <c r="F422" s="205">
        <v>3.742</v>
      </c>
      <c r="G422" s="204">
        <v>98.953999999999994</v>
      </c>
      <c r="H422" s="205">
        <v>0.32100000000000001</v>
      </c>
      <c r="I422" s="204">
        <v>85.0703125</v>
      </c>
      <c r="J422" s="205">
        <v>3.4049999999999998</v>
      </c>
      <c r="K422" s="206">
        <v>76</v>
      </c>
      <c r="L422" s="207">
        <v>87.751000000000005</v>
      </c>
      <c r="M422" s="208">
        <v>1769</v>
      </c>
      <c r="N422" s="208">
        <v>4169.5</v>
      </c>
      <c r="O422" s="207">
        <v>76.78</v>
      </c>
      <c r="P422" s="208">
        <v>136.30000000000001</v>
      </c>
      <c r="Q422" s="207">
        <v>0.90749999999999997</v>
      </c>
      <c r="R422" s="17">
        <v>0.79569999999999996</v>
      </c>
    </row>
    <row r="423" spans="2:18" x14ac:dyDescent="0.3">
      <c r="B423" s="194">
        <v>45043</v>
      </c>
      <c r="C423" s="202">
        <v>88.721000000000004</v>
      </c>
      <c r="D423" s="203">
        <v>4.5730000000000004</v>
      </c>
      <c r="E423" s="204">
        <v>95.956000000000003</v>
      </c>
      <c r="F423" s="205">
        <v>3.847</v>
      </c>
      <c r="G423" s="204">
        <v>98.426000000000002</v>
      </c>
      <c r="H423" s="205">
        <v>0.38300000000000001</v>
      </c>
      <c r="I423" s="204">
        <v>84.3828125</v>
      </c>
      <c r="J423" s="205">
        <v>3.5049999999999999</v>
      </c>
      <c r="K423" s="206">
        <v>75.555999999999997</v>
      </c>
      <c r="L423" s="207">
        <v>86.533000000000001</v>
      </c>
      <c r="M423" s="208">
        <v>1751.2</v>
      </c>
      <c r="N423" s="208">
        <v>4135.3999999999996</v>
      </c>
      <c r="O423" s="207">
        <v>74.760000000000005</v>
      </c>
      <c r="P423" s="208">
        <v>133.97</v>
      </c>
      <c r="Q423" s="207">
        <v>0.90680000000000005</v>
      </c>
      <c r="R423" s="17">
        <v>0.80010000000000003</v>
      </c>
    </row>
    <row r="424" spans="2:18" x14ac:dyDescent="0.3">
      <c r="B424" s="194">
        <v>45042</v>
      </c>
      <c r="C424" s="202">
        <v>89.113</v>
      </c>
      <c r="D424" s="203">
        <v>4.5129999999999999</v>
      </c>
      <c r="E424" s="204">
        <v>96.322999999999993</v>
      </c>
      <c r="F424" s="205">
        <v>3.758</v>
      </c>
      <c r="G424" s="204">
        <v>98.349000000000004</v>
      </c>
      <c r="H424" s="205">
        <v>0.39200000000000002</v>
      </c>
      <c r="I424" s="204">
        <v>84.8984375</v>
      </c>
      <c r="J424" s="205">
        <v>3.4279999999999999</v>
      </c>
      <c r="K424" s="206">
        <v>75.965000000000003</v>
      </c>
      <c r="L424" s="207">
        <v>87.1</v>
      </c>
      <c r="M424" s="208">
        <v>1730.4</v>
      </c>
      <c r="N424" s="208">
        <v>4056</v>
      </c>
      <c r="O424" s="207">
        <v>74.3</v>
      </c>
      <c r="P424" s="208">
        <v>133.66999999999999</v>
      </c>
      <c r="Q424" s="207">
        <v>0.90569999999999995</v>
      </c>
      <c r="R424" s="17">
        <v>0.80200000000000005</v>
      </c>
    </row>
    <row r="425" spans="2:18" x14ac:dyDescent="0.3">
      <c r="B425" s="194">
        <v>45041</v>
      </c>
      <c r="C425" s="202">
        <v>89.570999999999998</v>
      </c>
      <c r="D425" s="203">
        <v>4.4450000000000003</v>
      </c>
      <c r="E425" s="204">
        <v>96.552000000000007</v>
      </c>
      <c r="F425" s="205">
        <v>3.7029999999999998</v>
      </c>
      <c r="G425" s="204">
        <v>98.162999999999997</v>
      </c>
      <c r="H425" s="205">
        <v>0.41399999999999998</v>
      </c>
      <c r="I425" s="204">
        <v>85.2109375</v>
      </c>
      <c r="J425" s="205">
        <v>3.3809999999999998</v>
      </c>
      <c r="K425" s="206">
        <v>76.200999999999993</v>
      </c>
      <c r="L425" s="207">
        <v>87.073999999999998</v>
      </c>
      <c r="M425" s="208">
        <v>1746</v>
      </c>
      <c r="N425" s="208">
        <v>4071.6</v>
      </c>
      <c r="O425" s="207">
        <v>77.069999999999993</v>
      </c>
      <c r="P425" s="208">
        <v>133.76</v>
      </c>
      <c r="Q425" s="207">
        <v>0.91139999999999999</v>
      </c>
      <c r="R425" s="17">
        <v>0.80589999999999995</v>
      </c>
    </row>
    <row r="426" spans="2:18" x14ac:dyDescent="0.3">
      <c r="B426" s="194">
        <v>45040</v>
      </c>
      <c r="C426" s="202">
        <v>89.132000000000005</v>
      </c>
      <c r="D426" s="203">
        <v>4.5090000000000003</v>
      </c>
      <c r="E426" s="204">
        <v>96.227999999999994</v>
      </c>
      <c r="F426" s="205">
        <v>3.7789999999999999</v>
      </c>
      <c r="G426" s="204">
        <v>98.179000000000002</v>
      </c>
      <c r="H426" s="205">
        <v>0.41199999999999998</v>
      </c>
      <c r="I426" s="204">
        <v>84.5703125</v>
      </c>
      <c r="J426" s="205">
        <v>3.4750000000000001</v>
      </c>
      <c r="K426" s="206">
        <v>75.628</v>
      </c>
      <c r="L426" s="207">
        <v>86.304000000000002</v>
      </c>
      <c r="M426" s="208">
        <v>1788.9</v>
      </c>
      <c r="N426" s="208">
        <v>4137</v>
      </c>
      <c r="O426" s="207">
        <v>78.760000000000005</v>
      </c>
      <c r="P426" s="208">
        <v>134.24</v>
      </c>
      <c r="Q426" s="207">
        <v>0.90529999999999999</v>
      </c>
      <c r="R426" s="17">
        <v>0.80089999999999995</v>
      </c>
    </row>
    <row r="427" spans="2:18" x14ac:dyDescent="0.3">
      <c r="B427" s="194">
        <v>45037</v>
      </c>
      <c r="C427" s="202">
        <v>88.578999999999994</v>
      </c>
      <c r="D427" s="203">
        <v>4.5910000000000002</v>
      </c>
      <c r="E427" s="204">
        <v>95.63</v>
      </c>
      <c r="F427" s="205">
        <v>3.9220000000000002</v>
      </c>
      <c r="G427" s="204">
        <v>98.179000000000002</v>
      </c>
      <c r="H427" s="205">
        <v>0.41199999999999998</v>
      </c>
      <c r="I427" s="204">
        <v>84.0078125</v>
      </c>
      <c r="J427" s="205">
        <v>3.5590000000000002</v>
      </c>
      <c r="K427" s="206">
        <v>75.745999999999995</v>
      </c>
      <c r="L427" s="207">
        <v>86.503</v>
      </c>
      <c r="M427" s="208">
        <v>1791.5</v>
      </c>
      <c r="N427" s="208">
        <v>4133.5</v>
      </c>
      <c r="O427" s="207">
        <v>77.87</v>
      </c>
      <c r="P427" s="208">
        <v>134.16</v>
      </c>
      <c r="Q427" s="207">
        <v>0.9103</v>
      </c>
      <c r="R427" s="17">
        <v>0.8044</v>
      </c>
    </row>
    <row r="428" spans="2:18" x14ac:dyDescent="0.3">
      <c r="B428" s="194">
        <v>45036</v>
      </c>
      <c r="C428" s="202">
        <v>88.852999999999994</v>
      </c>
      <c r="D428" s="203">
        <v>4.55</v>
      </c>
      <c r="E428" s="204">
        <v>95.847999999999999</v>
      </c>
      <c r="F428" s="205">
        <v>3.8690000000000002</v>
      </c>
      <c r="G428" s="204">
        <v>98.126000000000005</v>
      </c>
      <c r="H428" s="205">
        <v>0.41799999999999998</v>
      </c>
      <c r="I428" s="204">
        <v>84.2578125</v>
      </c>
      <c r="J428" s="205">
        <v>3.52</v>
      </c>
      <c r="K428" s="206">
        <v>75.653000000000006</v>
      </c>
      <c r="L428" s="207">
        <v>86.765000000000001</v>
      </c>
      <c r="M428" s="208">
        <v>1789.7</v>
      </c>
      <c r="N428" s="208">
        <v>4129.8</v>
      </c>
      <c r="O428" s="207">
        <v>77.290000000000006</v>
      </c>
      <c r="P428" s="208">
        <v>134.24</v>
      </c>
      <c r="Q428" s="207">
        <v>0.91149999999999998</v>
      </c>
      <c r="R428" s="17">
        <v>0.80359999999999998</v>
      </c>
    </row>
    <row r="429" spans="2:18" x14ac:dyDescent="0.3">
      <c r="B429" s="194">
        <v>45035</v>
      </c>
      <c r="C429" s="202">
        <v>88.503</v>
      </c>
      <c r="D429" s="203">
        <v>4.601</v>
      </c>
      <c r="E429" s="204">
        <v>95.567999999999998</v>
      </c>
      <c r="F429" s="205">
        <v>3.9350000000000001</v>
      </c>
      <c r="G429" s="204">
        <v>98.016000000000005</v>
      </c>
      <c r="H429" s="205">
        <v>0.43099999999999999</v>
      </c>
      <c r="I429" s="204">
        <v>83.8359375</v>
      </c>
      <c r="J429" s="205">
        <v>3.5819999999999999</v>
      </c>
      <c r="K429" s="206">
        <v>75.126999999999995</v>
      </c>
      <c r="L429" s="207">
        <v>86.364000000000004</v>
      </c>
      <c r="M429" s="208">
        <v>1799.4</v>
      </c>
      <c r="N429" s="208">
        <v>4154.5</v>
      </c>
      <c r="O429" s="207">
        <v>79.16</v>
      </c>
      <c r="P429" s="208">
        <v>134.72</v>
      </c>
      <c r="Q429" s="207">
        <v>0.91279999999999994</v>
      </c>
      <c r="R429" s="17">
        <v>0.80389999999999995</v>
      </c>
    </row>
    <row r="430" spans="2:18" x14ac:dyDescent="0.3">
      <c r="B430" s="194">
        <v>45034</v>
      </c>
      <c r="C430" s="202">
        <v>88.680999999999997</v>
      </c>
      <c r="D430" s="203">
        <v>4.5739999999999998</v>
      </c>
      <c r="E430" s="204">
        <v>95.774000000000001</v>
      </c>
      <c r="F430" s="205">
        <v>3.8849999999999998</v>
      </c>
      <c r="G430" s="204">
        <v>98.125</v>
      </c>
      <c r="H430" s="205">
        <v>0.41799999999999998</v>
      </c>
      <c r="I430" s="204">
        <v>83.9453125</v>
      </c>
      <c r="J430" s="205">
        <v>3.5649999999999999</v>
      </c>
      <c r="K430" s="206">
        <v>75.768000000000001</v>
      </c>
      <c r="L430" s="207">
        <v>86.790999999999997</v>
      </c>
      <c r="M430" s="208">
        <v>1795.6</v>
      </c>
      <c r="N430" s="208">
        <v>4154.8999999999996</v>
      </c>
      <c r="O430" s="207">
        <v>80.86</v>
      </c>
      <c r="P430" s="208">
        <v>134.12</v>
      </c>
      <c r="Q430" s="207">
        <v>0.91139999999999999</v>
      </c>
      <c r="R430" s="17">
        <v>0.80479999999999996</v>
      </c>
    </row>
    <row r="431" spans="2:18" x14ac:dyDescent="0.3">
      <c r="B431" s="194">
        <v>45033</v>
      </c>
      <c r="C431" s="202">
        <v>88.534999999999997</v>
      </c>
      <c r="D431" s="203">
        <v>4.5949999999999998</v>
      </c>
      <c r="E431" s="204">
        <v>95.673000000000002</v>
      </c>
      <c r="F431" s="205">
        <v>3.9079999999999999</v>
      </c>
      <c r="G431" s="204">
        <v>98.024000000000001</v>
      </c>
      <c r="H431" s="205">
        <v>0.43</v>
      </c>
      <c r="I431" s="204">
        <v>83.78125</v>
      </c>
      <c r="J431" s="205">
        <v>3.589</v>
      </c>
      <c r="K431" s="206">
        <v>76.111000000000004</v>
      </c>
      <c r="L431" s="207">
        <v>86.757999999999996</v>
      </c>
      <c r="M431" s="208">
        <v>1802.8</v>
      </c>
      <c r="N431" s="208">
        <v>4151.3</v>
      </c>
      <c r="O431" s="207">
        <v>80.83</v>
      </c>
      <c r="P431" s="208">
        <v>134.47</v>
      </c>
      <c r="Q431" s="207">
        <v>0.9153</v>
      </c>
      <c r="R431" s="17">
        <v>0.80800000000000005</v>
      </c>
    </row>
    <row r="432" spans="2:18" x14ac:dyDescent="0.3">
      <c r="B432" s="194">
        <v>45030</v>
      </c>
      <c r="C432" s="202">
        <v>89.004000000000005</v>
      </c>
      <c r="D432" s="203">
        <v>4.5250000000000004</v>
      </c>
      <c r="E432" s="204">
        <v>95.947000000000003</v>
      </c>
      <c r="F432" s="205">
        <v>3.8420000000000001</v>
      </c>
      <c r="G432" s="204">
        <v>98.352999999999994</v>
      </c>
      <c r="H432" s="205">
        <v>0.39100000000000001</v>
      </c>
      <c r="I432" s="204">
        <v>84.3671875</v>
      </c>
      <c r="J432" s="205">
        <v>3.5009999999999999</v>
      </c>
      <c r="K432" s="206">
        <v>76.221000000000004</v>
      </c>
      <c r="L432" s="207">
        <v>86.802000000000007</v>
      </c>
      <c r="M432" s="208">
        <v>1781.2</v>
      </c>
      <c r="N432" s="208">
        <v>4137.6000000000004</v>
      </c>
      <c r="O432" s="207">
        <v>82.52</v>
      </c>
      <c r="P432" s="208">
        <v>133.79</v>
      </c>
      <c r="Q432" s="207">
        <v>0.90969999999999995</v>
      </c>
      <c r="R432" s="17">
        <v>0.80559999999999998</v>
      </c>
    </row>
    <row r="433" spans="2:18" x14ac:dyDescent="0.3">
      <c r="B433" s="194">
        <v>45029</v>
      </c>
      <c r="C433" s="202">
        <v>89.117999999999995</v>
      </c>
      <c r="D433" s="203">
        <v>4.508</v>
      </c>
      <c r="E433" s="204">
        <v>96.281999999999996</v>
      </c>
      <c r="F433" s="205">
        <v>3.762</v>
      </c>
      <c r="G433" s="204">
        <v>98.411000000000001</v>
      </c>
      <c r="H433" s="205">
        <v>0.38400000000000001</v>
      </c>
      <c r="I433" s="204">
        <v>84.8046875</v>
      </c>
      <c r="J433" s="205">
        <v>3.4329999999999998</v>
      </c>
      <c r="K433" s="206">
        <v>76.738</v>
      </c>
      <c r="L433" s="207">
        <v>87.33</v>
      </c>
      <c r="M433" s="208">
        <v>1796.7</v>
      </c>
      <c r="N433" s="208">
        <v>4146.2</v>
      </c>
      <c r="O433" s="207">
        <v>82.16</v>
      </c>
      <c r="P433" s="208">
        <v>132.58000000000001</v>
      </c>
      <c r="Q433" s="207">
        <v>0.90529999999999999</v>
      </c>
      <c r="R433" s="17">
        <v>0.79849999999999999</v>
      </c>
    </row>
    <row r="434" spans="2:18" x14ac:dyDescent="0.3">
      <c r="B434" s="194">
        <v>45028</v>
      </c>
      <c r="C434" s="202">
        <v>89.513999999999996</v>
      </c>
      <c r="D434" s="203">
        <v>4.4480000000000004</v>
      </c>
      <c r="E434" s="204">
        <v>96.385000000000005</v>
      </c>
      <c r="F434" s="205">
        <v>3.7370000000000001</v>
      </c>
      <c r="G434" s="204">
        <v>98.341999999999999</v>
      </c>
      <c r="H434" s="205">
        <v>0.39200000000000002</v>
      </c>
      <c r="I434" s="204">
        <v>85.1640625</v>
      </c>
      <c r="J434" s="205">
        <v>3.38</v>
      </c>
      <c r="K434" s="206">
        <v>76.78</v>
      </c>
      <c r="L434" s="207">
        <v>87.372</v>
      </c>
      <c r="M434" s="208">
        <v>1773.7</v>
      </c>
      <c r="N434" s="208">
        <v>4092</v>
      </c>
      <c r="O434" s="207">
        <v>83.26</v>
      </c>
      <c r="P434" s="208">
        <v>133.13</v>
      </c>
      <c r="Q434" s="207">
        <v>0.90980000000000005</v>
      </c>
      <c r="R434" s="17">
        <v>0.80100000000000005</v>
      </c>
    </row>
    <row r="435" spans="2:18" x14ac:dyDescent="0.3">
      <c r="B435" s="194">
        <v>45027</v>
      </c>
      <c r="C435" s="202">
        <v>89.171999999999997</v>
      </c>
      <c r="D435" s="203">
        <v>4.4980000000000002</v>
      </c>
      <c r="E435" s="204">
        <v>95.991</v>
      </c>
      <c r="F435" s="205">
        <v>3.8290000000000002</v>
      </c>
      <c r="G435" s="204">
        <v>98.435000000000002</v>
      </c>
      <c r="H435" s="205">
        <v>0.38100000000000001</v>
      </c>
      <c r="I435" s="204">
        <v>84.859375</v>
      </c>
      <c r="J435" s="205">
        <v>3.4239999999999999</v>
      </c>
      <c r="K435" s="206">
        <v>76.968000000000004</v>
      </c>
      <c r="L435" s="207">
        <v>87.697000000000003</v>
      </c>
      <c r="M435" s="208">
        <v>1786.6</v>
      </c>
      <c r="N435" s="208">
        <v>4108.8999999999996</v>
      </c>
      <c r="O435" s="207">
        <v>81.53</v>
      </c>
      <c r="P435" s="208">
        <v>133.68</v>
      </c>
      <c r="Q435" s="207">
        <v>0.91639999999999999</v>
      </c>
      <c r="R435" s="17">
        <v>0.80489999999999995</v>
      </c>
    </row>
    <row r="436" spans="2:18" x14ac:dyDescent="0.3">
      <c r="B436" s="194">
        <v>45026</v>
      </c>
      <c r="C436" s="202">
        <v>88.953000000000003</v>
      </c>
      <c r="D436" s="203">
        <v>4.53</v>
      </c>
      <c r="E436" s="204">
        <v>96.064999999999998</v>
      </c>
      <c r="F436" s="205">
        <v>3.8109999999999999</v>
      </c>
      <c r="G436" s="204">
        <v>98.29</v>
      </c>
      <c r="H436" s="205">
        <v>0.39800000000000002</v>
      </c>
      <c r="I436" s="204">
        <v>84.9140625</v>
      </c>
      <c r="J436" s="205">
        <v>3.415</v>
      </c>
      <c r="K436" s="206">
        <v>77.679000000000002</v>
      </c>
      <c r="L436" s="207">
        <v>88.739000000000004</v>
      </c>
      <c r="M436" s="208">
        <v>1772.4</v>
      </c>
      <c r="N436" s="208">
        <v>4109.1000000000004</v>
      </c>
      <c r="O436" s="207">
        <v>79.739999999999995</v>
      </c>
      <c r="P436" s="208">
        <v>133.61000000000001</v>
      </c>
      <c r="Q436" s="207">
        <v>0.92090000000000005</v>
      </c>
      <c r="R436" s="17">
        <v>0.80759999999999998</v>
      </c>
    </row>
    <row r="437" spans="2:18" x14ac:dyDescent="0.3">
      <c r="B437" s="194">
        <v>45023</v>
      </c>
      <c r="C437" s="202">
        <v>89.097999999999999</v>
      </c>
      <c r="D437" s="203">
        <v>4.508</v>
      </c>
      <c r="E437" s="204">
        <v>95.942999999999998</v>
      </c>
      <c r="F437" s="205">
        <v>3.84</v>
      </c>
      <c r="G437" s="204">
        <v>98.331999999999994</v>
      </c>
      <c r="H437" s="205">
        <v>0.39300000000000002</v>
      </c>
      <c r="I437" s="204">
        <v>85.0625</v>
      </c>
      <c r="J437" s="205">
        <v>3.3929999999999998</v>
      </c>
      <c r="K437" s="206">
        <v>77.679000000000002</v>
      </c>
      <c r="L437" s="207">
        <v>88.739000000000004</v>
      </c>
      <c r="M437" s="208">
        <v>1763.5</v>
      </c>
      <c r="N437" s="208">
        <v>4107.1000000000004</v>
      </c>
      <c r="O437" s="207">
        <v>80.7</v>
      </c>
      <c r="P437" s="208">
        <v>132.16</v>
      </c>
      <c r="Q437" s="207">
        <v>0.91700000000000004</v>
      </c>
      <c r="R437" s="17">
        <v>0.80530000000000002</v>
      </c>
    </row>
    <row r="438" spans="2:18" x14ac:dyDescent="0.3">
      <c r="B438" s="194">
        <v>45022</v>
      </c>
      <c r="C438" s="202">
        <v>89.83</v>
      </c>
      <c r="D438" s="203">
        <v>4.4000000000000004</v>
      </c>
      <c r="E438" s="204">
        <v>96.522999999999996</v>
      </c>
      <c r="F438" s="205">
        <v>3.702</v>
      </c>
      <c r="G438" s="204">
        <v>98.483999999999995</v>
      </c>
      <c r="H438" s="205">
        <v>0.375</v>
      </c>
      <c r="I438" s="204">
        <v>85.7109375</v>
      </c>
      <c r="J438" s="205">
        <v>3.2970000000000002</v>
      </c>
      <c r="K438" s="206">
        <v>77.679000000000002</v>
      </c>
      <c r="L438" s="207">
        <v>88.739000000000004</v>
      </c>
      <c r="M438" s="208">
        <v>1754.5</v>
      </c>
      <c r="N438" s="208">
        <v>4105</v>
      </c>
      <c r="O438" s="207">
        <v>80.7</v>
      </c>
      <c r="P438" s="208">
        <v>131.78</v>
      </c>
      <c r="Q438" s="207">
        <v>0.91559999999999997</v>
      </c>
      <c r="R438" s="17">
        <v>0.80389999999999995</v>
      </c>
    </row>
    <row r="439" spans="2:18" x14ac:dyDescent="0.3">
      <c r="B439" s="194">
        <v>45021</v>
      </c>
      <c r="C439" s="202">
        <v>89.808999999999997</v>
      </c>
      <c r="D439" s="203">
        <v>4.4029999999999996</v>
      </c>
      <c r="E439" s="204">
        <v>96.852999999999994</v>
      </c>
      <c r="F439" s="205">
        <v>3.6240000000000001</v>
      </c>
      <c r="G439" s="204">
        <v>98.313000000000002</v>
      </c>
      <c r="H439" s="205">
        <v>0.39500000000000002</v>
      </c>
      <c r="I439" s="204">
        <v>85.6328125</v>
      </c>
      <c r="J439" s="205">
        <v>3.306</v>
      </c>
      <c r="K439" s="206">
        <v>77.698999999999998</v>
      </c>
      <c r="L439" s="207">
        <v>88.873000000000005</v>
      </c>
      <c r="M439" s="208">
        <v>1752.1</v>
      </c>
      <c r="N439" s="208">
        <v>4090.4</v>
      </c>
      <c r="O439" s="207">
        <v>80.61</v>
      </c>
      <c r="P439" s="208">
        <v>131.32</v>
      </c>
      <c r="Q439" s="207">
        <v>0.91700000000000004</v>
      </c>
      <c r="R439" s="17">
        <v>0.8024</v>
      </c>
    </row>
    <row r="440" spans="2:18" x14ac:dyDescent="0.3">
      <c r="B440" s="194">
        <v>45020</v>
      </c>
      <c r="C440" s="202">
        <v>89.622</v>
      </c>
      <c r="D440" s="203">
        <v>4.4290000000000003</v>
      </c>
      <c r="E440" s="204">
        <v>96.665000000000006</v>
      </c>
      <c r="F440" s="205">
        <v>3.6669999999999998</v>
      </c>
      <c r="G440" s="204">
        <v>98.278999999999996</v>
      </c>
      <c r="H440" s="205">
        <v>0.39900000000000002</v>
      </c>
      <c r="I440" s="204">
        <v>85.4375</v>
      </c>
      <c r="J440" s="205">
        <v>3.3340000000000001</v>
      </c>
      <c r="K440" s="206">
        <v>77.688999999999993</v>
      </c>
      <c r="L440" s="207">
        <v>88.174000000000007</v>
      </c>
      <c r="M440" s="208">
        <v>1769.7</v>
      </c>
      <c r="N440" s="208">
        <v>4100.6000000000004</v>
      </c>
      <c r="O440" s="207">
        <v>80.709999999999994</v>
      </c>
      <c r="P440" s="208">
        <v>131.71</v>
      </c>
      <c r="Q440" s="207">
        <v>0.91300000000000003</v>
      </c>
      <c r="R440" s="17">
        <v>0.79990000000000006</v>
      </c>
    </row>
    <row r="441" spans="2:18" x14ac:dyDescent="0.3">
      <c r="B441" s="194">
        <v>45019</v>
      </c>
      <c r="C441" s="202">
        <v>89.391000000000005</v>
      </c>
      <c r="D441" s="203">
        <v>4.4630000000000001</v>
      </c>
      <c r="E441" s="204">
        <v>96.372</v>
      </c>
      <c r="F441" s="205">
        <v>3.7349999999999999</v>
      </c>
      <c r="G441" s="204">
        <v>98.593999999999994</v>
      </c>
      <c r="H441" s="205">
        <v>0.36199999999999999</v>
      </c>
      <c r="I441" s="204">
        <v>84.890625</v>
      </c>
      <c r="J441" s="205">
        <v>3.4140000000000001</v>
      </c>
      <c r="K441" s="206">
        <v>77.712999999999994</v>
      </c>
      <c r="L441" s="207">
        <v>88.307000000000002</v>
      </c>
      <c r="M441" s="208">
        <v>1802.3</v>
      </c>
      <c r="N441" s="208">
        <v>4124.5</v>
      </c>
      <c r="O441" s="207">
        <v>80.42</v>
      </c>
      <c r="P441" s="208">
        <v>132.46</v>
      </c>
      <c r="Q441" s="207">
        <v>0.91749999999999998</v>
      </c>
      <c r="R441" s="17">
        <v>0.80549999999999999</v>
      </c>
    </row>
    <row r="442" spans="2:18" x14ac:dyDescent="0.3">
      <c r="B442" s="194">
        <v>45016</v>
      </c>
      <c r="C442" s="202">
        <v>88.846000000000004</v>
      </c>
      <c r="D442" s="203">
        <v>4.5430000000000001</v>
      </c>
      <c r="E442" s="204">
        <v>95.941999999999993</v>
      </c>
      <c r="F442" s="205">
        <v>3.8359999999999999</v>
      </c>
      <c r="G442" s="204">
        <v>98.944999999999993</v>
      </c>
      <c r="H442" s="205">
        <v>0.32100000000000001</v>
      </c>
      <c r="I442" s="204">
        <v>84.5</v>
      </c>
      <c r="J442" s="205">
        <v>3.472</v>
      </c>
      <c r="K442" s="206">
        <v>77.320999999999998</v>
      </c>
      <c r="L442" s="207">
        <v>88.337000000000003</v>
      </c>
      <c r="M442" s="208">
        <v>1802.5</v>
      </c>
      <c r="N442" s="208">
        <v>4109.3</v>
      </c>
      <c r="O442" s="207">
        <v>75.67</v>
      </c>
      <c r="P442" s="208">
        <v>132.86000000000001</v>
      </c>
      <c r="Q442" s="207">
        <v>0.92259999999999998</v>
      </c>
      <c r="R442" s="17">
        <v>0.81059999999999999</v>
      </c>
    </row>
    <row r="443" spans="2:18" x14ac:dyDescent="0.3">
      <c r="B443" s="194">
        <v>45015</v>
      </c>
      <c r="C443" s="202">
        <v>88.117999999999995</v>
      </c>
      <c r="D443" s="203">
        <v>4.6500000000000004</v>
      </c>
      <c r="E443" s="204">
        <v>95.694999999999993</v>
      </c>
      <c r="F443" s="205">
        <v>3.8940000000000001</v>
      </c>
      <c r="G443" s="204">
        <v>99.247</v>
      </c>
      <c r="H443" s="205">
        <v>0.28599999999999998</v>
      </c>
      <c r="I443" s="204">
        <v>83.9375</v>
      </c>
      <c r="J443" s="205">
        <v>3.5539999999999998</v>
      </c>
      <c r="K443" s="206">
        <v>77.156000000000006</v>
      </c>
      <c r="L443" s="207">
        <v>87.361000000000004</v>
      </c>
      <c r="M443" s="208">
        <v>1768.4</v>
      </c>
      <c r="N443" s="208">
        <v>4050.8</v>
      </c>
      <c r="O443" s="207">
        <v>74.37</v>
      </c>
      <c r="P443" s="208">
        <v>132.69999999999999</v>
      </c>
      <c r="Q443" s="207">
        <v>0.91700000000000004</v>
      </c>
      <c r="R443" s="17">
        <v>0.80730000000000002</v>
      </c>
    </row>
    <row r="444" spans="2:18" x14ac:dyDescent="0.3">
      <c r="B444" s="194">
        <v>45014</v>
      </c>
      <c r="C444" s="202">
        <v>87.71</v>
      </c>
      <c r="D444" s="203">
        <v>4.7110000000000003</v>
      </c>
      <c r="E444" s="204">
        <v>95.150999999999996</v>
      </c>
      <c r="F444" s="205">
        <v>4.0220000000000002</v>
      </c>
      <c r="G444" s="204">
        <v>99.465000000000003</v>
      </c>
      <c r="H444" s="205">
        <v>0.26100000000000001</v>
      </c>
      <c r="I444" s="204">
        <v>83.84375</v>
      </c>
      <c r="J444" s="205">
        <v>3.5670000000000002</v>
      </c>
      <c r="K444" s="206">
        <v>77.471999999999994</v>
      </c>
      <c r="L444" s="207">
        <v>87.989000000000004</v>
      </c>
      <c r="M444" s="208">
        <v>1771.6</v>
      </c>
      <c r="N444" s="208">
        <v>4027.8</v>
      </c>
      <c r="O444" s="207">
        <v>72.97</v>
      </c>
      <c r="P444" s="208">
        <v>132.86000000000001</v>
      </c>
      <c r="Q444" s="207">
        <v>0.92220000000000002</v>
      </c>
      <c r="R444" s="17">
        <v>0.81210000000000004</v>
      </c>
    </row>
    <row r="445" spans="2:18" x14ac:dyDescent="0.3">
      <c r="B445" s="194">
        <v>45013</v>
      </c>
      <c r="C445" s="202">
        <v>87.694999999999993</v>
      </c>
      <c r="D445" s="203">
        <v>4.7130000000000001</v>
      </c>
      <c r="E445" s="204">
        <v>94.977999999999994</v>
      </c>
      <c r="F445" s="205">
        <v>4.0629999999999997</v>
      </c>
      <c r="G445" s="204">
        <v>99.29</v>
      </c>
      <c r="H445" s="205">
        <v>0.28100000000000003</v>
      </c>
      <c r="I445" s="204">
        <v>83.828125</v>
      </c>
      <c r="J445" s="205">
        <v>3.569</v>
      </c>
      <c r="K445" s="206">
        <v>77.590999999999994</v>
      </c>
      <c r="L445" s="207">
        <v>88.070999999999998</v>
      </c>
      <c r="M445" s="208">
        <v>1752.6</v>
      </c>
      <c r="N445" s="208">
        <v>3971.3</v>
      </c>
      <c r="O445" s="207">
        <v>73.2</v>
      </c>
      <c r="P445" s="208">
        <v>130.88999999999999</v>
      </c>
      <c r="Q445" s="207">
        <v>0.92210000000000003</v>
      </c>
      <c r="R445" s="17">
        <v>0.81020000000000003</v>
      </c>
    </row>
    <row r="446" spans="2:18" x14ac:dyDescent="0.3">
      <c r="B446" s="194">
        <v>45012</v>
      </c>
      <c r="C446" s="202">
        <v>87.966999999999999</v>
      </c>
      <c r="D446" s="203">
        <v>4.6710000000000003</v>
      </c>
      <c r="E446" s="204">
        <v>95.632999999999996</v>
      </c>
      <c r="F446" s="205">
        <v>3.907</v>
      </c>
      <c r="G446" s="204">
        <v>99.438000000000002</v>
      </c>
      <c r="H446" s="205">
        <v>0.26400000000000001</v>
      </c>
      <c r="I446" s="204">
        <v>84.0546875</v>
      </c>
      <c r="J446" s="205">
        <v>3.5339999999999998</v>
      </c>
      <c r="K446" s="206">
        <v>78.143000000000001</v>
      </c>
      <c r="L446" s="207">
        <v>88.635000000000005</v>
      </c>
      <c r="M446" s="208">
        <v>1753.7</v>
      </c>
      <c r="N446" s="208">
        <v>3977.5</v>
      </c>
      <c r="O446" s="207">
        <v>72.81</v>
      </c>
      <c r="P446" s="208">
        <v>131.57</v>
      </c>
      <c r="Q446" s="207">
        <v>0.92610000000000003</v>
      </c>
      <c r="R446" s="17">
        <v>0.81389999999999996</v>
      </c>
    </row>
    <row r="447" spans="2:18" x14ac:dyDescent="0.3">
      <c r="B447" s="194">
        <v>45009</v>
      </c>
      <c r="C447" s="202">
        <v>89</v>
      </c>
      <c r="D447" s="203">
        <v>4.5170000000000003</v>
      </c>
      <c r="E447" s="204">
        <v>96.293999999999997</v>
      </c>
      <c r="F447" s="205">
        <v>3.7509999999999999</v>
      </c>
      <c r="G447" s="204">
        <v>99.543000000000006</v>
      </c>
      <c r="H447" s="205">
        <v>0.252</v>
      </c>
      <c r="I447" s="204">
        <v>85.1171875</v>
      </c>
      <c r="J447" s="205">
        <v>3.3759999999999999</v>
      </c>
      <c r="K447" s="206">
        <v>78.674999999999997</v>
      </c>
      <c r="L447" s="207">
        <v>89.009</v>
      </c>
      <c r="M447" s="208">
        <v>1734.9</v>
      </c>
      <c r="N447" s="208">
        <v>3971</v>
      </c>
      <c r="O447" s="207">
        <v>69.260000000000005</v>
      </c>
      <c r="P447" s="208">
        <v>130.72999999999999</v>
      </c>
      <c r="Q447" s="207">
        <v>0.9294</v>
      </c>
      <c r="R447" s="17">
        <v>0.8175</v>
      </c>
    </row>
    <row r="448" spans="2:18" x14ac:dyDescent="0.3">
      <c r="B448" s="194">
        <v>45008</v>
      </c>
      <c r="C448" s="202">
        <v>88.58</v>
      </c>
      <c r="D448" s="203">
        <v>4.5789999999999997</v>
      </c>
      <c r="E448" s="204">
        <v>96.055000000000007</v>
      </c>
      <c r="F448" s="205">
        <v>3.806</v>
      </c>
      <c r="G448" s="204">
        <v>99.463999999999999</v>
      </c>
      <c r="H448" s="205">
        <v>0.26100000000000001</v>
      </c>
      <c r="I448" s="204">
        <v>84.75</v>
      </c>
      <c r="J448" s="205">
        <v>3.4279999999999999</v>
      </c>
      <c r="K448" s="206">
        <v>78.143000000000001</v>
      </c>
      <c r="L448" s="207">
        <v>88.6</v>
      </c>
      <c r="M448" s="208">
        <v>1720.3</v>
      </c>
      <c r="N448" s="208">
        <v>3948.7</v>
      </c>
      <c r="O448" s="207">
        <v>69.959999999999994</v>
      </c>
      <c r="P448" s="208">
        <v>130.85</v>
      </c>
      <c r="Q448" s="207">
        <v>0.92330000000000001</v>
      </c>
      <c r="R448" s="17">
        <v>0.81389999999999996</v>
      </c>
    </row>
    <row r="449" spans="2:18" x14ac:dyDescent="0.3">
      <c r="B449" s="194">
        <v>45007</v>
      </c>
      <c r="C449" s="202">
        <v>88.444999999999993</v>
      </c>
      <c r="D449" s="203">
        <v>4.5979999999999999</v>
      </c>
      <c r="E449" s="204">
        <v>95.706999999999994</v>
      </c>
      <c r="F449" s="205">
        <v>3.887</v>
      </c>
      <c r="G449" s="204">
        <v>99.323999999999998</v>
      </c>
      <c r="H449" s="205">
        <v>0.27700000000000002</v>
      </c>
      <c r="I449" s="204">
        <v>84.625</v>
      </c>
      <c r="J449" s="205">
        <v>3.4460000000000002</v>
      </c>
      <c r="K449" s="206">
        <v>77.477000000000004</v>
      </c>
      <c r="L449" s="207">
        <v>87.888000000000005</v>
      </c>
      <c r="M449" s="208">
        <v>1727.4</v>
      </c>
      <c r="N449" s="208">
        <v>3937</v>
      </c>
      <c r="O449" s="207">
        <v>70.900000000000006</v>
      </c>
      <c r="P449" s="208">
        <v>131.44</v>
      </c>
      <c r="Q449" s="207">
        <v>0.92120000000000002</v>
      </c>
      <c r="R449" s="17">
        <v>0.81510000000000005</v>
      </c>
    </row>
    <row r="450" spans="2:18" x14ac:dyDescent="0.3">
      <c r="B450" s="194">
        <v>45006</v>
      </c>
      <c r="C450" s="202">
        <v>87.123999999999995</v>
      </c>
      <c r="D450" s="203">
        <v>4.7949999999999999</v>
      </c>
      <c r="E450" s="204">
        <v>94.581999999999994</v>
      </c>
      <c r="F450" s="205">
        <v>4.1529999999999996</v>
      </c>
      <c r="G450" s="204">
        <v>100.053</v>
      </c>
      <c r="H450" s="205">
        <v>0.19400000000000001</v>
      </c>
      <c r="I450" s="204">
        <v>83.3828125</v>
      </c>
      <c r="J450" s="205">
        <v>3.6309999999999998</v>
      </c>
      <c r="K450" s="206">
        <v>77.962000000000003</v>
      </c>
      <c r="L450" s="207">
        <v>88.296000000000006</v>
      </c>
      <c r="M450" s="208">
        <v>1777.7</v>
      </c>
      <c r="N450" s="208">
        <v>4002.9</v>
      </c>
      <c r="O450" s="207">
        <v>69.33</v>
      </c>
      <c r="P450" s="208">
        <v>132.51</v>
      </c>
      <c r="Q450" s="207">
        <v>0.92869999999999997</v>
      </c>
      <c r="R450" s="17">
        <v>0.81850000000000001</v>
      </c>
    </row>
    <row r="451" spans="2:18" x14ac:dyDescent="0.3">
      <c r="B451" s="194">
        <v>45005</v>
      </c>
      <c r="C451" s="202">
        <v>87.49</v>
      </c>
      <c r="D451" s="203">
        <v>4.74</v>
      </c>
      <c r="E451" s="204">
        <v>94.983999999999995</v>
      </c>
      <c r="F451" s="205">
        <v>4.0570000000000004</v>
      </c>
      <c r="G451" s="204">
        <v>100.053</v>
      </c>
      <c r="H451" s="205">
        <v>0.19400000000000001</v>
      </c>
      <c r="I451" s="204">
        <v>84.21875</v>
      </c>
      <c r="J451" s="205">
        <v>3.5049999999999999</v>
      </c>
      <c r="K451" s="206">
        <v>78.316000000000003</v>
      </c>
      <c r="L451" s="207">
        <v>89.198999999999998</v>
      </c>
      <c r="M451" s="208">
        <v>1745</v>
      </c>
      <c r="N451" s="208">
        <v>3951.6</v>
      </c>
      <c r="O451" s="207">
        <v>67.64</v>
      </c>
      <c r="P451" s="208">
        <v>131.32</v>
      </c>
      <c r="Q451" s="207">
        <v>0.93269999999999997</v>
      </c>
      <c r="R451" s="17">
        <v>0.81440000000000001</v>
      </c>
    </row>
    <row r="452" spans="2:18" x14ac:dyDescent="0.3">
      <c r="B452" s="194">
        <v>45002</v>
      </c>
      <c r="C452" s="202">
        <v>87.956000000000003</v>
      </c>
      <c r="D452" s="203">
        <v>4.6689999999999996</v>
      </c>
      <c r="E452" s="204">
        <v>95.435000000000002</v>
      </c>
      <c r="F452" s="205">
        <v>3.9489999999999998</v>
      </c>
      <c r="G452" s="204">
        <v>99.367000000000004</v>
      </c>
      <c r="H452" s="205">
        <v>0.27200000000000002</v>
      </c>
      <c r="I452" s="204">
        <v>84.53125</v>
      </c>
      <c r="J452" s="205">
        <v>3.4580000000000002</v>
      </c>
      <c r="K452" s="206">
        <v>78.478999999999999</v>
      </c>
      <c r="L452" s="207">
        <v>88.677999999999997</v>
      </c>
      <c r="M452" s="208">
        <v>1725.9</v>
      </c>
      <c r="N452" s="208">
        <v>3916.6</v>
      </c>
      <c r="O452" s="207">
        <v>66.739999999999995</v>
      </c>
      <c r="P452" s="208">
        <v>131.85</v>
      </c>
      <c r="Q452" s="207">
        <v>0.93720000000000003</v>
      </c>
      <c r="R452" s="17">
        <v>0.82150000000000001</v>
      </c>
    </row>
    <row r="453" spans="2:18" x14ac:dyDescent="0.3">
      <c r="B453" s="194">
        <v>45001</v>
      </c>
      <c r="C453" s="202">
        <v>87.025000000000006</v>
      </c>
      <c r="D453" s="203">
        <v>4.8090000000000002</v>
      </c>
      <c r="E453" s="204">
        <v>94.971999999999994</v>
      </c>
      <c r="F453" s="205">
        <v>4.0579999999999998</v>
      </c>
      <c r="G453" s="204">
        <v>99.227000000000004</v>
      </c>
      <c r="H453" s="205">
        <v>0.28799999999999998</v>
      </c>
      <c r="I453" s="204">
        <v>83.4921875</v>
      </c>
      <c r="J453" s="205">
        <v>3.6110000000000002</v>
      </c>
      <c r="K453" s="206">
        <v>77.540999999999997</v>
      </c>
      <c r="L453" s="207">
        <v>87.697000000000003</v>
      </c>
      <c r="M453" s="208">
        <v>1771.2</v>
      </c>
      <c r="N453" s="208">
        <v>3960.3</v>
      </c>
      <c r="O453" s="207">
        <v>68.349999999999994</v>
      </c>
      <c r="P453" s="208">
        <v>133.74</v>
      </c>
      <c r="Q453" s="207">
        <v>0.9425</v>
      </c>
      <c r="R453" s="17">
        <v>0.82579999999999998</v>
      </c>
    </row>
    <row r="454" spans="2:18" x14ac:dyDescent="0.3">
      <c r="B454" s="194">
        <v>45000</v>
      </c>
      <c r="C454" s="202">
        <v>87.525000000000006</v>
      </c>
      <c r="D454" s="203">
        <v>4.7320000000000002</v>
      </c>
      <c r="E454" s="204">
        <v>94.813999999999993</v>
      </c>
      <c r="F454" s="205">
        <v>4.0940000000000003</v>
      </c>
      <c r="G454" s="204">
        <v>98.543000000000006</v>
      </c>
      <c r="H454" s="205">
        <v>0.36699999999999999</v>
      </c>
      <c r="I454" s="204">
        <v>84.4921875</v>
      </c>
      <c r="J454" s="205">
        <v>3.4620000000000002</v>
      </c>
      <c r="K454" s="206">
        <v>78.221000000000004</v>
      </c>
      <c r="L454" s="207">
        <v>88.239000000000004</v>
      </c>
      <c r="M454" s="208">
        <v>1745.9</v>
      </c>
      <c r="N454" s="208">
        <v>3891.9</v>
      </c>
      <c r="O454" s="207">
        <v>67.61</v>
      </c>
      <c r="P454" s="208">
        <v>133.41999999999999</v>
      </c>
      <c r="Q454" s="207">
        <v>0.94540000000000002</v>
      </c>
      <c r="R454" s="17">
        <v>0.82940000000000003</v>
      </c>
    </row>
    <row r="455" spans="2:18" x14ac:dyDescent="0.3">
      <c r="B455" s="194">
        <v>44999</v>
      </c>
      <c r="C455" s="202">
        <v>85.98</v>
      </c>
      <c r="D455" s="203">
        <v>4.9660000000000002</v>
      </c>
      <c r="E455" s="204">
        <v>93.835999999999999</v>
      </c>
      <c r="F455" s="205">
        <v>4.327</v>
      </c>
      <c r="G455" s="204">
        <v>99.593999999999994</v>
      </c>
      <c r="H455" s="205">
        <v>0.246</v>
      </c>
      <c r="I455" s="204">
        <v>82.953125</v>
      </c>
      <c r="J455" s="205">
        <v>3.6909999999999998</v>
      </c>
      <c r="K455" s="206">
        <v>77.194999999999993</v>
      </c>
      <c r="L455" s="207">
        <v>87.096999999999994</v>
      </c>
      <c r="M455" s="208">
        <v>1776.9</v>
      </c>
      <c r="N455" s="208">
        <v>3919.3</v>
      </c>
      <c r="O455" s="207">
        <v>71.33</v>
      </c>
      <c r="P455" s="208">
        <v>134.22</v>
      </c>
      <c r="Q455" s="207">
        <v>0.93169999999999997</v>
      </c>
      <c r="R455" s="17">
        <v>0.82250000000000001</v>
      </c>
    </row>
    <row r="456" spans="2:18" x14ac:dyDescent="0.3">
      <c r="B456" s="194">
        <v>44998</v>
      </c>
      <c r="C456" s="202">
        <v>86.427000000000007</v>
      </c>
      <c r="D456" s="203">
        <v>4.8970000000000002</v>
      </c>
      <c r="E456" s="204">
        <v>94.308999999999997</v>
      </c>
      <c r="F456" s="205">
        <v>4.2130000000000001</v>
      </c>
      <c r="G456" s="204">
        <v>98.08</v>
      </c>
      <c r="H456" s="205">
        <v>0.42099999999999999</v>
      </c>
      <c r="I456" s="204">
        <v>83.7734375</v>
      </c>
      <c r="J456" s="205">
        <v>3.5670000000000002</v>
      </c>
      <c r="K456" s="206">
        <v>77.923000000000002</v>
      </c>
      <c r="L456" s="207">
        <v>87.626999999999995</v>
      </c>
      <c r="M456" s="208">
        <v>1744.3</v>
      </c>
      <c r="N456" s="208">
        <v>3855.8</v>
      </c>
      <c r="O456" s="207">
        <v>74.8</v>
      </c>
      <c r="P456" s="208">
        <v>133.21</v>
      </c>
      <c r="Q456" s="207">
        <v>0.93189999999999995</v>
      </c>
      <c r="R456" s="17">
        <v>0.82079999999999997</v>
      </c>
    </row>
    <row r="457" spans="2:18" x14ac:dyDescent="0.3">
      <c r="B457" s="194">
        <v>44995</v>
      </c>
      <c r="C457" s="202">
        <v>86.173000000000002</v>
      </c>
      <c r="D457" s="203">
        <v>4.9349999999999996</v>
      </c>
      <c r="E457" s="204">
        <v>93.718999999999994</v>
      </c>
      <c r="F457" s="205">
        <v>4.3529999999999998</v>
      </c>
      <c r="G457" s="204">
        <v>97.460999999999999</v>
      </c>
      <c r="H457" s="205">
        <v>0.49399999999999999</v>
      </c>
      <c r="I457" s="204">
        <v>82.8515625</v>
      </c>
      <c r="J457" s="205">
        <v>3.7050000000000001</v>
      </c>
      <c r="K457" s="206">
        <v>76.233000000000004</v>
      </c>
      <c r="L457" s="207">
        <v>86.692999999999998</v>
      </c>
      <c r="M457" s="208">
        <v>1772.7</v>
      </c>
      <c r="N457" s="208">
        <v>3861.6</v>
      </c>
      <c r="O457" s="207">
        <v>76.680000000000007</v>
      </c>
      <c r="P457" s="208">
        <v>135.03</v>
      </c>
      <c r="Q457" s="207">
        <v>0.93959999999999999</v>
      </c>
      <c r="R457" s="17">
        <v>0.83130000000000004</v>
      </c>
    </row>
    <row r="458" spans="2:18" x14ac:dyDescent="0.3">
      <c r="B458" s="194">
        <v>44994</v>
      </c>
      <c r="C458" s="202">
        <v>84.974000000000004</v>
      </c>
      <c r="D458" s="203">
        <v>5.1189999999999998</v>
      </c>
      <c r="E458" s="204">
        <v>92.963999999999999</v>
      </c>
      <c r="F458" s="205">
        <v>4.5350000000000001</v>
      </c>
      <c r="G458" s="204">
        <v>96.549000000000007</v>
      </c>
      <c r="H458" s="205">
        <v>0.60299999999999998</v>
      </c>
      <c r="I458" s="204">
        <v>81.46875</v>
      </c>
      <c r="J458" s="205">
        <v>3.9129999999999998</v>
      </c>
      <c r="K458" s="206">
        <v>75.236999999999995</v>
      </c>
      <c r="L458" s="207">
        <v>86.165000000000006</v>
      </c>
      <c r="M458" s="208">
        <v>1826.6</v>
      </c>
      <c r="N458" s="208">
        <v>3918.3</v>
      </c>
      <c r="O458" s="207">
        <v>75.72</v>
      </c>
      <c r="P458" s="208">
        <v>136.15</v>
      </c>
      <c r="Q458" s="207">
        <v>0.94510000000000005</v>
      </c>
      <c r="R458" s="17">
        <v>0.83860000000000001</v>
      </c>
    </row>
    <row r="459" spans="2:18" x14ac:dyDescent="0.3">
      <c r="B459" s="194">
        <v>44993</v>
      </c>
      <c r="C459" s="202">
        <v>84.613</v>
      </c>
      <c r="D459" s="203">
        <v>5.173</v>
      </c>
      <c r="E459" s="204">
        <v>92.477999999999994</v>
      </c>
      <c r="F459" s="205">
        <v>4.6500000000000004</v>
      </c>
      <c r="G459" s="204">
        <v>96.93</v>
      </c>
      <c r="H459" s="205">
        <v>0.55700000000000005</v>
      </c>
      <c r="I459" s="204">
        <v>80.8203125</v>
      </c>
      <c r="J459" s="205">
        <v>4.0119999999999996</v>
      </c>
      <c r="K459" s="206">
        <v>75.41</v>
      </c>
      <c r="L459" s="207">
        <v>85.867000000000004</v>
      </c>
      <c r="M459" s="208">
        <v>1879.5</v>
      </c>
      <c r="N459" s="208">
        <v>3992</v>
      </c>
      <c r="O459" s="207">
        <v>76.66</v>
      </c>
      <c r="P459" s="208">
        <v>137.36000000000001</v>
      </c>
      <c r="Q459" s="207">
        <v>0.94830000000000003</v>
      </c>
      <c r="R459" s="17">
        <v>0.84430000000000005</v>
      </c>
    </row>
    <row r="460" spans="2:18" x14ac:dyDescent="0.3">
      <c r="B460" s="194">
        <v>44992</v>
      </c>
      <c r="C460" s="202">
        <v>84.887</v>
      </c>
      <c r="D460" s="203">
        <v>5.13</v>
      </c>
      <c r="E460" s="204">
        <v>92.647999999999996</v>
      </c>
      <c r="F460" s="205">
        <v>4.6079999999999997</v>
      </c>
      <c r="G460" s="204">
        <v>96.903999999999996</v>
      </c>
      <c r="H460" s="205">
        <v>0.56000000000000005</v>
      </c>
      <c r="I460" s="204">
        <v>80.9765625</v>
      </c>
      <c r="J460" s="205">
        <v>3.9870000000000001</v>
      </c>
      <c r="K460" s="206">
        <v>75.078999999999994</v>
      </c>
      <c r="L460" s="207">
        <v>85.186999999999998</v>
      </c>
      <c r="M460" s="208">
        <v>1878.7</v>
      </c>
      <c r="N460" s="208">
        <v>3986.4</v>
      </c>
      <c r="O460" s="207">
        <v>77.58</v>
      </c>
      <c r="P460" s="208">
        <v>137.16</v>
      </c>
      <c r="Q460" s="207">
        <v>0.94789999999999996</v>
      </c>
      <c r="R460" s="17">
        <v>0.84530000000000005</v>
      </c>
    </row>
    <row r="461" spans="2:18" x14ac:dyDescent="0.3">
      <c r="B461" s="194">
        <v>44991</v>
      </c>
      <c r="C461" s="202">
        <v>85.037000000000006</v>
      </c>
      <c r="D461" s="203">
        <v>5.1070000000000002</v>
      </c>
      <c r="E461" s="204">
        <v>92.915000000000006</v>
      </c>
      <c r="F461" s="205">
        <v>4.5430000000000001</v>
      </c>
      <c r="G461" s="204">
        <v>96.811999999999998</v>
      </c>
      <c r="H461" s="205">
        <v>0.57099999999999995</v>
      </c>
      <c r="I461" s="204">
        <v>81.0546875</v>
      </c>
      <c r="J461" s="205">
        <v>3.9740000000000002</v>
      </c>
      <c r="K461" s="206">
        <v>74.793999999999997</v>
      </c>
      <c r="L461" s="207">
        <v>84.847999999999999</v>
      </c>
      <c r="M461" s="208">
        <v>1899.8</v>
      </c>
      <c r="N461" s="208">
        <v>4048.4</v>
      </c>
      <c r="O461" s="207">
        <v>80.459999999999994</v>
      </c>
      <c r="P461" s="208">
        <v>135.93</v>
      </c>
      <c r="Q461" s="207">
        <v>0.93630000000000002</v>
      </c>
      <c r="R461" s="17">
        <v>0.83160000000000001</v>
      </c>
    </row>
    <row r="462" spans="2:18" x14ac:dyDescent="0.3">
      <c r="B462" s="194">
        <v>44988</v>
      </c>
      <c r="C462" s="202">
        <v>84.927999999999997</v>
      </c>
      <c r="D462" s="203">
        <v>5.1230000000000002</v>
      </c>
      <c r="E462" s="204">
        <v>92.869</v>
      </c>
      <c r="F462" s="205">
        <v>4.5529999999999999</v>
      </c>
      <c r="G462" s="204">
        <v>97.052999999999997</v>
      </c>
      <c r="H462" s="205">
        <v>0.54200000000000004</v>
      </c>
      <c r="I462" s="204">
        <v>81.0703125</v>
      </c>
      <c r="J462" s="205">
        <v>3.9710000000000001</v>
      </c>
      <c r="K462" s="206">
        <v>74.902000000000001</v>
      </c>
      <c r="L462" s="207">
        <v>85.176000000000002</v>
      </c>
      <c r="M462" s="208">
        <v>1928.3</v>
      </c>
      <c r="N462" s="208">
        <v>4045.6</v>
      </c>
      <c r="O462" s="207">
        <v>79.680000000000007</v>
      </c>
      <c r="P462" s="208">
        <v>135.87</v>
      </c>
      <c r="Q462" s="207">
        <v>0.94030000000000002</v>
      </c>
      <c r="R462" s="17">
        <v>0.83079999999999998</v>
      </c>
    </row>
    <row r="463" spans="2:18" x14ac:dyDescent="0.3">
      <c r="B463" s="194">
        <v>44987</v>
      </c>
      <c r="C463" s="202">
        <v>84.201999999999998</v>
      </c>
      <c r="D463" s="203">
        <v>5.2350000000000003</v>
      </c>
      <c r="E463" s="204">
        <v>92.545000000000002</v>
      </c>
      <c r="F463" s="205">
        <v>4.63</v>
      </c>
      <c r="G463" s="204">
        <v>97.033000000000001</v>
      </c>
      <c r="H463" s="205">
        <v>0.54400000000000004</v>
      </c>
      <c r="I463" s="204">
        <v>80.40625</v>
      </c>
      <c r="J463" s="205">
        <v>4.0709999999999997</v>
      </c>
      <c r="K463" s="206">
        <v>74.697000000000003</v>
      </c>
      <c r="L463" s="207">
        <v>84.570999999999998</v>
      </c>
      <c r="M463" s="208">
        <v>1902.7</v>
      </c>
      <c r="N463" s="208">
        <v>3981.4</v>
      </c>
      <c r="O463" s="207">
        <v>78.16</v>
      </c>
      <c r="P463" s="208">
        <v>136.77000000000001</v>
      </c>
      <c r="Q463" s="207">
        <v>0.94359999999999999</v>
      </c>
      <c r="R463" s="17">
        <v>0.83709999999999996</v>
      </c>
    </row>
    <row r="464" spans="2:18" x14ac:dyDescent="0.3">
      <c r="B464" s="194">
        <v>44986</v>
      </c>
      <c r="C464" s="202">
        <v>84.436999999999998</v>
      </c>
      <c r="D464" s="203">
        <v>5.1970000000000001</v>
      </c>
      <c r="E464" s="204">
        <v>92.748999999999995</v>
      </c>
      <c r="F464" s="205">
        <v>4.5780000000000003</v>
      </c>
      <c r="G464" s="204">
        <v>97.242000000000004</v>
      </c>
      <c r="H464" s="205">
        <v>0.51900000000000002</v>
      </c>
      <c r="I464" s="204">
        <v>80.8046875</v>
      </c>
      <c r="J464" s="205">
        <v>4.0090000000000003</v>
      </c>
      <c r="K464" s="206">
        <v>74.95</v>
      </c>
      <c r="L464" s="207">
        <v>84.915999999999997</v>
      </c>
      <c r="M464" s="208">
        <v>1898.4</v>
      </c>
      <c r="N464" s="208">
        <v>3951.4</v>
      </c>
      <c r="O464" s="207">
        <v>77.69</v>
      </c>
      <c r="P464" s="208">
        <v>136.19</v>
      </c>
      <c r="Q464" s="207">
        <v>0.93740000000000001</v>
      </c>
      <c r="R464" s="17">
        <v>0.83130000000000004</v>
      </c>
    </row>
    <row r="465" spans="2:18" x14ac:dyDescent="0.3">
      <c r="B465" s="194">
        <v>44985</v>
      </c>
      <c r="C465" s="202">
        <v>84.799000000000007</v>
      </c>
      <c r="D465" s="203">
        <v>5.14</v>
      </c>
      <c r="E465" s="204">
        <v>92.873000000000005</v>
      </c>
      <c r="F465" s="205">
        <v>4.5469999999999997</v>
      </c>
      <c r="G465" s="204">
        <v>97.25</v>
      </c>
      <c r="H465" s="205">
        <v>0.51800000000000002</v>
      </c>
      <c r="I465" s="204">
        <v>81.2890625</v>
      </c>
      <c r="J465" s="205">
        <v>3.9340000000000002</v>
      </c>
      <c r="K465" s="206">
        <v>74.981999999999999</v>
      </c>
      <c r="L465" s="207">
        <v>85.569000000000003</v>
      </c>
      <c r="M465" s="208">
        <v>1897</v>
      </c>
      <c r="N465" s="208">
        <v>3970.2</v>
      </c>
      <c r="O465" s="207">
        <v>77.05</v>
      </c>
      <c r="P465" s="208">
        <v>136.16999999999999</v>
      </c>
      <c r="Q465" s="207">
        <v>0.9456</v>
      </c>
      <c r="R465" s="17">
        <v>0.83179999999999998</v>
      </c>
    </row>
    <row r="466" spans="2:18" x14ac:dyDescent="0.3">
      <c r="B466" s="194">
        <v>44984</v>
      </c>
      <c r="C466" s="202">
        <v>85.02</v>
      </c>
      <c r="D466" s="203">
        <v>5.1050000000000004</v>
      </c>
      <c r="E466" s="204">
        <v>93.037999999999997</v>
      </c>
      <c r="F466" s="205">
        <v>4.5069999999999997</v>
      </c>
      <c r="G466" s="204">
        <v>97.081000000000003</v>
      </c>
      <c r="H466" s="205">
        <v>0.53800000000000003</v>
      </c>
      <c r="I466" s="204">
        <v>81.296875</v>
      </c>
      <c r="J466" s="205">
        <v>3.9319999999999999</v>
      </c>
      <c r="K466" s="206">
        <v>75.064999999999998</v>
      </c>
      <c r="L466" s="207">
        <v>86.057000000000002</v>
      </c>
      <c r="M466" s="208">
        <v>1896.3</v>
      </c>
      <c r="N466" s="208">
        <v>3982.2</v>
      </c>
      <c r="O466" s="207">
        <v>75.680000000000007</v>
      </c>
      <c r="P466" s="208">
        <v>136.19</v>
      </c>
      <c r="Q466" s="207">
        <v>0.94259999999999999</v>
      </c>
      <c r="R466" s="17">
        <v>0.82889999999999997</v>
      </c>
    </row>
    <row r="467" spans="2:18" x14ac:dyDescent="0.3">
      <c r="B467" s="194">
        <v>44981</v>
      </c>
      <c r="C467" s="202">
        <v>84.765000000000001</v>
      </c>
      <c r="D467" s="203">
        <v>5.1429999999999998</v>
      </c>
      <c r="E467" s="204">
        <v>92.796999999999997</v>
      </c>
      <c r="F467" s="205">
        <v>4.5620000000000003</v>
      </c>
      <c r="G467" s="204">
        <v>97.114000000000004</v>
      </c>
      <c r="H467" s="205">
        <v>0.53400000000000003</v>
      </c>
      <c r="I467" s="204">
        <v>81.0546875</v>
      </c>
      <c r="J467" s="205">
        <v>3.968</v>
      </c>
      <c r="K467" s="206">
        <v>75.322999999999993</v>
      </c>
      <c r="L467" s="207">
        <v>85.894000000000005</v>
      </c>
      <c r="M467" s="208">
        <v>1890.5</v>
      </c>
      <c r="N467" s="208">
        <v>3970</v>
      </c>
      <c r="O467" s="207">
        <v>76.319999999999993</v>
      </c>
      <c r="P467" s="208">
        <v>136.47999999999999</v>
      </c>
      <c r="Q467" s="207">
        <v>0.94810000000000005</v>
      </c>
      <c r="R467" s="17">
        <v>0.83730000000000004</v>
      </c>
    </row>
    <row r="468" spans="2:18" x14ac:dyDescent="0.3">
      <c r="B468" s="194">
        <v>44980</v>
      </c>
      <c r="C468" s="202">
        <v>85.305999999999997</v>
      </c>
      <c r="D468" s="203">
        <v>5.0590000000000002</v>
      </c>
      <c r="E468" s="204">
        <v>93.265000000000001</v>
      </c>
      <c r="F468" s="205">
        <v>4.4489999999999998</v>
      </c>
      <c r="G468" s="204">
        <v>96.921000000000006</v>
      </c>
      <c r="H468" s="205">
        <v>0.55700000000000005</v>
      </c>
      <c r="I468" s="204">
        <v>81.4921875</v>
      </c>
      <c r="J468" s="205">
        <v>3.899</v>
      </c>
      <c r="K468" s="206">
        <v>75.728999999999999</v>
      </c>
      <c r="L468" s="207">
        <v>86.343000000000004</v>
      </c>
      <c r="M468" s="208">
        <v>1908.1</v>
      </c>
      <c r="N468" s="208">
        <v>4012.3</v>
      </c>
      <c r="O468" s="207">
        <v>75.39</v>
      </c>
      <c r="P468" s="208">
        <v>134.69999999999999</v>
      </c>
      <c r="Q468" s="207">
        <v>0.94379999999999997</v>
      </c>
      <c r="R468" s="17">
        <v>0.83240000000000003</v>
      </c>
    </row>
    <row r="469" spans="2:18" x14ac:dyDescent="0.3">
      <c r="B469" s="194">
        <v>44979</v>
      </c>
      <c r="C469" s="202">
        <v>85.04</v>
      </c>
      <c r="D469" s="203">
        <v>5.0979999999999999</v>
      </c>
      <c r="E469" s="204">
        <v>93.010999999999996</v>
      </c>
      <c r="F469" s="205">
        <v>4.508</v>
      </c>
      <c r="G469" s="204">
        <v>96.918999999999997</v>
      </c>
      <c r="H469" s="205">
        <v>0.55700000000000005</v>
      </c>
      <c r="I469" s="204">
        <v>81.2734375</v>
      </c>
      <c r="J469" s="205">
        <v>3.931</v>
      </c>
      <c r="K469" s="206">
        <v>75.668999999999997</v>
      </c>
      <c r="L469" s="207">
        <v>85.83</v>
      </c>
      <c r="M469" s="208">
        <v>1894.7</v>
      </c>
      <c r="N469" s="208">
        <v>3991.1</v>
      </c>
      <c r="O469" s="207">
        <v>73.95</v>
      </c>
      <c r="P469" s="208">
        <v>134.84</v>
      </c>
      <c r="Q469" s="207">
        <v>0.94299999999999995</v>
      </c>
      <c r="R469" s="17">
        <v>0.83009999999999995</v>
      </c>
    </row>
    <row r="470" spans="2:18" x14ac:dyDescent="0.3">
      <c r="B470" s="194">
        <v>44978</v>
      </c>
      <c r="C470" s="202">
        <v>84.7</v>
      </c>
      <c r="D470" s="203">
        <v>5.15</v>
      </c>
      <c r="E470" s="204">
        <v>92.891000000000005</v>
      </c>
      <c r="F470" s="205">
        <v>4.5350000000000001</v>
      </c>
      <c r="G470" s="204">
        <v>96.924999999999997</v>
      </c>
      <c r="H470" s="205">
        <v>0.55600000000000005</v>
      </c>
      <c r="I470" s="204">
        <v>81.0859375</v>
      </c>
      <c r="J470" s="205">
        <v>3.9590000000000001</v>
      </c>
      <c r="K470" s="206">
        <v>75.569999999999993</v>
      </c>
      <c r="L470" s="207">
        <v>85.802999999999997</v>
      </c>
      <c r="M470" s="208">
        <v>1888.2</v>
      </c>
      <c r="N470" s="208">
        <v>3997.3</v>
      </c>
      <c r="O470" s="207">
        <v>76.16</v>
      </c>
      <c r="P470" s="208">
        <v>135.01</v>
      </c>
      <c r="Q470" s="207">
        <v>0.93910000000000005</v>
      </c>
      <c r="R470" s="17">
        <v>0.8256</v>
      </c>
    </row>
    <row r="471" spans="2:18" x14ac:dyDescent="0.3">
      <c r="B471" s="194">
        <v>44974</v>
      </c>
      <c r="C471" s="202">
        <v>85.747</v>
      </c>
      <c r="D471" s="203">
        <v>4.9889999999999999</v>
      </c>
      <c r="E471" s="204">
        <v>93.599000000000004</v>
      </c>
      <c r="F471" s="205">
        <v>4.3650000000000002</v>
      </c>
      <c r="G471" s="204">
        <v>97.108000000000004</v>
      </c>
      <c r="H471" s="205">
        <v>0.53400000000000003</v>
      </c>
      <c r="I471" s="204">
        <v>82.0078125</v>
      </c>
      <c r="J471" s="205">
        <v>3.8180000000000001</v>
      </c>
      <c r="K471" s="206">
        <v>76.171999999999997</v>
      </c>
      <c r="L471" s="207">
        <v>87.025999999999996</v>
      </c>
      <c r="M471" s="208">
        <v>1946.4</v>
      </c>
      <c r="N471" s="208">
        <v>4079.1</v>
      </c>
      <c r="O471" s="207">
        <v>76.34</v>
      </c>
      <c r="P471" s="208">
        <v>134.15</v>
      </c>
      <c r="Q471" s="207">
        <v>0.93510000000000004</v>
      </c>
      <c r="R471" s="17">
        <v>0.83079999999999998</v>
      </c>
    </row>
    <row r="472" spans="2:18" x14ac:dyDescent="0.3">
      <c r="B472" s="194">
        <v>44973</v>
      </c>
      <c r="C472" s="202">
        <v>85.590999999999994</v>
      </c>
      <c r="D472" s="203">
        <v>5.0119999999999996</v>
      </c>
      <c r="E472" s="204">
        <v>93.492999999999995</v>
      </c>
      <c r="F472" s="205">
        <v>4.3899999999999997</v>
      </c>
      <c r="G472" s="204">
        <v>97.290999999999997</v>
      </c>
      <c r="H472" s="205">
        <v>0.51200000000000001</v>
      </c>
      <c r="I472" s="204">
        <v>81.703125</v>
      </c>
      <c r="J472" s="205">
        <v>3.8610000000000002</v>
      </c>
      <c r="K472" s="206">
        <v>76.268000000000001</v>
      </c>
      <c r="L472" s="207">
        <v>86.731999999999999</v>
      </c>
      <c r="M472" s="208">
        <v>1942.2</v>
      </c>
      <c r="N472" s="208">
        <v>4090.4</v>
      </c>
      <c r="O472" s="207">
        <v>78.489999999999995</v>
      </c>
      <c r="P472" s="208">
        <v>133.94</v>
      </c>
      <c r="Q472" s="207">
        <v>0.93689999999999996</v>
      </c>
      <c r="R472" s="17">
        <v>0.83379999999999999</v>
      </c>
    </row>
    <row r="473" spans="2:18" x14ac:dyDescent="0.3">
      <c r="B473" s="194">
        <v>44972</v>
      </c>
      <c r="C473" s="202">
        <v>86.037999999999997</v>
      </c>
      <c r="D473" s="203">
        <v>4.9420000000000002</v>
      </c>
      <c r="E473" s="204">
        <v>93.594999999999999</v>
      </c>
      <c r="F473" s="205">
        <v>4.3630000000000004</v>
      </c>
      <c r="G473" s="204">
        <v>97.417000000000002</v>
      </c>
      <c r="H473" s="205">
        <v>0.497</v>
      </c>
      <c r="I473" s="204">
        <v>82.0546875</v>
      </c>
      <c r="J473" s="205">
        <v>3.8069999999999999</v>
      </c>
      <c r="K473" s="206">
        <v>76.352000000000004</v>
      </c>
      <c r="L473" s="207">
        <v>86.736000000000004</v>
      </c>
      <c r="M473" s="208">
        <v>1961</v>
      </c>
      <c r="N473" s="208">
        <v>4147.6000000000004</v>
      </c>
      <c r="O473" s="207">
        <v>78.59</v>
      </c>
      <c r="P473" s="208">
        <v>134.16</v>
      </c>
      <c r="Q473" s="207">
        <v>0.93559999999999999</v>
      </c>
      <c r="R473" s="17">
        <v>0.83120000000000005</v>
      </c>
    </row>
    <row r="474" spans="2:18" x14ac:dyDescent="0.3">
      <c r="B474" s="194">
        <v>44971</v>
      </c>
      <c r="C474" s="202">
        <v>86.460999999999999</v>
      </c>
      <c r="D474" s="203">
        <v>4.8780000000000001</v>
      </c>
      <c r="E474" s="204">
        <v>93.769000000000005</v>
      </c>
      <c r="F474" s="205">
        <v>4.32</v>
      </c>
      <c r="G474" s="204">
        <v>97.459000000000003</v>
      </c>
      <c r="H474" s="205">
        <v>0.49199999999999999</v>
      </c>
      <c r="I474" s="204">
        <v>82.4453125</v>
      </c>
      <c r="J474" s="205">
        <v>3.7469999999999999</v>
      </c>
      <c r="K474" s="206">
        <v>76.108000000000004</v>
      </c>
      <c r="L474" s="207">
        <v>87.486999999999995</v>
      </c>
      <c r="M474" s="208">
        <v>1939.9</v>
      </c>
      <c r="N474" s="208">
        <v>4136.1000000000004</v>
      </c>
      <c r="O474" s="207">
        <v>79.06</v>
      </c>
      <c r="P474" s="208">
        <v>133.16</v>
      </c>
      <c r="Q474" s="207">
        <v>0.93130000000000002</v>
      </c>
      <c r="R474" s="17">
        <v>0.82150000000000001</v>
      </c>
    </row>
    <row r="475" spans="2:18" x14ac:dyDescent="0.3">
      <c r="B475" s="194">
        <v>44970</v>
      </c>
      <c r="C475" s="202">
        <v>86.662000000000006</v>
      </c>
      <c r="D475" s="203">
        <v>4.8470000000000004</v>
      </c>
      <c r="E475" s="204">
        <v>94.084999999999994</v>
      </c>
      <c r="F475" s="205">
        <v>4.2450000000000001</v>
      </c>
      <c r="G475" s="204">
        <v>97.338999999999999</v>
      </c>
      <c r="H475" s="205">
        <v>0.50600000000000001</v>
      </c>
      <c r="I475" s="204">
        <v>82.7578125</v>
      </c>
      <c r="J475" s="205">
        <v>3.7</v>
      </c>
      <c r="K475" s="206">
        <v>76.882999999999996</v>
      </c>
      <c r="L475" s="207">
        <v>87.864000000000004</v>
      </c>
      <c r="M475" s="208">
        <v>1941.1</v>
      </c>
      <c r="N475" s="208">
        <v>4137.3</v>
      </c>
      <c r="O475" s="207">
        <v>80.14</v>
      </c>
      <c r="P475" s="208">
        <v>132.41999999999999</v>
      </c>
      <c r="Q475" s="207">
        <v>0.93259999999999998</v>
      </c>
      <c r="R475" s="17">
        <v>0.82379999999999998</v>
      </c>
    </row>
    <row r="476" spans="2:18" x14ac:dyDescent="0.3">
      <c r="B476" s="194">
        <v>44967</v>
      </c>
      <c r="C476" s="202">
        <v>86.555000000000007</v>
      </c>
      <c r="D476" s="203">
        <v>4.8620000000000001</v>
      </c>
      <c r="E476" s="204">
        <v>94.075000000000003</v>
      </c>
      <c r="F476" s="205">
        <v>4.2469999999999999</v>
      </c>
      <c r="G476" s="204">
        <v>97.161000000000001</v>
      </c>
      <c r="H476" s="205">
        <v>0.52700000000000002</v>
      </c>
      <c r="I476" s="204">
        <v>82.5234375</v>
      </c>
      <c r="J476" s="205">
        <v>3.734</v>
      </c>
      <c r="K476" s="206">
        <v>76.933000000000007</v>
      </c>
      <c r="L476" s="207">
        <v>87.594999999999999</v>
      </c>
      <c r="M476" s="208">
        <v>1918.8</v>
      </c>
      <c r="N476" s="208">
        <v>4090.5</v>
      </c>
      <c r="O476" s="207">
        <v>79.72</v>
      </c>
      <c r="P476" s="208">
        <v>131.36000000000001</v>
      </c>
      <c r="Q476" s="207">
        <v>0.9365</v>
      </c>
      <c r="R476" s="17">
        <v>0.82909999999999995</v>
      </c>
    </row>
    <row r="477" spans="2:18" x14ac:dyDescent="0.3">
      <c r="B477" s="194">
        <v>44966</v>
      </c>
      <c r="C477" s="202">
        <v>87.2</v>
      </c>
      <c r="D477" s="203">
        <v>4.7649999999999997</v>
      </c>
      <c r="E477" s="204">
        <v>94.343999999999994</v>
      </c>
      <c r="F477" s="205">
        <v>4.1829999999999998</v>
      </c>
      <c r="G477" s="204">
        <v>97.43</v>
      </c>
      <c r="H477" s="205">
        <v>0.495</v>
      </c>
      <c r="I477" s="204">
        <v>83.0078125</v>
      </c>
      <c r="J477" s="205">
        <v>3.66</v>
      </c>
      <c r="K477" s="206">
        <v>77.593999999999994</v>
      </c>
      <c r="L477" s="207">
        <v>88.262</v>
      </c>
      <c r="M477" s="208">
        <v>1915.3</v>
      </c>
      <c r="N477" s="208">
        <v>4081.5</v>
      </c>
      <c r="O477" s="207">
        <v>78.06</v>
      </c>
      <c r="P477" s="208">
        <v>131.59</v>
      </c>
      <c r="Q477" s="207">
        <v>0.93110000000000004</v>
      </c>
      <c r="R477" s="17">
        <v>0.82499999999999996</v>
      </c>
    </row>
    <row r="478" spans="2:18" x14ac:dyDescent="0.3">
      <c r="B478" s="194">
        <v>44965</v>
      </c>
      <c r="C478" s="202">
        <v>87.876000000000005</v>
      </c>
      <c r="D478" s="203">
        <v>4.6630000000000003</v>
      </c>
      <c r="E478" s="204">
        <v>94.561000000000007</v>
      </c>
      <c r="F478" s="205">
        <v>4.13</v>
      </c>
      <c r="G478" s="204">
        <v>97.522000000000006</v>
      </c>
      <c r="H478" s="205">
        <v>0.48399999999999999</v>
      </c>
      <c r="I478" s="204">
        <v>83.4453125</v>
      </c>
      <c r="J478" s="205">
        <v>3.5939999999999999</v>
      </c>
      <c r="K478" s="206">
        <v>77.453999999999994</v>
      </c>
      <c r="L478" s="207">
        <v>87.5</v>
      </c>
      <c r="M478" s="208">
        <v>1942.6</v>
      </c>
      <c r="N478" s="208">
        <v>4117.8999999999996</v>
      </c>
      <c r="O478" s="207">
        <v>78.47</v>
      </c>
      <c r="P478" s="208">
        <v>131.4</v>
      </c>
      <c r="Q478" s="207">
        <v>0.9335</v>
      </c>
      <c r="R478" s="17">
        <v>0.82840000000000003</v>
      </c>
    </row>
    <row r="479" spans="2:18" x14ac:dyDescent="0.3">
      <c r="B479" s="194">
        <v>44964</v>
      </c>
      <c r="C479" s="202">
        <v>87.694000000000003</v>
      </c>
      <c r="D479" s="203">
        <v>4.6900000000000004</v>
      </c>
      <c r="E479" s="204">
        <v>94.491</v>
      </c>
      <c r="F479" s="205">
        <v>4.1459999999999999</v>
      </c>
      <c r="G479" s="204">
        <v>97.539000000000001</v>
      </c>
      <c r="H479" s="205">
        <v>0.48199999999999998</v>
      </c>
      <c r="I479" s="204">
        <v>83.015625</v>
      </c>
      <c r="J479" s="205">
        <v>3.657</v>
      </c>
      <c r="K479" s="206">
        <v>77.411000000000001</v>
      </c>
      <c r="L479" s="207">
        <v>87.539000000000001</v>
      </c>
      <c r="M479" s="208">
        <v>1972.6</v>
      </c>
      <c r="N479" s="208">
        <v>4164</v>
      </c>
      <c r="O479" s="207">
        <v>77.14</v>
      </c>
      <c r="P479" s="208">
        <v>131.07</v>
      </c>
      <c r="Q479" s="207">
        <v>0.93230000000000002</v>
      </c>
      <c r="R479" s="17">
        <v>0.83</v>
      </c>
    </row>
    <row r="480" spans="2:18" x14ac:dyDescent="0.3">
      <c r="B480" s="194">
        <v>44963</v>
      </c>
      <c r="C480" s="202">
        <v>88.007999999999996</v>
      </c>
      <c r="D480" s="203">
        <v>4.6429999999999998</v>
      </c>
      <c r="E480" s="204">
        <v>94.503</v>
      </c>
      <c r="F480" s="205">
        <v>4.1420000000000003</v>
      </c>
      <c r="G480" s="204">
        <v>97.614999999999995</v>
      </c>
      <c r="H480" s="205">
        <v>0.47299999999999998</v>
      </c>
      <c r="I480" s="204">
        <v>83.2265625</v>
      </c>
      <c r="J480" s="205">
        <v>3.625</v>
      </c>
      <c r="K480" s="206">
        <v>77.881</v>
      </c>
      <c r="L480" s="207">
        <v>88.078000000000003</v>
      </c>
      <c r="M480" s="208">
        <v>1957.7</v>
      </c>
      <c r="N480" s="208">
        <v>4111.1000000000004</v>
      </c>
      <c r="O480" s="207">
        <v>74.11</v>
      </c>
      <c r="P480" s="208">
        <v>132.66</v>
      </c>
      <c r="Q480" s="207">
        <v>0.93230000000000002</v>
      </c>
      <c r="R480" s="17">
        <v>0.83199999999999996</v>
      </c>
    </row>
    <row r="481" spans="2:18" x14ac:dyDescent="0.3">
      <c r="B481" s="194">
        <v>44960</v>
      </c>
      <c r="C481" s="202">
        <v>88.784999999999997</v>
      </c>
      <c r="D481" s="203">
        <v>4.5279999999999996</v>
      </c>
      <c r="E481" s="204">
        <v>95.132999999999996</v>
      </c>
      <c r="F481" s="205">
        <v>3.9950000000000001</v>
      </c>
      <c r="G481" s="204">
        <v>97.852999999999994</v>
      </c>
      <c r="H481" s="205">
        <v>0.44500000000000001</v>
      </c>
      <c r="I481" s="204">
        <v>84.0625</v>
      </c>
      <c r="J481" s="205">
        <v>3.5009999999999999</v>
      </c>
      <c r="K481" s="206">
        <v>79.126999999999995</v>
      </c>
      <c r="L481" s="207">
        <v>89.040999999999997</v>
      </c>
      <c r="M481" s="208">
        <v>1985.5</v>
      </c>
      <c r="N481" s="208">
        <v>4136.5</v>
      </c>
      <c r="O481" s="207">
        <v>73.39</v>
      </c>
      <c r="P481" s="208">
        <v>131.19</v>
      </c>
      <c r="Q481" s="207">
        <v>0.9264</v>
      </c>
      <c r="R481" s="17">
        <v>0.82950000000000002</v>
      </c>
    </row>
    <row r="482" spans="2:18" x14ac:dyDescent="0.3">
      <c r="B482" s="194">
        <v>44959</v>
      </c>
      <c r="C482" s="202">
        <v>89.744</v>
      </c>
      <c r="D482" s="203">
        <v>4.3890000000000002</v>
      </c>
      <c r="E482" s="204">
        <v>95.879000000000005</v>
      </c>
      <c r="F482" s="205">
        <v>3.823</v>
      </c>
      <c r="G482" s="204">
        <v>97.552000000000007</v>
      </c>
      <c r="H482" s="205">
        <v>0.48</v>
      </c>
      <c r="I482" s="204">
        <v>85</v>
      </c>
      <c r="J482" s="205">
        <v>3.3620000000000001</v>
      </c>
      <c r="K482" s="206">
        <v>79.436000000000007</v>
      </c>
      <c r="L482" s="207">
        <v>89.994</v>
      </c>
      <c r="M482" s="208">
        <v>2001.2</v>
      </c>
      <c r="N482" s="208">
        <v>4179.8</v>
      </c>
      <c r="O482" s="207">
        <v>75.88</v>
      </c>
      <c r="P482" s="208">
        <v>128.68</v>
      </c>
      <c r="Q482" s="207">
        <v>0.91659999999999997</v>
      </c>
      <c r="R482" s="17">
        <v>0.81799999999999995</v>
      </c>
    </row>
    <row r="483" spans="2:18" x14ac:dyDescent="0.3">
      <c r="B483" s="194">
        <v>44958</v>
      </c>
      <c r="C483" s="202">
        <v>89.534000000000006</v>
      </c>
      <c r="D483" s="203">
        <v>4.4180000000000001</v>
      </c>
      <c r="E483" s="204">
        <v>95.712999999999994</v>
      </c>
      <c r="F483" s="205">
        <v>3.86</v>
      </c>
      <c r="G483" s="204">
        <v>97.483000000000004</v>
      </c>
      <c r="H483" s="205">
        <v>0.48799999999999999</v>
      </c>
      <c r="I483" s="204">
        <v>84.828125</v>
      </c>
      <c r="J483" s="205">
        <v>3.387</v>
      </c>
      <c r="K483" s="206">
        <v>77.471000000000004</v>
      </c>
      <c r="L483" s="207">
        <v>87.081999999999994</v>
      </c>
      <c r="M483" s="208">
        <v>1960.8</v>
      </c>
      <c r="N483" s="208">
        <v>4119.2</v>
      </c>
      <c r="O483" s="207">
        <v>76.41</v>
      </c>
      <c r="P483" s="208">
        <v>128.97999999999999</v>
      </c>
      <c r="Q483" s="207">
        <v>0.90990000000000004</v>
      </c>
      <c r="R483" s="203">
        <v>0.80800000000000005</v>
      </c>
    </row>
    <row r="484" spans="2:18" x14ac:dyDescent="0.3">
      <c r="B484" s="194">
        <v>44957</v>
      </c>
      <c r="C484" s="202">
        <v>88.820999999999998</v>
      </c>
      <c r="D484" s="203">
        <v>4.5209999999999999</v>
      </c>
      <c r="E484" s="204">
        <v>95.146000000000001</v>
      </c>
      <c r="F484" s="205">
        <v>3.9889999999999999</v>
      </c>
      <c r="G484" s="204">
        <v>97.210999999999999</v>
      </c>
      <c r="H484" s="205">
        <v>0.52</v>
      </c>
      <c r="I484" s="204">
        <v>84.2109375</v>
      </c>
      <c r="J484" s="205">
        <v>3.476</v>
      </c>
      <c r="K484" s="206">
        <v>77.292000000000002</v>
      </c>
      <c r="L484" s="207">
        <v>87.116</v>
      </c>
      <c r="M484" s="208">
        <v>1931.9</v>
      </c>
      <c r="N484" s="208">
        <v>4076.6</v>
      </c>
      <c r="O484" s="207">
        <v>78.87</v>
      </c>
      <c r="P484" s="208">
        <v>130.09</v>
      </c>
      <c r="Q484" s="207">
        <v>0.92049999999999998</v>
      </c>
      <c r="R484" s="203">
        <v>0.81169999999999998</v>
      </c>
    </row>
    <row r="485" spans="2:18" x14ac:dyDescent="0.3">
      <c r="B485" s="194">
        <v>44956</v>
      </c>
      <c r="C485" s="202">
        <v>88.421999999999997</v>
      </c>
      <c r="D485" s="203">
        <v>4.5789999999999997</v>
      </c>
      <c r="E485" s="204">
        <v>95.11</v>
      </c>
      <c r="F485" s="205">
        <v>3.9969999999999999</v>
      </c>
      <c r="G485" s="204">
        <v>97.516000000000005</v>
      </c>
      <c r="H485" s="205">
        <v>0.48399999999999999</v>
      </c>
      <c r="I485" s="204">
        <v>84.0078125</v>
      </c>
      <c r="J485" s="205">
        <v>3.5049999999999999</v>
      </c>
      <c r="K485" s="206">
        <v>77.262</v>
      </c>
      <c r="L485" s="207">
        <v>86.805999999999997</v>
      </c>
      <c r="M485" s="208">
        <v>1885.7</v>
      </c>
      <c r="N485" s="208">
        <v>4017.8</v>
      </c>
      <c r="O485" s="207">
        <v>77.900000000000006</v>
      </c>
      <c r="P485" s="208">
        <v>130.38999999999999</v>
      </c>
      <c r="Q485" s="207">
        <v>0.92159999999999997</v>
      </c>
      <c r="R485" s="203">
        <v>0.80959999999999999</v>
      </c>
    </row>
    <row r="486" spans="2:18" x14ac:dyDescent="0.3">
      <c r="B486" s="194">
        <v>44953</v>
      </c>
      <c r="C486" s="202">
        <v>88.781999999999996</v>
      </c>
      <c r="D486" s="203">
        <v>4.5259999999999998</v>
      </c>
      <c r="E486" s="204">
        <v>95.352000000000004</v>
      </c>
      <c r="F486" s="205">
        <v>3.9409999999999998</v>
      </c>
      <c r="G486" s="204">
        <v>97.480999999999995</v>
      </c>
      <c r="H486" s="205">
        <v>0.48799999999999999</v>
      </c>
      <c r="I486" s="204">
        <v>84.2578125</v>
      </c>
      <c r="J486" s="205">
        <v>3.468</v>
      </c>
      <c r="K486" s="206">
        <v>77.349000000000004</v>
      </c>
      <c r="L486" s="207">
        <v>87.539000000000001</v>
      </c>
      <c r="M486" s="208">
        <v>1911.5</v>
      </c>
      <c r="N486" s="208">
        <v>4070.6</v>
      </c>
      <c r="O486" s="207">
        <v>79.680000000000007</v>
      </c>
      <c r="P486" s="208">
        <v>129.88</v>
      </c>
      <c r="Q486" s="207">
        <v>0.92020000000000002</v>
      </c>
      <c r="R486" s="203">
        <v>0.80759999999999998</v>
      </c>
    </row>
    <row r="487" spans="2:18" x14ac:dyDescent="0.3">
      <c r="B487" s="194">
        <v>44952</v>
      </c>
      <c r="C487" s="202">
        <v>88.992999999999995</v>
      </c>
      <c r="D487" s="203">
        <v>4.4950000000000001</v>
      </c>
      <c r="E487" s="204">
        <v>95.543000000000006</v>
      </c>
      <c r="F487" s="205">
        <v>3.8969999999999998</v>
      </c>
      <c r="G487" s="204">
        <v>98.114000000000004</v>
      </c>
      <c r="H487" s="205">
        <v>0.41399999999999998</v>
      </c>
      <c r="I487" s="204">
        <v>84.2890625</v>
      </c>
      <c r="J487" s="205">
        <v>3.4609999999999999</v>
      </c>
      <c r="K487" s="206">
        <v>77.376999999999995</v>
      </c>
      <c r="L487" s="207">
        <v>87.991</v>
      </c>
      <c r="M487" s="208">
        <v>1903.1</v>
      </c>
      <c r="N487" s="208">
        <v>4060.4</v>
      </c>
      <c r="O487" s="207">
        <v>81.010000000000005</v>
      </c>
      <c r="P487" s="208">
        <v>130.22</v>
      </c>
      <c r="Q487" s="207">
        <v>0.91810000000000003</v>
      </c>
      <c r="R487" s="203">
        <v>0.80589999999999995</v>
      </c>
    </row>
    <row r="488" spans="2:18" x14ac:dyDescent="0.3">
      <c r="B488" s="194">
        <v>44951</v>
      </c>
      <c r="C488" s="202">
        <v>89.42</v>
      </c>
      <c r="D488" s="203">
        <v>4.4320000000000004</v>
      </c>
      <c r="E488" s="204">
        <v>95.686000000000007</v>
      </c>
      <c r="F488" s="205">
        <v>3.863</v>
      </c>
      <c r="G488" s="204">
        <v>98.391000000000005</v>
      </c>
      <c r="H488" s="205">
        <v>0.38200000000000001</v>
      </c>
      <c r="I488" s="204">
        <v>84.6953125</v>
      </c>
      <c r="J488" s="205">
        <v>3.4020000000000001</v>
      </c>
      <c r="K488" s="206">
        <v>77.846000000000004</v>
      </c>
      <c r="L488" s="207">
        <v>88.614000000000004</v>
      </c>
      <c r="M488" s="208">
        <v>1890.3</v>
      </c>
      <c r="N488" s="208">
        <v>4016.2</v>
      </c>
      <c r="O488" s="207">
        <v>80.150000000000006</v>
      </c>
      <c r="P488" s="208">
        <v>129.59</v>
      </c>
      <c r="Q488" s="207">
        <v>0.91610000000000003</v>
      </c>
      <c r="R488" s="203">
        <v>0.80630000000000002</v>
      </c>
    </row>
    <row r="489" spans="2:18" x14ac:dyDescent="0.3">
      <c r="B489" s="194">
        <v>44950</v>
      </c>
      <c r="C489" s="202">
        <v>89.254999999999995</v>
      </c>
      <c r="D489" s="203">
        <v>4.4560000000000004</v>
      </c>
      <c r="E489" s="204">
        <v>95.576999999999998</v>
      </c>
      <c r="F489" s="205">
        <v>3.887</v>
      </c>
      <c r="G489" s="204">
        <v>98.679000000000002</v>
      </c>
      <c r="H489" s="205">
        <v>0.34899999999999998</v>
      </c>
      <c r="I489" s="204">
        <v>84.59375</v>
      </c>
      <c r="J489" s="205">
        <v>3.4159999999999999</v>
      </c>
      <c r="K489" s="206">
        <v>77.623000000000005</v>
      </c>
      <c r="L489" s="207">
        <v>88.858999999999995</v>
      </c>
      <c r="M489" s="208">
        <v>1885.6</v>
      </c>
      <c r="N489" s="208">
        <v>4017</v>
      </c>
      <c r="O489" s="207">
        <v>80.13</v>
      </c>
      <c r="P489" s="208">
        <v>130.16999999999999</v>
      </c>
      <c r="Q489" s="207">
        <v>0.91849999999999998</v>
      </c>
      <c r="R489" s="203">
        <v>0.81079999999999997</v>
      </c>
    </row>
    <row r="490" spans="2:18" x14ac:dyDescent="0.3">
      <c r="B490" s="194">
        <v>44949</v>
      </c>
      <c r="C490" s="202">
        <v>88.873999999999995</v>
      </c>
      <c r="D490" s="203">
        <v>4.51</v>
      </c>
      <c r="E490" s="204">
        <v>95.477000000000004</v>
      </c>
      <c r="F490" s="205">
        <v>3.91</v>
      </c>
      <c r="G490" s="204">
        <v>98.817999999999998</v>
      </c>
      <c r="H490" s="205">
        <v>0.33300000000000002</v>
      </c>
      <c r="I490" s="204">
        <v>84.1640625</v>
      </c>
      <c r="J490" s="205">
        <v>3.4780000000000002</v>
      </c>
      <c r="K490" s="206">
        <v>77.072999999999993</v>
      </c>
      <c r="L490" s="207">
        <v>88.028999999999996</v>
      </c>
      <c r="M490" s="208">
        <v>1890.8</v>
      </c>
      <c r="N490" s="208">
        <v>4019.8</v>
      </c>
      <c r="O490" s="207">
        <v>81.62</v>
      </c>
      <c r="P490" s="208">
        <v>130.66999999999999</v>
      </c>
      <c r="Q490" s="207">
        <v>0.91979999999999995</v>
      </c>
      <c r="R490" s="203">
        <v>0.80789999999999995</v>
      </c>
    </row>
    <row r="491" spans="2:18" x14ac:dyDescent="0.3">
      <c r="B491" s="194">
        <v>44946</v>
      </c>
      <c r="C491" s="202">
        <v>88.879000000000005</v>
      </c>
      <c r="D491" s="203">
        <v>4.5090000000000003</v>
      </c>
      <c r="E491" s="204">
        <v>95.647000000000006</v>
      </c>
      <c r="F491" s="205">
        <v>3.87</v>
      </c>
      <c r="G491" s="204">
        <v>98.441999999999993</v>
      </c>
      <c r="H491" s="205">
        <v>0.376</v>
      </c>
      <c r="I491" s="204">
        <v>84.359375</v>
      </c>
      <c r="J491" s="205">
        <v>3.4489999999999998</v>
      </c>
      <c r="K491" s="206">
        <v>76.971000000000004</v>
      </c>
      <c r="L491" s="207">
        <v>88.292000000000002</v>
      </c>
      <c r="M491" s="208">
        <v>1867.3</v>
      </c>
      <c r="N491" s="208">
        <v>3972.6</v>
      </c>
      <c r="O491" s="207">
        <v>81.31</v>
      </c>
      <c r="P491" s="208">
        <v>129.6</v>
      </c>
      <c r="Q491" s="207">
        <v>0.92110000000000003</v>
      </c>
      <c r="R491" s="203">
        <v>0.80669999999999997</v>
      </c>
    </row>
    <row r="492" spans="2:18" x14ac:dyDescent="0.3">
      <c r="B492" s="194">
        <v>44945</v>
      </c>
      <c r="C492" s="202">
        <v>89.578999999999994</v>
      </c>
      <c r="D492" s="203">
        <v>4.4080000000000004</v>
      </c>
      <c r="E492" s="204">
        <v>95.974000000000004</v>
      </c>
      <c r="F492" s="205">
        <v>3.7949999999999999</v>
      </c>
      <c r="G492" s="204">
        <v>97.783000000000001</v>
      </c>
      <c r="H492" s="205">
        <v>0.45200000000000001</v>
      </c>
      <c r="I492" s="204">
        <v>84.9609375</v>
      </c>
      <c r="J492" s="205">
        <v>3.36</v>
      </c>
      <c r="K492" s="206">
        <v>77.602000000000004</v>
      </c>
      <c r="L492" s="207">
        <v>89.897000000000006</v>
      </c>
      <c r="M492" s="208">
        <v>1836.3</v>
      </c>
      <c r="N492" s="208">
        <v>3898.9</v>
      </c>
      <c r="O492" s="207">
        <v>80.33</v>
      </c>
      <c r="P492" s="208">
        <v>128.43</v>
      </c>
      <c r="Q492" s="207">
        <v>0.92310000000000003</v>
      </c>
      <c r="R492" s="203">
        <v>0.80710000000000004</v>
      </c>
    </row>
    <row r="493" spans="2:18" x14ac:dyDescent="0.3">
      <c r="B493" s="194">
        <v>44944</v>
      </c>
      <c r="C493" s="202">
        <v>89.715999999999994</v>
      </c>
      <c r="D493" s="203">
        <v>4.3869999999999996</v>
      </c>
      <c r="E493" s="204">
        <v>95.959000000000003</v>
      </c>
      <c r="F493" s="205">
        <v>3.7970000000000002</v>
      </c>
      <c r="G493" s="204">
        <v>97.456000000000003</v>
      </c>
      <c r="H493" s="205">
        <v>0.49</v>
      </c>
      <c r="I493" s="204">
        <v>85.1171875</v>
      </c>
      <c r="J493" s="205">
        <v>3.3370000000000002</v>
      </c>
      <c r="K493" s="206">
        <v>77.34</v>
      </c>
      <c r="L493" s="207">
        <v>90.012</v>
      </c>
      <c r="M493" s="208">
        <v>1854.4</v>
      </c>
      <c r="N493" s="208">
        <v>3928.9</v>
      </c>
      <c r="O493" s="207">
        <v>79.48</v>
      </c>
      <c r="P493" s="208">
        <v>128.9</v>
      </c>
      <c r="Q493" s="207">
        <v>0.9264</v>
      </c>
      <c r="R493" s="203">
        <v>0.80979999999999996</v>
      </c>
    </row>
    <row r="494" spans="2:18" x14ac:dyDescent="0.3">
      <c r="B494" s="194">
        <v>44943</v>
      </c>
      <c r="C494" s="202">
        <v>88.558999999999997</v>
      </c>
      <c r="D494" s="203">
        <v>4.5540000000000003</v>
      </c>
      <c r="E494" s="204">
        <v>95.391999999999996</v>
      </c>
      <c r="F494" s="205">
        <v>3.9260000000000002</v>
      </c>
      <c r="G494" s="204">
        <v>96.716999999999999</v>
      </c>
      <c r="H494" s="205">
        <v>0.57699999999999996</v>
      </c>
      <c r="I494" s="204">
        <v>83.859375</v>
      </c>
      <c r="J494" s="205">
        <v>3.5190000000000001</v>
      </c>
      <c r="K494" s="206">
        <v>77.281999999999996</v>
      </c>
      <c r="L494" s="207">
        <v>89.010999999999996</v>
      </c>
      <c r="M494" s="208">
        <v>1884.3</v>
      </c>
      <c r="N494" s="208">
        <v>3991</v>
      </c>
      <c r="O494" s="207">
        <v>80.180000000000007</v>
      </c>
      <c r="P494" s="208">
        <v>128.12</v>
      </c>
      <c r="Q494" s="207">
        <v>0.92689999999999995</v>
      </c>
      <c r="R494" s="203">
        <v>0.81389999999999996</v>
      </c>
    </row>
    <row r="495" spans="2:18" x14ac:dyDescent="0.3">
      <c r="B495" s="194">
        <v>44939</v>
      </c>
      <c r="C495" s="202">
        <v>88.878</v>
      </c>
      <c r="D495" s="203">
        <v>4.5069999999999997</v>
      </c>
      <c r="E495" s="204">
        <v>95.41</v>
      </c>
      <c r="F495" s="205">
        <v>3.9209999999999998</v>
      </c>
      <c r="G495" s="204">
        <v>96.656000000000006</v>
      </c>
      <c r="H495" s="205">
        <v>0.58399999999999996</v>
      </c>
      <c r="I495" s="204">
        <v>84.1640625</v>
      </c>
      <c r="J495" s="205">
        <v>3.4740000000000002</v>
      </c>
      <c r="K495" s="206">
        <v>76.992999999999995</v>
      </c>
      <c r="L495" s="207">
        <v>88.149000000000001</v>
      </c>
      <c r="M495" s="208">
        <v>1887</v>
      </c>
      <c r="N495" s="208">
        <v>3999.1</v>
      </c>
      <c r="O495" s="207">
        <v>79.86</v>
      </c>
      <c r="P495" s="208">
        <v>127.87</v>
      </c>
      <c r="Q495" s="207">
        <v>0.92330000000000001</v>
      </c>
      <c r="R495" s="203">
        <v>0.81779999999999997</v>
      </c>
    </row>
    <row r="496" spans="2:18" x14ac:dyDescent="0.3">
      <c r="B496" s="194">
        <v>44938</v>
      </c>
      <c r="C496" s="202">
        <v>89.21</v>
      </c>
      <c r="D496" s="203">
        <v>4.4580000000000002</v>
      </c>
      <c r="E496" s="204">
        <v>95.704999999999998</v>
      </c>
      <c r="F496" s="205">
        <v>3.8530000000000002</v>
      </c>
      <c r="G496" s="204">
        <v>96.728999999999999</v>
      </c>
      <c r="H496" s="205">
        <v>0.57499999999999996</v>
      </c>
      <c r="I496" s="204">
        <v>84.5703125</v>
      </c>
      <c r="J496" s="205">
        <v>3.4119999999999999</v>
      </c>
      <c r="K496" s="206">
        <v>77.186000000000007</v>
      </c>
      <c r="L496" s="207">
        <v>88.230999999999995</v>
      </c>
      <c r="M496" s="208">
        <v>1876.1</v>
      </c>
      <c r="N496" s="208">
        <v>3983.2</v>
      </c>
      <c r="O496" s="207">
        <v>78.39</v>
      </c>
      <c r="P496" s="208">
        <v>129.25</v>
      </c>
      <c r="Q496" s="207">
        <v>0.9214</v>
      </c>
      <c r="R496" s="203">
        <v>0.81899999999999995</v>
      </c>
    </row>
    <row r="497" spans="2:18" x14ac:dyDescent="0.3">
      <c r="B497" s="194">
        <v>44937</v>
      </c>
      <c r="C497" s="202">
        <v>88.551000000000002</v>
      </c>
      <c r="D497" s="203">
        <v>4.5519999999999996</v>
      </c>
      <c r="E497" s="204">
        <v>95.289000000000001</v>
      </c>
      <c r="F497" s="205">
        <v>3.9460000000000002</v>
      </c>
      <c r="G497" s="204">
        <v>97.331000000000003</v>
      </c>
      <c r="H497" s="205">
        <v>0.504</v>
      </c>
      <c r="I497" s="204">
        <v>83.8671875</v>
      </c>
      <c r="J497" s="205">
        <v>3.5139999999999998</v>
      </c>
      <c r="K497" s="206">
        <v>76.683999999999997</v>
      </c>
      <c r="L497" s="207">
        <v>87.96</v>
      </c>
      <c r="M497" s="208">
        <v>1844.1</v>
      </c>
      <c r="N497" s="208">
        <v>3969.6</v>
      </c>
      <c r="O497" s="207">
        <v>77.41</v>
      </c>
      <c r="P497" s="208">
        <v>132.44999999999999</v>
      </c>
      <c r="Q497" s="207">
        <v>0.92959999999999998</v>
      </c>
      <c r="R497" s="203">
        <v>0.82330000000000003</v>
      </c>
    </row>
    <row r="498" spans="2:18" x14ac:dyDescent="0.3">
      <c r="B498" s="194">
        <v>44936</v>
      </c>
      <c r="C498" s="202">
        <v>87.828000000000003</v>
      </c>
      <c r="D498" s="203">
        <v>4.6580000000000004</v>
      </c>
      <c r="E498" s="204">
        <v>94.611000000000004</v>
      </c>
      <c r="F498" s="205">
        <v>4.101</v>
      </c>
      <c r="G498" s="204">
        <v>97.313000000000002</v>
      </c>
      <c r="H498" s="205">
        <v>0.50600000000000001</v>
      </c>
      <c r="I498" s="204">
        <v>83.3203125</v>
      </c>
      <c r="J498" s="205">
        <v>3.593</v>
      </c>
      <c r="K498" s="206">
        <v>75.736999999999995</v>
      </c>
      <c r="L498" s="207">
        <v>86.591999999999999</v>
      </c>
      <c r="M498" s="208">
        <v>1822.7</v>
      </c>
      <c r="N498" s="208">
        <v>3919.3</v>
      </c>
      <c r="O498" s="207">
        <v>75.12</v>
      </c>
      <c r="P498" s="208">
        <v>132.26</v>
      </c>
      <c r="Q498" s="207">
        <v>0.93169999999999997</v>
      </c>
      <c r="R498" s="203">
        <v>0.82279999999999998</v>
      </c>
    </row>
    <row r="499" spans="2:18" x14ac:dyDescent="0.3">
      <c r="B499" s="194">
        <v>44935</v>
      </c>
      <c r="C499" s="202">
        <v>88.231999999999999</v>
      </c>
      <c r="D499" s="203">
        <v>4.5979999999999999</v>
      </c>
      <c r="E499" s="204">
        <v>94.698999999999998</v>
      </c>
      <c r="F499" s="205">
        <v>4.08</v>
      </c>
      <c r="G499" s="204">
        <v>97.691000000000003</v>
      </c>
      <c r="H499" s="205">
        <v>0.46200000000000002</v>
      </c>
      <c r="I499" s="204">
        <v>83.8828125</v>
      </c>
      <c r="J499" s="205">
        <v>3.51</v>
      </c>
      <c r="K499" s="206">
        <v>75.938000000000002</v>
      </c>
      <c r="L499" s="207">
        <v>86.828000000000003</v>
      </c>
      <c r="M499" s="208">
        <v>1795.9</v>
      </c>
      <c r="N499" s="208">
        <v>3892.1</v>
      </c>
      <c r="O499" s="207">
        <v>74.63</v>
      </c>
      <c r="P499" s="208">
        <v>131.88</v>
      </c>
      <c r="Q499" s="207">
        <v>0.93189999999999995</v>
      </c>
      <c r="R499" s="203">
        <v>0.82079999999999997</v>
      </c>
    </row>
    <row r="500" spans="2:18" x14ac:dyDescent="0.3">
      <c r="B500" s="194">
        <v>44932</v>
      </c>
      <c r="C500" s="202">
        <v>87.885000000000005</v>
      </c>
      <c r="D500" s="203">
        <v>4.6479999999999997</v>
      </c>
      <c r="E500" s="204">
        <v>94.555999999999997</v>
      </c>
      <c r="F500" s="205">
        <v>4.1130000000000004</v>
      </c>
      <c r="G500" s="204">
        <v>97.69</v>
      </c>
      <c r="H500" s="205">
        <v>0.46200000000000002</v>
      </c>
      <c r="I500" s="204">
        <v>83.7109375</v>
      </c>
      <c r="J500" s="205">
        <v>3.5350000000000001</v>
      </c>
      <c r="K500" s="206">
        <v>76.266000000000005</v>
      </c>
      <c r="L500" s="207">
        <v>86.585999999999999</v>
      </c>
      <c r="M500" s="208">
        <v>1792.8</v>
      </c>
      <c r="N500" s="208">
        <v>3895.1</v>
      </c>
      <c r="O500" s="207">
        <v>73.77</v>
      </c>
      <c r="P500" s="208">
        <v>132.08000000000001</v>
      </c>
      <c r="Q500" s="207">
        <v>0.9395</v>
      </c>
      <c r="R500" s="203">
        <v>0.82689999999999997</v>
      </c>
    </row>
    <row r="501" spans="2:18" x14ac:dyDescent="0.3">
      <c r="B501" s="194">
        <v>44931</v>
      </c>
      <c r="C501" s="202">
        <v>86.638999999999996</v>
      </c>
      <c r="D501" s="203">
        <v>4.8319999999999999</v>
      </c>
      <c r="E501" s="204">
        <v>93.676000000000002</v>
      </c>
      <c r="F501" s="205">
        <v>4.3150000000000004</v>
      </c>
      <c r="G501" s="204">
        <v>97.617999999999995</v>
      </c>
      <c r="H501" s="205">
        <v>0.47</v>
      </c>
      <c r="I501" s="204">
        <v>82.5390625</v>
      </c>
      <c r="J501" s="205">
        <v>3.706</v>
      </c>
      <c r="K501" s="206">
        <v>75.742000000000004</v>
      </c>
      <c r="L501" s="207">
        <v>85.772999999999996</v>
      </c>
      <c r="M501" s="208">
        <v>1753.2</v>
      </c>
      <c r="N501" s="208">
        <v>3808.1</v>
      </c>
      <c r="O501" s="207">
        <v>73.67</v>
      </c>
      <c r="P501" s="208">
        <v>133.41</v>
      </c>
      <c r="Q501" s="207">
        <v>0.95040000000000002</v>
      </c>
      <c r="R501" s="203">
        <v>0.83979999999999999</v>
      </c>
    </row>
    <row r="502" spans="2:18" x14ac:dyDescent="0.3">
      <c r="B502" s="194">
        <v>44930</v>
      </c>
      <c r="C502" s="202">
        <v>86.83</v>
      </c>
      <c r="D502" s="203">
        <v>4.8019999999999996</v>
      </c>
      <c r="E502" s="204">
        <v>93.879000000000005</v>
      </c>
      <c r="F502" s="205">
        <v>4.266</v>
      </c>
      <c r="G502" s="204">
        <v>97.635000000000005</v>
      </c>
      <c r="H502" s="205">
        <v>0.46800000000000003</v>
      </c>
      <c r="I502" s="204">
        <v>82.78125</v>
      </c>
      <c r="J502" s="205">
        <v>3.669</v>
      </c>
      <c r="K502" s="206">
        <v>76.122</v>
      </c>
      <c r="L502" s="207">
        <v>86.149000000000001</v>
      </c>
      <c r="M502" s="208">
        <v>1772.5</v>
      </c>
      <c r="N502" s="208">
        <v>3853</v>
      </c>
      <c r="O502" s="207">
        <v>72.84</v>
      </c>
      <c r="P502" s="208">
        <v>132.63</v>
      </c>
      <c r="Q502" s="207">
        <v>0.94310000000000005</v>
      </c>
      <c r="R502" s="203">
        <v>0.8296</v>
      </c>
    </row>
    <row r="503" spans="2:18" x14ac:dyDescent="0.3">
      <c r="B503" s="194">
        <v>44929</v>
      </c>
      <c r="C503" s="202">
        <v>86.436999999999998</v>
      </c>
      <c r="D503" s="203">
        <v>4.8600000000000003</v>
      </c>
      <c r="E503" s="204">
        <v>93.709000000000003</v>
      </c>
      <c r="F503" s="205">
        <v>4.3049999999999997</v>
      </c>
      <c r="G503" s="204">
        <v>98.155000000000001</v>
      </c>
      <c r="H503" s="205">
        <v>0.40799999999999997</v>
      </c>
      <c r="I503" s="204">
        <v>82.3671875</v>
      </c>
      <c r="J503" s="205">
        <v>3.73</v>
      </c>
      <c r="K503" s="206">
        <v>75.119</v>
      </c>
      <c r="L503" s="207">
        <v>84.566000000000003</v>
      </c>
      <c r="M503" s="208">
        <v>1750.7</v>
      </c>
      <c r="N503" s="208">
        <v>3824.1</v>
      </c>
      <c r="O503" s="207">
        <v>76.930000000000007</v>
      </c>
      <c r="P503" s="208">
        <v>131.02000000000001</v>
      </c>
      <c r="Q503" s="207">
        <v>0.94810000000000005</v>
      </c>
      <c r="R503" s="203">
        <v>0.83550000000000002</v>
      </c>
    </row>
    <row r="504" spans="2:18" x14ac:dyDescent="0.3">
      <c r="B504" s="194">
        <v>44925</v>
      </c>
      <c r="C504" s="209">
        <v>85.594999999999999</v>
      </c>
      <c r="D504" s="210">
        <v>4.9859999999999998</v>
      </c>
      <c r="E504" s="211">
        <v>93.337000000000003</v>
      </c>
      <c r="F504" s="212">
        <v>4.3899999999999997</v>
      </c>
      <c r="G504" s="211">
        <v>98.153999999999996</v>
      </c>
      <c r="H504" s="212">
        <v>0.40799999999999997</v>
      </c>
      <c r="I504" s="211">
        <v>81.4609375</v>
      </c>
      <c r="J504" s="212">
        <v>3.8650000000000002</v>
      </c>
      <c r="K504" s="213">
        <v>75.021000000000001</v>
      </c>
      <c r="L504" s="214">
        <v>83.122</v>
      </c>
      <c r="M504" s="215">
        <v>1761.2</v>
      </c>
      <c r="N504" s="215">
        <v>3839.5</v>
      </c>
      <c r="O504" s="214">
        <v>80.260000000000005</v>
      </c>
      <c r="P504" s="215">
        <v>131.12</v>
      </c>
      <c r="Q504" s="214">
        <v>0.93410000000000004</v>
      </c>
      <c r="R504" s="210">
        <v>0.8276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5"/>
    <col min="3" max="3" width="64.1640625" style="1" bestFit="1" customWidth="1"/>
    <col min="4" max="16384" width="10.83203125" style="1"/>
  </cols>
  <sheetData>
    <row r="2" spans="2:3" x14ac:dyDescent="0.3">
      <c r="B2" s="1" t="s">
        <v>426</v>
      </c>
    </row>
    <row r="3" spans="2:3" x14ac:dyDescent="0.3">
      <c r="B3" s="1"/>
    </row>
    <row r="4" spans="2:3" x14ac:dyDescent="0.3">
      <c r="C4" s="4" t="s">
        <v>427</v>
      </c>
    </row>
    <row r="7" spans="2:3" x14ac:dyDescent="0.3">
      <c r="C7" s="1" t="s">
        <v>73</v>
      </c>
    </row>
    <row r="8" spans="2:3" x14ac:dyDescent="0.3">
      <c r="C8" s="1" t="s">
        <v>430</v>
      </c>
    </row>
    <row r="9" spans="2:3" x14ac:dyDescent="0.3">
      <c r="C9" s="1" t="s">
        <v>428</v>
      </c>
    </row>
    <row r="10" spans="2:3" x14ac:dyDescent="0.3">
      <c r="C10" s="1" t="s">
        <v>429</v>
      </c>
    </row>
    <row r="11" spans="2:3" x14ac:dyDescent="0.3">
      <c r="C11" s="1" t="s">
        <v>431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6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463</v>
      </c>
    </row>
    <row r="2" spans="1:1" x14ac:dyDescent="0.3">
      <c r="A2" s="1" t="s">
        <v>464</v>
      </c>
    </row>
    <row r="3" spans="1:1" x14ac:dyDescent="0.3">
      <c r="A3" s="1" t="s">
        <v>465</v>
      </c>
    </row>
    <row r="4" spans="1:1" x14ac:dyDescent="0.3">
      <c r="A4" s="1" t="s">
        <v>501</v>
      </c>
    </row>
    <row r="5" spans="1:1" x14ac:dyDescent="0.3">
      <c r="A5" s="1" t="s">
        <v>502</v>
      </c>
    </row>
    <row r="6" spans="1:1" x14ac:dyDescent="0.3">
      <c r="A6" s="1" t="s">
        <v>503</v>
      </c>
    </row>
  </sheetData>
  <phoneticPr fontId="2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E28" sqref="E28"/>
    </sheetView>
  </sheetViews>
  <sheetFormatPr baseColWidth="10" defaultRowHeight="16" x14ac:dyDescent="0.2"/>
  <cols>
    <col min="1" max="1" width="10.83203125" style="168"/>
    <col min="2" max="2" width="10.83203125" style="168" customWidth="1"/>
    <col min="3" max="3" width="10.83203125" style="168"/>
    <col min="4" max="7" width="10.83203125" style="168" customWidth="1"/>
    <col min="8" max="8" width="10.83203125" style="168"/>
    <col min="9" max="12" width="10.83203125" style="168" customWidth="1"/>
    <col min="13" max="16384" width="10.83203125" style="168"/>
  </cols>
  <sheetData>
    <row r="3" spans="2:11" ht="18" x14ac:dyDescent="0.25">
      <c r="B3" s="170" t="s">
        <v>450</v>
      </c>
      <c r="D3" s="175" t="s">
        <v>0</v>
      </c>
      <c r="I3" s="168" t="s">
        <v>397</v>
      </c>
      <c r="K3" s="173" t="s">
        <v>449</v>
      </c>
    </row>
    <row r="4" spans="2:11" x14ac:dyDescent="0.2">
      <c r="B4" s="169">
        <v>10</v>
      </c>
      <c r="C4" s="174"/>
      <c r="D4" s="171">
        <f t="array" ref="D4:G7">RhoMat*VolMat</f>
        <v>1.0000000000000002E-2</v>
      </c>
      <c r="E4" s="171">
        <v>1.0000000000000002E-2</v>
      </c>
      <c r="F4" s="171">
        <v>1.4999999999999999E-2</v>
      </c>
      <c r="G4" s="171">
        <v>2.0000000000000004E-2</v>
      </c>
      <c r="I4" s="168">
        <f t="array" ref="I4">MMULT(MMULT(TRANSPOSE(dollars),S),dollars)</f>
        <v>627</v>
      </c>
    </row>
    <row r="5" spans="2:11" x14ac:dyDescent="0.2">
      <c r="B5" s="169">
        <v>20</v>
      </c>
      <c r="C5" s="174"/>
      <c r="D5" s="171">
        <v>1.0000000000000002E-2</v>
      </c>
      <c r="E5" s="171">
        <v>4.0000000000000008E-2</v>
      </c>
      <c r="F5" s="171">
        <v>0.03</v>
      </c>
      <c r="G5" s="171">
        <v>4.0000000000000008E-2</v>
      </c>
    </row>
    <row r="6" spans="2:11" x14ac:dyDescent="0.2">
      <c r="B6" s="169">
        <v>30</v>
      </c>
      <c r="C6" s="174"/>
      <c r="D6" s="171">
        <v>1.4999999999999999E-2</v>
      </c>
      <c r="E6" s="171">
        <v>0.03</v>
      </c>
      <c r="F6" s="171">
        <v>0.09</v>
      </c>
      <c r="G6" s="171">
        <v>0.06</v>
      </c>
    </row>
    <row r="7" spans="2:11" x14ac:dyDescent="0.2">
      <c r="B7" s="169">
        <v>40</v>
      </c>
      <c r="C7" s="174"/>
      <c r="D7" s="171">
        <v>2.0000000000000004E-2</v>
      </c>
      <c r="E7" s="171">
        <v>4.0000000000000008E-2</v>
      </c>
      <c r="F7" s="171">
        <v>0.06</v>
      </c>
      <c r="G7" s="171">
        <v>0.16000000000000003</v>
      </c>
    </row>
    <row r="9" spans="2:11" ht="18" x14ac:dyDescent="0.25">
      <c r="B9" s="170" t="s">
        <v>448</v>
      </c>
      <c r="D9" s="170" t="s">
        <v>447</v>
      </c>
      <c r="I9" s="168" t="s">
        <v>397</v>
      </c>
      <c r="K9" s="173" t="s">
        <v>446</v>
      </c>
    </row>
    <row r="10" spans="2:11" x14ac:dyDescent="0.2">
      <c r="B10" s="169" cm="1">
        <f t="array" ref="B10:B13">dollars*vols</f>
        <v>1</v>
      </c>
      <c r="D10" s="169">
        <v>1</v>
      </c>
      <c r="E10" s="169">
        <v>0.5</v>
      </c>
      <c r="F10" s="169">
        <v>0.5</v>
      </c>
      <c r="G10" s="169">
        <v>0.5</v>
      </c>
      <c r="I10" s="168" cm="1">
        <f t="array" ref="I10">MMULT(MMULT(TRANSPOSE(dollarvols),RhoMat),dollarvols)</f>
        <v>627</v>
      </c>
    </row>
    <row r="11" spans="2:11" x14ac:dyDescent="0.2">
      <c r="B11" s="169">
        <v>4</v>
      </c>
      <c r="D11" s="169">
        <v>0.5</v>
      </c>
      <c r="E11" s="169">
        <v>1</v>
      </c>
      <c r="F11" s="169">
        <v>0.5</v>
      </c>
      <c r="G11" s="169">
        <v>0.5</v>
      </c>
    </row>
    <row r="12" spans="2:11" x14ac:dyDescent="0.2">
      <c r="B12" s="169">
        <v>9</v>
      </c>
      <c r="D12" s="169">
        <v>0.5</v>
      </c>
      <c r="E12" s="169">
        <v>0.5</v>
      </c>
      <c r="F12" s="169">
        <v>1</v>
      </c>
      <c r="G12" s="169">
        <v>0.5</v>
      </c>
    </row>
    <row r="13" spans="2:11" x14ac:dyDescent="0.2">
      <c r="B13" s="169">
        <v>16</v>
      </c>
      <c r="D13" s="169">
        <v>0.5</v>
      </c>
      <c r="E13" s="169">
        <v>0.5</v>
      </c>
      <c r="F13" s="169">
        <v>0.5</v>
      </c>
      <c r="G13" s="169">
        <v>1</v>
      </c>
    </row>
    <row r="15" spans="2:11" ht="18" x14ac:dyDescent="0.25">
      <c r="D15" s="170" t="s">
        <v>445</v>
      </c>
      <c r="I15" s="168" t="s">
        <v>397</v>
      </c>
      <c r="K15" s="173" t="s">
        <v>444</v>
      </c>
    </row>
    <row r="16" spans="2:11" x14ac:dyDescent="0.2">
      <c r="D16" s="172">
        <f t="array" ref="D16:G19">RhoMat*DollarVolMat</f>
        <v>1</v>
      </c>
      <c r="E16" s="172">
        <v>2</v>
      </c>
      <c r="F16" s="172">
        <v>4.5</v>
      </c>
      <c r="G16" s="172">
        <v>8</v>
      </c>
      <c r="I16" s="168">
        <f>SUM(Dollar_S)</f>
        <v>627</v>
      </c>
    </row>
    <row r="17" spans="2:7" x14ac:dyDescent="0.2">
      <c r="D17" s="172">
        <v>2</v>
      </c>
      <c r="E17" s="172">
        <v>16</v>
      </c>
      <c r="F17" s="172">
        <v>18</v>
      </c>
      <c r="G17" s="172">
        <v>32</v>
      </c>
    </row>
    <row r="18" spans="2:7" x14ac:dyDescent="0.2">
      <c r="D18" s="172">
        <v>4.5</v>
      </c>
      <c r="E18" s="172">
        <v>18</v>
      </c>
      <c r="F18" s="172">
        <v>81</v>
      </c>
      <c r="G18" s="172">
        <v>72</v>
      </c>
    </row>
    <row r="19" spans="2:7" x14ac:dyDescent="0.2">
      <c r="D19" s="172">
        <v>8</v>
      </c>
      <c r="E19" s="172">
        <v>32</v>
      </c>
      <c r="F19" s="172">
        <v>72</v>
      </c>
      <c r="G19" s="172">
        <v>256</v>
      </c>
    </row>
    <row r="21" spans="2:7" x14ac:dyDescent="0.2">
      <c r="B21" s="170" t="s">
        <v>443</v>
      </c>
      <c r="D21" s="170" t="s">
        <v>442</v>
      </c>
    </row>
    <row r="22" spans="2:7" x14ac:dyDescent="0.2">
      <c r="B22" s="171">
        <v>0.1</v>
      </c>
      <c r="D22" s="169">
        <f t="array" ref="D22:G25">MMULT(vols,TRANSPOSE(vols))</f>
        <v>1.0000000000000002E-2</v>
      </c>
      <c r="E22" s="169">
        <v>2.0000000000000004E-2</v>
      </c>
      <c r="F22" s="169">
        <v>0.03</v>
      </c>
      <c r="G22" s="169">
        <v>4.0000000000000008E-2</v>
      </c>
    </row>
    <row r="23" spans="2:7" x14ac:dyDescent="0.2">
      <c r="B23" s="171">
        <v>0.2</v>
      </c>
      <c r="D23" s="169">
        <v>2.0000000000000004E-2</v>
      </c>
      <c r="E23" s="169">
        <v>4.0000000000000008E-2</v>
      </c>
      <c r="F23" s="169">
        <v>0.06</v>
      </c>
      <c r="G23" s="169">
        <v>8.0000000000000016E-2</v>
      </c>
    </row>
    <row r="24" spans="2:7" x14ac:dyDescent="0.2">
      <c r="B24" s="171">
        <v>0.3</v>
      </c>
      <c r="D24" s="169">
        <v>0.03</v>
      </c>
      <c r="E24" s="169">
        <v>0.06</v>
      </c>
      <c r="F24" s="169">
        <v>0.09</v>
      </c>
      <c r="G24" s="169">
        <v>0.12</v>
      </c>
    </row>
    <row r="25" spans="2:7" x14ac:dyDescent="0.2">
      <c r="B25" s="171">
        <v>0.4</v>
      </c>
      <c r="D25" s="169">
        <v>4.0000000000000008E-2</v>
      </c>
      <c r="E25" s="169">
        <v>8.0000000000000016E-2</v>
      </c>
      <c r="F25" s="169">
        <v>0.12</v>
      </c>
      <c r="G25" s="169">
        <v>0.16000000000000003</v>
      </c>
    </row>
    <row r="27" spans="2:7" x14ac:dyDescent="0.2">
      <c r="D27" s="170" t="s">
        <v>441</v>
      </c>
    </row>
    <row r="28" spans="2:7" x14ac:dyDescent="0.2">
      <c r="D28" s="169">
        <f t="array" ref="D28:G31">MMULT(dollarvols,TRANSPOSE(dollarvols))</f>
        <v>1</v>
      </c>
      <c r="E28" s="169">
        <v>4</v>
      </c>
      <c r="F28" s="169">
        <v>9</v>
      </c>
      <c r="G28" s="169">
        <v>16</v>
      </c>
    </row>
    <row r="29" spans="2:7" x14ac:dyDescent="0.2">
      <c r="D29" s="169">
        <v>4</v>
      </c>
      <c r="E29" s="169">
        <v>16</v>
      </c>
      <c r="F29" s="169">
        <v>36</v>
      </c>
      <c r="G29" s="169">
        <v>64</v>
      </c>
    </row>
    <row r="30" spans="2:7" x14ac:dyDescent="0.2">
      <c r="D30" s="169">
        <v>9</v>
      </c>
      <c r="E30" s="169">
        <v>36</v>
      </c>
      <c r="F30" s="169">
        <v>81</v>
      </c>
      <c r="G30" s="169">
        <v>144</v>
      </c>
    </row>
    <row r="31" spans="2:7" x14ac:dyDescent="0.2">
      <c r="D31" s="169">
        <v>16</v>
      </c>
      <c r="E31" s="169">
        <v>64</v>
      </c>
      <c r="F31" s="169">
        <v>144</v>
      </c>
      <c r="G31" s="169">
        <v>256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68"/>
    <col min="2" max="2" width="10.83203125" style="168" customWidth="1"/>
    <col min="3" max="3" width="10.83203125" style="168"/>
    <col min="4" max="7" width="10.83203125" style="168" customWidth="1"/>
    <col min="8" max="8" width="10.83203125" style="168"/>
    <col min="9" max="12" width="10.83203125" style="168" customWidth="1"/>
    <col min="13" max="13" width="16" style="168" bestFit="1" customWidth="1"/>
    <col min="14" max="14" width="32.1640625" style="168" bestFit="1" customWidth="1"/>
    <col min="15" max="16384" width="10.83203125" style="168"/>
  </cols>
  <sheetData>
    <row r="3" spans="2:14" ht="18" x14ac:dyDescent="0.25">
      <c r="B3" s="170" t="s">
        <v>450</v>
      </c>
      <c r="D3" s="175" t="s">
        <v>0</v>
      </c>
      <c r="I3" s="168" t="s">
        <v>397</v>
      </c>
      <c r="K3" s="173" t="s">
        <v>449</v>
      </c>
      <c r="M3" s="173" t="s">
        <v>449</v>
      </c>
    </row>
    <row r="4" spans="2:14" x14ac:dyDescent="0.2">
      <c r="B4" s="169">
        <v>10</v>
      </c>
      <c r="C4" s="174"/>
      <c r="D4" s="171">
        <f t="array" ref="D4:G7">RhoMat*VolMat</f>
        <v>1.0000000000000002E-2</v>
      </c>
      <c r="E4" s="171">
        <v>1.0000000000000002E-2</v>
      </c>
      <c r="F4" s="171">
        <v>1.4999999999999999E-2</v>
      </c>
      <c r="G4" s="171">
        <v>2.0000000000000004E-2</v>
      </c>
      <c r="I4" s="168">
        <f t="array" ref="I4">MMULT(MMULT(TRANSPOSE(dollars),S),dollars)</f>
        <v>627</v>
      </c>
      <c r="M4" s="177" t="s">
        <v>459</v>
      </c>
      <c r="N4" s="176" t="s">
        <v>458</v>
      </c>
    </row>
    <row r="5" spans="2:14" x14ac:dyDescent="0.2">
      <c r="B5" s="169">
        <v>20</v>
      </c>
      <c r="C5" s="174"/>
      <c r="D5" s="171">
        <v>1.0000000000000002E-2</v>
      </c>
      <c r="E5" s="171">
        <v>4.0000000000000008E-2</v>
      </c>
      <c r="F5" s="171">
        <v>0.03</v>
      </c>
      <c r="G5" s="171">
        <v>4.0000000000000008E-2</v>
      </c>
      <c r="M5" s="177" t="s">
        <v>452</v>
      </c>
      <c r="N5" s="176" t="s">
        <v>460</v>
      </c>
    </row>
    <row r="6" spans="2:14" x14ac:dyDescent="0.2">
      <c r="B6" s="169">
        <v>30</v>
      </c>
      <c r="C6" s="174"/>
      <c r="D6" s="171">
        <v>1.4999999999999999E-2</v>
      </c>
      <c r="E6" s="171">
        <v>0.03</v>
      </c>
      <c r="F6" s="171">
        <v>0.09</v>
      </c>
      <c r="G6" s="171">
        <v>0.06</v>
      </c>
    </row>
    <row r="7" spans="2:14" x14ac:dyDescent="0.2">
      <c r="B7" s="169">
        <v>40</v>
      </c>
      <c r="C7" s="174"/>
      <c r="D7" s="171">
        <v>2.0000000000000004E-2</v>
      </c>
      <c r="E7" s="171">
        <v>4.0000000000000008E-2</v>
      </c>
      <c r="F7" s="171">
        <v>0.06</v>
      </c>
      <c r="G7" s="171">
        <v>0.16000000000000003</v>
      </c>
    </row>
    <row r="9" spans="2:14" ht="18" x14ac:dyDescent="0.25">
      <c r="B9" s="170" t="s">
        <v>448</v>
      </c>
      <c r="D9" s="170" t="s">
        <v>447</v>
      </c>
      <c r="I9" s="168" t="s">
        <v>397</v>
      </c>
      <c r="K9" s="173" t="s">
        <v>446</v>
      </c>
      <c r="M9" s="173" t="s">
        <v>446</v>
      </c>
    </row>
    <row r="10" spans="2:14" x14ac:dyDescent="0.2">
      <c r="B10" s="169" cm="1">
        <f t="array" ref="B10:B13">dollars*vols</f>
        <v>1</v>
      </c>
      <c r="D10" s="169">
        <v>1</v>
      </c>
      <c r="E10" s="169">
        <v>0.5</v>
      </c>
      <c r="F10" s="169">
        <v>0.5</v>
      </c>
      <c r="G10" s="169">
        <v>0.5</v>
      </c>
      <c r="I10" s="168" cm="1">
        <f t="array" ref="I10">MMULT(MMULT(TRANSPOSE(dollarvols),RhoMat),dollarvols)</f>
        <v>627</v>
      </c>
      <c r="M10" s="177" t="s">
        <v>459</v>
      </c>
      <c r="N10" s="176" t="s">
        <v>458</v>
      </c>
    </row>
    <row r="11" spans="2:14" x14ac:dyDescent="0.2">
      <c r="B11" s="169">
        <v>4</v>
      </c>
      <c r="D11" s="169">
        <v>0.5</v>
      </c>
      <c r="E11" s="169">
        <v>1</v>
      </c>
      <c r="F11" s="169">
        <v>0.5</v>
      </c>
      <c r="G11" s="169">
        <v>0.5</v>
      </c>
      <c r="M11" s="178" t="s">
        <v>457</v>
      </c>
      <c r="N11" s="176" t="s">
        <v>456</v>
      </c>
    </row>
    <row r="12" spans="2:14" x14ac:dyDescent="0.2">
      <c r="B12" s="169">
        <v>9</v>
      </c>
      <c r="D12" s="169">
        <v>0.5</v>
      </c>
      <c r="E12" s="169">
        <v>0.5</v>
      </c>
      <c r="F12" s="169">
        <v>1</v>
      </c>
      <c r="G12" s="169">
        <v>0.5</v>
      </c>
      <c r="M12" s="178" t="s">
        <v>455</v>
      </c>
      <c r="N12" s="176" t="s">
        <v>454</v>
      </c>
    </row>
    <row r="13" spans="2:14" x14ac:dyDescent="0.2">
      <c r="B13" s="169">
        <v>16</v>
      </c>
      <c r="D13" s="169">
        <v>0.5</v>
      </c>
      <c r="E13" s="169">
        <v>0.5</v>
      </c>
      <c r="F13" s="169">
        <v>0.5</v>
      </c>
      <c r="G13" s="169">
        <v>1</v>
      </c>
    </row>
    <row r="15" spans="2:14" ht="18" x14ac:dyDescent="0.25">
      <c r="D15" s="170" t="s">
        <v>445</v>
      </c>
      <c r="I15" s="168" t="s">
        <v>397</v>
      </c>
      <c r="K15" s="173" t="s">
        <v>444</v>
      </c>
      <c r="M15" s="173" t="s">
        <v>453</v>
      </c>
    </row>
    <row r="16" spans="2:14" x14ac:dyDescent="0.2">
      <c r="D16" s="172">
        <f t="array" ref="D16:G19">RhoMat*DollarVolMat</f>
        <v>1</v>
      </c>
      <c r="E16" s="172">
        <v>2</v>
      </c>
      <c r="F16" s="172">
        <v>4.5</v>
      </c>
      <c r="G16" s="172">
        <v>8</v>
      </c>
      <c r="I16" s="168">
        <f>SUM(Dollar_S)</f>
        <v>627</v>
      </c>
      <c r="M16" s="177" t="s">
        <v>452</v>
      </c>
      <c r="N16" s="176" t="s">
        <v>451</v>
      </c>
    </row>
    <row r="17" spans="2:7" x14ac:dyDescent="0.2">
      <c r="D17" s="172">
        <v>2</v>
      </c>
      <c r="E17" s="172">
        <v>16</v>
      </c>
      <c r="F17" s="172">
        <v>18</v>
      </c>
      <c r="G17" s="172">
        <v>32</v>
      </c>
    </row>
    <row r="18" spans="2:7" x14ac:dyDescent="0.2">
      <c r="D18" s="172">
        <v>4.5</v>
      </c>
      <c r="E18" s="172">
        <v>18</v>
      </c>
      <c r="F18" s="172">
        <v>81</v>
      </c>
      <c r="G18" s="172">
        <v>72</v>
      </c>
    </row>
    <row r="19" spans="2:7" x14ac:dyDescent="0.2">
      <c r="D19" s="172">
        <v>8</v>
      </c>
      <c r="E19" s="172">
        <v>32</v>
      </c>
      <c r="F19" s="172">
        <v>72</v>
      </c>
      <c r="G19" s="172">
        <v>256</v>
      </c>
    </row>
    <row r="21" spans="2:7" x14ac:dyDescent="0.2">
      <c r="B21" s="170" t="s">
        <v>443</v>
      </c>
      <c r="D21" s="170" t="s">
        <v>442</v>
      </c>
    </row>
    <row r="22" spans="2:7" x14ac:dyDescent="0.2">
      <c r="B22" s="171">
        <v>0.1</v>
      </c>
      <c r="D22" s="169">
        <f t="array" ref="D22:G25">MMULT(vols,TRANSPOSE(vols))</f>
        <v>1.0000000000000002E-2</v>
      </c>
      <c r="E22" s="169">
        <v>2.0000000000000004E-2</v>
      </c>
      <c r="F22" s="169">
        <v>0.03</v>
      </c>
      <c r="G22" s="169">
        <v>4.0000000000000008E-2</v>
      </c>
    </row>
    <row r="23" spans="2:7" x14ac:dyDescent="0.2">
      <c r="B23" s="171">
        <v>0.2</v>
      </c>
      <c r="D23" s="169">
        <v>2.0000000000000004E-2</v>
      </c>
      <c r="E23" s="169">
        <v>4.0000000000000008E-2</v>
      </c>
      <c r="F23" s="169">
        <v>0.06</v>
      </c>
      <c r="G23" s="169">
        <v>8.0000000000000016E-2</v>
      </c>
    </row>
    <row r="24" spans="2:7" x14ac:dyDescent="0.2">
      <c r="B24" s="171">
        <v>0.3</v>
      </c>
      <c r="D24" s="169">
        <v>0.03</v>
      </c>
      <c r="E24" s="169">
        <v>0.06</v>
      </c>
      <c r="F24" s="169">
        <v>0.09</v>
      </c>
      <c r="G24" s="169">
        <v>0.12</v>
      </c>
    </row>
    <row r="25" spans="2:7" x14ac:dyDescent="0.2">
      <c r="B25" s="171">
        <v>0.4</v>
      </c>
      <c r="D25" s="169">
        <v>4.0000000000000008E-2</v>
      </c>
      <c r="E25" s="169">
        <v>8.0000000000000016E-2</v>
      </c>
      <c r="F25" s="169">
        <v>0.12</v>
      </c>
      <c r="G25" s="169">
        <v>0.16000000000000003</v>
      </c>
    </row>
    <row r="27" spans="2:7" x14ac:dyDescent="0.2">
      <c r="D27" s="170" t="s">
        <v>441</v>
      </c>
    </row>
    <row r="28" spans="2:7" x14ac:dyDescent="0.2">
      <c r="D28" s="169">
        <f t="array" ref="D28:G31">MMULT(dollarvols,TRANSPOSE(dollarvols))</f>
        <v>1</v>
      </c>
      <c r="E28" s="169">
        <v>4</v>
      </c>
      <c r="F28" s="169">
        <v>9</v>
      </c>
      <c r="G28" s="169">
        <v>16</v>
      </c>
    </row>
    <row r="29" spans="2:7" x14ac:dyDescent="0.2">
      <c r="D29" s="169">
        <v>4</v>
      </c>
      <c r="E29" s="169">
        <v>16</v>
      </c>
      <c r="F29" s="169">
        <v>36</v>
      </c>
      <c r="G29" s="169">
        <v>64</v>
      </c>
    </row>
    <row r="30" spans="2:7" x14ac:dyDescent="0.2">
      <c r="D30" s="169">
        <v>9</v>
      </c>
      <c r="E30" s="169">
        <v>36</v>
      </c>
      <c r="F30" s="169">
        <v>81</v>
      </c>
      <c r="G30" s="169">
        <v>144</v>
      </c>
    </row>
    <row r="31" spans="2:7" x14ac:dyDescent="0.2">
      <c r="D31" s="169">
        <v>16</v>
      </c>
      <c r="E31" s="169">
        <v>64</v>
      </c>
      <c r="F31" s="169">
        <v>144</v>
      </c>
      <c r="G31" s="169">
        <v>256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68"/>
    <col min="2" max="2" width="10.83203125" style="168" customWidth="1"/>
    <col min="3" max="3" width="10.83203125" style="168"/>
    <col min="4" max="7" width="10.83203125" style="168" customWidth="1"/>
    <col min="8" max="8" width="10.83203125" style="168"/>
    <col min="9" max="12" width="10.83203125" style="168" customWidth="1"/>
    <col min="13" max="13" width="16" style="168" bestFit="1" customWidth="1"/>
    <col min="14" max="14" width="32.1640625" style="168" bestFit="1" customWidth="1"/>
    <col min="15" max="15" width="10.83203125" style="168"/>
    <col min="16" max="16" width="14.1640625" style="168" bestFit="1" customWidth="1"/>
    <col min="17" max="17" width="20" style="168" bestFit="1" customWidth="1"/>
    <col min="18" max="16384" width="10.83203125" style="168"/>
  </cols>
  <sheetData>
    <row r="3" spans="2:17" ht="18" x14ac:dyDescent="0.25">
      <c r="B3" s="170" t="s">
        <v>450</v>
      </c>
      <c r="D3" s="175" t="s">
        <v>0</v>
      </c>
      <c r="I3" s="168" t="s">
        <v>397</v>
      </c>
      <c r="K3" s="173" t="s">
        <v>449</v>
      </c>
      <c r="M3" s="173" t="s">
        <v>449</v>
      </c>
    </row>
    <row r="4" spans="2:17" x14ac:dyDescent="0.2">
      <c r="B4" s="169">
        <v>10</v>
      </c>
      <c r="C4" s="174"/>
      <c r="D4" s="171">
        <f t="array" ref="D4:G7">RhoMat*VolMat</f>
        <v>1.0000000000000002E-2</v>
      </c>
      <c r="E4" s="171">
        <v>1.0000000000000002E-2</v>
      </c>
      <c r="F4" s="171">
        <v>1.4999999999999999E-2</v>
      </c>
      <c r="G4" s="171">
        <v>2.0000000000000004E-2</v>
      </c>
      <c r="I4" s="168">
        <f t="array" ref="I4">MMULT(MMULT(TRANSPOSE(dollars),S),dollars)</f>
        <v>627</v>
      </c>
      <c r="M4" s="177" t="s">
        <v>459</v>
      </c>
      <c r="N4" s="176" t="s">
        <v>458</v>
      </c>
    </row>
    <row r="5" spans="2:17" x14ac:dyDescent="0.2">
      <c r="B5" s="169">
        <v>20</v>
      </c>
      <c r="C5" s="174"/>
      <c r="D5" s="171">
        <v>1.0000000000000002E-2</v>
      </c>
      <c r="E5" s="171">
        <v>4.0000000000000008E-2</v>
      </c>
      <c r="F5" s="171">
        <v>0.03</v>
      </c>
      <c r="G5" s="171">
        <v>4.0000000000000008E-2</v>
      </c>
      <c r="M5" s="177" t="s">
        <v>452</v>
      </c>
      <c r="N5" s="176" t="s">
        <v>460</v>
      </c>
    </row>
    <row r="6" spans="2:17" x14ac:dyDescent="0.2">
      <c r="B6" s="169">
        <v>30</v>
      </c>
      <c r="C6" s="174"/>
      <c r="D6" s="171">
        <v>1.4999999999999999E-2</v>
      </c>
      <c r="E6" s="171">
        <v>0.03</v>
      </c>
      <c r="F6" s="171">
        <v>0.09</v>
      </c>
      <c r="G6" s="171">
        <v>0.06</v>
      </c>
    </row>
    <row r="7" spans="2:17" x14ac:dyDescent="0.2">
      <c r="B7" s="169">
        <v>40</v>
      </c>
      <c r="C7" s="174"/>
      <c r="D7" s="171">
        <v>2.0000000000000004E-2</v>
      </c>
      <c r="E7" s="171">
        <v>4.0000000000000008E-2</v>
      </c>
      <c r="F7" s="171">
        <v>0.06</v>
      </c>
      <c r="G7" s="171">
        <v>0.16000000000000003</v>
      </c>
    </row>
    <row r="9" spans="2:17" ht="18" x14ac:dyDescent="0.25">
      <c r="B9" s="170" t="s">
        <v>448</v>
      </c>
      <c r="D9" s="170" t="s">
        <v>447</v>
      </c>
      <c r="I9" s="168" t="s">
        <v>397</v>
      </c>
      <c r="K9" s="173" t="s">
        <v>446</v>
      </c>
      <c r="M9" s="173" t="s">
        <v>446</v>
      </c>
      <c r="P9" s="173" t="s">
        <v>462</v>
      </c>
    </row>
    <row r="10" spans="2:17" x14ac:dyDescent="0.2">
      <c r="B10" s="169" cm="1">
        <f t="array" ref="B10:B13">dollars*vols</f>
        <v>1</v>
      </c>
      <c r="D10" s="169">
        <v>1</v>
      </c>
      <c r="E10" s="169">
        <v>0.5</v>
      </c>
      <c r="F10" s="169">
        <v>0.5</v>
      </c>
      <c r="G10" s="169">
        <v>0.5</v>
      </c>
      <c r="I10" s="168" cm="1">
        <f t="array" ref="I10">MMULT(MMULT(TRANSPOSE(dollarvols),RhoMat),dollarvols)</f>
        <v>627</v>
      </c>
      <c r="M10" s="177" t="s">
        <v>459</v>
      </c>
      <c r="N10" s="176" t="s">
        <v>458</v>
      </c>
      <c r="P10" s="177" t="s">
        <v>459</v>
      </c>
      <c r="Q10" s="176" t="s">
        <v>454</v>
      </c>
    </row>
    <row r="11" spans="2:17" x14ac:dyDescent="0.2">
      <c r="B11" s="169">
        <v>4</v>
      </c>
      <c r="D11" s="169">
        <v>0.5</v>
      </c>
      <c r="E11" s="169">
        <v>1</v>
      </c>
      <c r="F11" s="169">
        <v>0.5</v>
      </c>
      <c r="G11" s="169">
        <v>0.5</v>
      </c>
      <c r="M11" s="178" t="s">
        <v>457</v>
      </c>
      <c r="N11" s="176" t="s">
        <v>456</v>
      </c>
      <c r="P11" s="178" t="s">
        <v>457</v>
      </c>
      <c r="Q11" s="176" t="s">
        <v>456</v>
      </c>
    </row>
    <row r="12" spans="2:17" x14ac:dyDescent="0.2">
      <c r="B12" s="169">
        <v>9</v>
      </c>
      <c r="D12" s="169">
        <v>0.5</v>
      </c>
      <c r="E12" s="169">
        <v>0.5</v>
      </c>
      <c r="F12" s="169">
        <v>1</v>
      </c>
      <c r="G12" s="169">
        <v>0.5</v>
      </c>
      <c r="M12" s="178" t="s">
        <v>455</v>
      </c>
      <c r="N12" s="176" t="s">
        <v>454</v>
      </c>
      <c r="P12" s="178" t="s">
        <v>461</v>
      </c>
      <c r="Q12" s="176" t="s">
        <v>458</v>
      </c>
    </row>
    <row r="13" spans="2:17" x14ac:dyDescent="0.2">
      <c r="B13" s="169">
        <v>16</v>
      </c>
      <c r="D13" s="169">
        <v>0.5</v>
      </c>
      <c r="E13" s="169">
        <v>0.5</v>
      </c>
      <c r="F13" s="169">
        <v>0.5</v>
      </c>
      <c r="G13" s="169">
        <v>1</v>
      </c>
    </row>
    <row r="15" spans="2:17" ht="18" x14ac:dyDescent="0.25">
      <c r="D15" s="170" t="s">
        <v>445</v>
      </c>
      <c r="I15" s="168" t="s">
        <v>397</v>
      </c>
      <c r="K15" s="173" t="s">
        <v>444</v>
      </c>
      <c r="M15" s="173" t="s">
        <v>453</v>
      </c>
    </row>
    <row r="16" spans="2:17" x14ac:dyDescent="0.2">
      <c r="D16" s="172">
        <f t="array" ref="D16:G19">RhoMat*DollarVolMat</f>
        <v>1</v>
      </c>
      <c r="E16" s="172">
        <v>2</v>
      </c>
      <c r="F16" s="172">
        <v>4.5</v>
      </c>
      <c r="G16" s="172">
        <v>8</v>
      </c>
      <c r="I16" s="168">
        <f>SUM(Dollar_S)</f>
        <v>627</v>
      </c>
      <c r="M16" s="177" t="s">
        <v>452</v>
      </c>
      <c r="N16" s="176" t="s">
        <v>451</v>
      </c>
    </row>
    <row r="17" spans="2:7" x14ac:dyDescent="0.2">
      <c r="D17" s="172">
        <v>2</v>
      </c>
      <c r="E17" s="172">
        <v>16</v>
      </c>
      <c r="F17" s="172">
        <v>18</v>
      </c>
      <c r="G17" s="172">
        <v>32</v>
      </c>
    </row>
    <row r="18" spans="2:7" x14ac:dyDescent="0.2">
      <c r="D18" s="172">
        <v>4.5</v>
      </c>
      <c r="E18" s="172">
        <v>18</v>
      </c>
      <c r="F18" s="172">
        <v>81</v>
      </c>
      <c r="G18" s="172">
        <v>72</v>
      </c>
    </row>
    <row r="19" spans="2:7" x14ac:dyDescent="0.2">
      <c r="D19" s="172">
        <v>8</v>
      </c>
      <c r="E19" s="172">
        <v>32</v>
      </c>
      <c r="F19" s="172">
        <v>72</v>
      </c>
      <c r="G19" s="172">
        <v>256</v>
      </c>
    </row>
    <row r="21" spans="2:7" x14ac:dyDescent="0.2">
      <c r="B21" s="170" t="s">
        <v>443</v>
      </c>
      <c r="D21" s="170" t="s">
        <v>442</v>
      </c>
    </row>
    <row r="22" spans="2:7" x14ac:dyDescent="0.2">
      <c r="B22" s="171">
        <v>0.1</v>
      </c>
      <c r="D22" s="169">
        <f t="array" ref="D22:G25">MMULT(vols,TRANSPOSE(vols))</f>
        <v>1.0000000000000002E-2</v>
      </c>
      <c r="E22" s="169">
        <v>2.0000000000000004E-2</v>
      </c>
      <c r="F22" s="169">
        <v>0.03</v>
      </c>
      <c r="G22" s="169">
        <v>4.0000000000000008E-2</v>
      </c>
    </row>
    <row r="23" spans="2:7" x14ac:dyDescent="0.2">
      <c r="B23" s="171">
        <v>0.2</v>
      </c>
      <c r="D23" s="169">
        <v>2.0000000000000004E-2</v>
      </c>
      <c r="E23" s="169">
        <v>4.0000000000000008E-2</v>
      </c>
      <c r="F23" s="169">
        <v>0.06</v>
      </c>
      <c r="G23" s="169">
        <v>8.0000000000000016E-2</v>
      </c>
    </row>
    <row r="24" spans="2:7" x14ac:dyDescent="0.2">
      <c r="B24" s="171">
        <v>0.3</v>
      </c>
      <c r="D24" s="169">
        <v>0.03</v>
      </c>
      <c r="E24" s="169">
        <v>0.06</v>
      </c>
      <c r="F24" s="169">
        <v>0.09</v>
      </c>
      <c r="G24" s="169">
        <v>0.12</v>
      </c>
    </row>
    <row r="25" spans="2:7" x14ac:dyDescent="0.2">
      <c r="B25" s="171">
        <v>0.4</v>
      </c>
      <c r="D25" s="169">
        <v>4.0000000000000008E-2</v>
      </c>
      <c r="E25" s="169">
        <v>8.0000000000000016E-2</v>
      </c>
      <c r="F25" s="169">
        <v>0.12</v>
      </c>
      <c r="G25" s="169">
        <v>0.16000000000000003</v>
      </c>
    </row>
    <row r="27" spans="2:7" x14ac:dyDescent="0.2">
      <c r="D27" s="170" t="s">
        <v>441</v>
      </c>
    </row>
    <row r="28" spans="2:7" x14ac:dyDescent="0.2">
      <c r="D28" s="169">
        <f t="array" ref="D28:G31">MMULT(dollarvols,TRANSPOSE(dollarvols))</f>
        <v>1</v>
      </c>
      <c r="E28" s="169">
        <v>4</v>
      </c>
      <c r="F28" s="169">
        <v>9</v>
      </c>
      <c r="G28" s="169">
        <v>16</v>
      </c>
    </row>
    <row r="29" spans="2:7" x14ac:dyDescent="0.2">
      <c r="D29" s="169">
        <v>4</v>
      </c>
      <c r="E29" s="169">
        <v>16</v>
      </c>
      <c r="F29" s="169">
        <v>36</v>
      </c>
      <c r="G29" s="169">
        <v>64</v>
      </c>
    </row>
    <row r="30" spans="2:7" x14ac:dyDescent="0.2">
      <c r="D30" s="169">
        <v>9</v>
      </c>
      <c r="E30" s="169">
        <v>36</v>
      </c>
      <c r="F30" s="169">
        <v>81</v>
      </c>
      <c r="G30" s="169">
        <v>144</v>
      </c>
    </row>
    <row r="31" spans="2:7" x14ac:dyDescent="0.2">
      <c r="D31" s="169">
        <v>16</v>
      </c>
      <c r="E31" s="169">
        <v>64</v>
      </c>
      <c r="F31" s="169">
        <v>144</v>
      </c>
      <c r="G31" s="169">
        <v>256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C210-2B55-B34E-89C1-D3A622726059}">
  <sheetPr>
    <tabColor rgb="FF7030A0"/>
  </sheetPr>
  <dimension ref="A2:A18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63" t="s">
        <v>504</v>
      </c>
    </row>
    <row r="4" spans="1:1" s="187" customFormat="1" x14ac:dyDescent="0.3"/>
    <row r="5" spans="1:1" s="187" customFormat="1" x14ac:dyDescent="0.3"/>
    <row r="6" spans="1:1" s="187" customFormat="1" x14ac:dyDescent="0.3"/>
    <row r="7" spans="1:1" s="187" customFormat="1" x14ac:dyDescent="0.3"/>
    <row r="8" spans="1:1" s="187" customFormat="1" x14ac:dyDescent="0.3"/>
    <row r="9" spans="1:1" s="187" customFormat="1" x14ac:dyDescent="0.3"/>
    <row r="10" spans="1:1" s="187" customFormat="1" x14ac:dyDescent="0.3"/>
    <row r="11" spans="1:1" s="187" customFormat="1" x14ac:dyDescent="0.3"/>
    <row r="12" spans="1:1" s="187" customFormat="1" x14ac:dyDescent="0.3"/>
    <row r="13" spans="1:1" s="187" customFormat="1" x14ac:dyDescent="0.3"/>
    <row r="14" spans="1:1" s="187" customFormat="1" x14ac:dyDescent="0.3"/>
    <row r="15" spans="1:1" s="187" customFormat="1" x14ac:dyDescent="0.3"/>
    <row r="16" spans="1:1" s="187" customFormat="1" x14ac:dyDescent="0.3"/>
    <row r="17" s="187" customFormat="1" x14ac:dyDescent="0.3"/>
    <row r="18" s="187" customFormat="1" x14ac:dyDescent="0.3"/>
  </sheetData>
  <hyperlinks>
    <hyperlink ref="A2" r:id="rId1" display="Video" xr:uid="{19FF0C3C-E32F-6A44-914E-A5B06E5079D0}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C93F2-BB5E-C54F-8CFD-4771EE02EF85}">
  <sheetPr>
    <tabColor rgb="FF7030A0"/>
  </sheetPr>
  <dimension ref="A2:A24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63" t="s">
        <v>502</v>
      </c>
    </row>
    <row r="3" spans="1:1" s="187" customFormat="1" x14ac:dyDescent="0.3"/>
    <row r="4" spans="1:1" s="187" customFormat="1" x14ac:dyDescent="0.3"/>
    <row r="5" spans="1:1" s="187" customFormat="1" x14ac:dyDescent="0.3"/>
    <row r="6" spans="1:1" s="187" customFormat="1" x14ac:dyDescent="0.3"/>
    <row r="7" spans="1:1" s="187" customFormat="1" x14ac:dyDescent="0.3"/>
    <row r="8" spans="1:1" s="187" customFormat="1" x14ac:dyDescent="0.3"/>
    <row r="9" spans="1:1" s="187" customFormat="1" x14ac:dyDescent="0.3"/>
    <row r="10" spans="1:1" s="187" customFormat="1" x14ac:dyDescent="0.3"/>
    <row r="11" spans="1:1" s="187" customFormat="1" x14ac:dyDescent="0.3"/>
    <row r="12" spans="1:1" s="187" customFormat="1" x14ac:dyDescent="0.3"/>
    <row r="13" spans="1:1" s="187" customFormat="1" x14ac:dyDescent="0.3"/>
    <row r="14" spans="1:1" s="187" customFormat="1" x14ac:dyDescent="0.3"/>
    <row r="15" spans="1:1" s="187" customFormat="1" x14ac:dyDescent="0.3"/>
    <row r="16" spans="1:1" s="187" customFormat="1" x14ac:dyDescent="0.3"/>
    <row r="17" s="187" customFormat="1" x14ac:dyDescent="0.3"/>
    <row r="18" s="187" customFormat="1" x14ac:dyDescent="0.3"/>
    <row r="19" s="187" customFormat="1" x14ac:dyDescent="0.3"/>
    <row r="20" s="187" customFormat="1" x14ac:dyDescent="0.3"/>
    <row r="21" s="187" customFormat="1" x14ac:dyDescent="0.3"/>
    <row r="22" s="187" customFormat="1" x14ac:dyDescent="0.3"/>
    <row r="23" s="187" customFormat="1" x14ac:dyDescent="0.3"/>
    <row r="24" s="187" customFormat="1" x14ac:dyDescent="0.3"/>
  </sheetData>
  <hyperlinks>
    <hyperlink ref="A2" r:id="rId1" display="Video" xr:uid="{3A47DFAC-7EB1-5C40-9EC2-2A4E48A231F3}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3A23C-B246-084E-BCFF-CB65B200C95E}">
  <sheetPr>
    <tabColor rgb="FF7030A0"/>
  </sheetPr>
  <dimension ref="A1:A45"/>
  <sheetViews>
    <sheetView workbookViewId="0"/>
  </sheetViews>
  <sheetFormatPr baseColWidth="10" defaultRowHeight="26" x14ac:dyDescent="0.3"/>
  <cols>
    <col min="1" max="16384" width="10.83203125" style="187"/>
  </cols>
  <sheetData>
    <row r="1" spans="1:1" x14ac:dyDescent="0.3">
      <c r="A1" s="188" t="s">
        <v>503</v>
      </c>
    </row>
    <row r="17" s="187" customFormat="1" x14ac:dyDescent="0.3"/>
    <row r="18" s="187" customFormat="1" x14ac:dyDescent="0.3"/>
    <row r="19" s="187" customFormat="1" x14ac:dyDescent="0.3"/>
    <row r="20" s="187" customFormat="1" x14ac:dyDescent="0.3"/>
    <row r="21" s="187" customFormat="1" x14ac:dyDescent="0.3"/>
    <row r="22" s="187" customFormat="1" x14ac:dyDescent="0.3"/>
    <row r="24" s="187" customFormat="1" x14ac:dyDescent="0.3"/>
    <row r="25" s="187" customFormat="1" x14ac:dyDescent="0.3"/>
    <row r="26" s="187" customFormat="1" x14ac:dyDescent="0.3"/>
    <row r="27" s="187" customFormat="1" x14ac:dyDescent="0.3"/>
    <row r="28" s="187" customFormat="1" x14ac:dyDescent="0.3"/>
    <row r="29" s="187" customFormat="1" x14ac:dyDescent="0.3"/>
    <row r="30" s="187" customFormat="1" x14ac:dyDescent="0.3"/>
    <row r="31" s="187" customFormat="1" x14ac:dyDescent="0.3"/>
    <row r="32" s="187" customFormat="1" x14ac:dyDescent="0.3"/>
    <row r="33" s="187" customFormat="1" x14ac:dyDescent="0.3"/>
    <row r="34" s="187" customFormat="1" x14ac:dyDescent="0.3"/>
    <row r="35" s="187" customFormat="1" x14ac:dyDescent="0.3"/>
    <row r="36" s="187" customFormat="1" x14ac:dyDescent="0.3"/>
    <row r="37" s="187" customFormat="1" x14ac:dyDescent="0.3"/>
    <row r="38" s="187" customFormat="1" x14ac:dyDescent="0.3"/>
    <row r="39" s="187" customFormat="1" x14ac:dyDescent="0.3"/>
    <row r="40" s="187" customFormat="1" x14ac:dyDescent="0.3"/>
    <row r="41" s="187" customFormat="1" x14ac:dyDescent="0.3"/>
    <row r="42" s="187" customFormat="1" x14ac:dyDescent="0.3"/>
    <row r="43" s="187" customFormat="1" x14ac:dyDescent="0.3"/>
    <row r="44" s="187" customFormat="1" x14ac:dyDescent="0.3"/>
    <row r="45" s="187" customFormat="1" x14ac:dyDescent="0.3"/>
  </sheetData>
  <hyperlinks>
    <hyperlink ref="A1" r:id="rId1" xr:uid="{37E60CB8-9B84-834F-87E8-90761163031F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107</vt:i4>
      </vt:variant>
    </vt:vector>
  </HeadingPairs>
  <TitlesOfParts>
    <vt:vector size="158" baseType="lpstr">
      <vt:lpstr>Today</vt:lpstr>
      <vt:lpstr>Objectives</vt:lpstr>
      <vt:lpstr>Swaps</vt:lpstr>
      <vt:lpstr>LIBOR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FX_Corporate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Delta_Reg</vt:lpstr>
      <vt:lpstr>SA_Calcs1</vt:lpstr>
      <vt:lpstr>SA_Calcs2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2025-02-20T04:06:16Z</dcterms:modified>
</cp:coreProperties>
</file>